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8.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homasWhittaker\Documents\NFCC\Documents to Upload\FSB\"/>
    </mc:Choice>
  </mc:AlternateContent>
  <xr:revisionPtr revIDLastSave="0" documentId="8_{F953C59F-1372-4A12-8586-117538B0E67C}" xr6:coauthVersionLast="47" xr6:coauthVersionMax="47" xr10:uidLastSave="{00000000-0000-0000-0000-000000000000}"/>
  <bookViews>
    <workbookView xWindow="-108" yWindow="-108" windowWidth="23256" windowHeight="14976" tabRatio="683" xr2:uid="{FE4A2CF9-AE39-4085-B55D-B7C160E4415C}"/>
  </bookViews>
  <sheets>
    <sheet name="Instructions" sheetId="24" r:id="rId1"/>
    <sheet name="Dashboard" sheetId="1" r:id="rId2"/>
    <sheet name="Lists" sheetId="6" r:id="rId3"/>
    <sheet name="Criteria 1" sheetId="2" r:id="rId4"/>
    <sheet name="Criteria 2" sheetId="7" r:id="rId5"/>
    <sheet name="Criteria 3" sheetId="8" r:id="rId6"/>
    <sheet name="Criteria 4a" sheetId="9" r:id="rId7"/>
    <sheet name="Criteria 4b" sheetId="10" r:id="rId8"/>
    <sheet name="Criteria 4c " sheetId="49" r:id="rId9"/>
    <sheet name="Criteria 5" sheetId="50" r:id="rId10"/>
    <sheet name="Criteria 6" sheetId="51" r:id="rId11"/>
    <sheet name="Criteria 7" sheetId="52" r:id="rId12"/>
    <sheet name="Criteria 8" sheetId="53" r:id="rId13"/>
    <sheet name="Criteria 9" sheetId="54" r:id="rId14"/>
    <sheet name="Criteria 10" sheetId="11" r:id="rId15"/>
    <sheet name="Criteria 11" sheetId="12" r:id="rId16"/>
    <sheet name="Criteria 12" sheetId="13" r:id="rId17"/>
    <sheet name="Criteria 13" sheetId="14" r:id="rId18"/>
    <sheet name="Criteria 14" sheetId="45" r:id="rId19"/>
    <sheet name="Criteria 15" sheetId="46" r:id="rId20"/>
    <sheet name="Criteria 16" sheetId="15" r:id="rId21"/>
    <sheet name="Criteria 17" sheetId="47" r:id="rId22"/>
    <sheet name="Criteria 18" sheetId="48" r:id="rId23"/>
    <sheet name="Criteria 19" sheetId="16"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18" i="1"/>
  <c r="K29" i="1"/>
  <c r="J29" i="1"/>
  <c r="I29" i="1"/>
  <c r="H29" i="1"/>
  <c r="G29" i="1"/>
  <c r="F29" i="1"/>
  <c r="E29" i="1"/>
  <c r="D29" i="1"/>
  <c r="C29" i="1"/>
  <c r="E26" i="1"/>
  <c r="F26" i="1"/>
  <c r="G26" i="1"/>
  <c r="H26" i="1"/>
  <c r="K28" i="1"/>
  <c r="J28" i="1"/>
  <c r="I28" i="1"/>
  <c r="H28" i="1"/>
  <c r="G28" i="1"/>
  <c r="F28" i="1"/>
  <c r="E28" i="1"/>
  <c r="D28" i="1"/>
  <c r="C28" i="1"/>
  <c r="K27" i="1"/>
  <c r="J27" i="1"/>
  <c r="I27" i="1"/>
  <c r="H27" i="1"/>
  <c r="G27" i="1"/>
  <c r="F27" i="1"/>
  <c r="E27" i="1"/>
  <c r="D27" i="1"/>
  <c r="C27" i="1"/>
  <c r="I26" i="1"/>
  <c r="J26" i="1"/>
  <c r="K26" i="1"/>
  <c r="D26" i="1"/>
  <c r="C26" i="1"/>
  <c r="C16" i="1"/>
  <c r="C14" i="1"/>
  <c r="C13" i="1"/>
  <c r="X8" i="6"/>
  <c r="W8" i="6"/>
  <c r="V8" i="6"/>
  <c r="U8" i="6"/>
  <c r="T8" i="6"/>
  <c r="S8" i="6"/>
  <c r="Q8" i="6"/>
  <c r="P8" i="6"/>
  <c r="O8" i="6"/>
  <c r="N8" i="6"/>
  <c r="M8" i="6"/>
  <c r="L8" i="6"/>
  <c r="K8" i="6"/>
  <c r="J8" i="6"/>
  <c r="I8" i="6"/>
  <c r="H8" i="6"/>
  <c r="F8" i="6"/>
  <c r="G8" i="6"/>
  <c r="K24" i="1"/>
  <c r="J24" i="1"/>
  <c r="I24" i="1"/>
  <c r="H24" i="1"/>
  <c r="G24" i="1"/>
  <c r="F24" i="1"/>
  <c r="E24" i="1"/>
  <c r="D24" i="1"/>
  <c r="C24" i="1"/>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K18" i="1"/>
  <c r="J18" i="1"/>
  <c r="I18" i="1"/>
  <c r="H18" i="1"/>
  <c r="G18" i="1"/>
  <c r="F18" i="1"/>
  <c r="E18" i="1"/>
  <c r="D18" i="1"/>
  <c r="D17" i="1"/>
  <c r="E17" i="1"/>
  <c r="F17" i="1"/>
  <c r="G17" i="1"/>
  <c r="H17" i="1"/>
  <c r="I17" i="1"/>
  <c r="J17" i="1"/>
  <c r="K17" i="1"/>
  <c r="D2" i="54"/>
  <c r="D2" i="53"/>
  <c r="D2" i="52"/>
  <c r="D2" i="51"/>
  <c r="D2" i="50"/>
  <c r="D2" i="49"/>
  <c r="K34" i="1"/>
  <c r="J34" i="1"/>
  <c r="I34" i="1"/>
  <c r="H34" i="1"/>
  <c r="G34" i="1"/>
  <c r="F34" i="1"/>
  <c r="E34" i="1"/>
  <c r="D34" i="1"/>
  <c r="C34" i="1"/>
  <c r="K32" i="1"/>
  <c r="J32" i="1"/>
  <c r="I32" i="1"/>
  <c r="H32" i="1"/>
  <c r="G32" i="1"/>
  <c r="F32" i="1"/>
  <c r="E32" i="1"/>
  <c r="D32" i="1"/>
  <c r="C32" i="1"/>
  <c r="K30" i="1"/>
  <c r="J30" i="1"/>
  <c r="I30" i="1"/>
  <c r="H30" i="1"/>
  <c r="G30" i="1"/>
  <c r="F30" i="1"/>
  <c r="E30" i="1"/>
  <c r="D30" i="1"/>
  <c r="C30" i="1"/>
  <c r="D2" i="48"/>
  <c r="D2" i="47"/>
  <c r="D2" i="46"/>
  <c r="D2" i="45"/>
  <c r="K35" i="1"/>
  <c r="J35" i="1"/>
  <c r="I35" i="1"/>
  <c r="H35" i="1"/>
  <c r="G35" i="1"/>
  <c r="F35" i="1"/>
  <c r="E35" i="1"/>
  <c r="D35" i="1"/>
  <c r="C35" i="1"/>
  <c r="K31" i="1"/>
  <c r="J31" i="1"/>
  <c r="I31" i="1"/>
  <c r="H31" i="1"/>
  <c r="G31" i="1"/>
  <c r="F31" i="1"/>
  <c r="E31" i="1"/>
  <c r="D31" i="1"/>
  <c r="C31" i="1"/>
  <c r="K25" i="1"/>
  <c r="J25" i="1"/>
  <c r="I25" i="1"/>
  <c r="H25" i="1"/>
  <c r="G25" i="1"/>
  <c r="F25" i="1"/>
  <c r="E25" i="1"/>
  <c r="D25" i="1"/>
  <c r="C25" i="1"/>
  <c r="K16" i="1"/>
  <c r="J16" i="1"/>
  <c r="I16" i="1"/>
  <c r="H16" i="1"/>
  <c r="G16" i="1"/>
  <c r="F16" i="1"/>
  <c r="E16" i="1"/>
  <c r="D16" i="1"/>
  <c r="K15" i="1"/>
  <c r="J15" i="1"/>
  <c r="I15" i="1"/>
  <c r="H15" i="1"/>
  <c r="G15" i="1"/>
  <c r="F15" i="1"/>
  <c r="E15" i="1"/>
  <c r="D15" i="1"/>
  <c r="C15" i="1"/>
  <c r="K14" i="1"/>
  <c r="J14" i="1"/>
  <c r="I14" i="1"/>
  <c r="H14" i="1"/>
  <c r="G14" i="1"/>
  <c r="F14" i="1"/>
  <c r="E14" i="1"/>
  <c r="D14" i="1"/>
  <c r="K13" i="1"/>
  <c r="J13" i="1"/>
  <c r="I13" i="1"/>
  <c r="H13" i="1"/>
  <c r="G13" i="1"/>
  <c r="F13" i="1"/>
  <c r="E13" i="1"/>
  <c r="D13" i="1"/>
  <c r="D2" i="16"/>
  <c r="D2" i="15"/>
  <c r="D2" i="14"/>
  <c r="R8" i="6" s="1"/>
  <c r="D2" i="13"/>
  <c r="D2" i="12"/>
  <c r="D2" i="11"/>
  <c r="D2" i="10"/>
  <c r="D2" i="9"/>
  <c r="D2" i="8"/>
  <c r="D2" i="7"/>
  <c r="D2" i="2"/>
  <c r="H36" i="1" l="1"/>
  <c r="G36" i="1"/>
  <c r="F36" i="1"/>
  <c r="E36" i="1"/>
  <c r="D36" i="1"/>
  <c r="C36" i="1"/>
  <c r="D8" i="6"/>
  <c r="K36" i="1" l="1"/>
  <c r="I36" i="1"/>
  <c r="J36" i="1"/>
  <c r="E8" i="6"/>
  <c r="E12" i="6" l="1"/>
  <c r="E10" i="6"/>
  <c r="E11" i="6"/>
</calcChain>
</file>

<file path=xl/sharedStrings.xml><?xml version="1.0" encoding="utf-8"?>
<sst xmlns="http://schemas.openxmlformats.org/spreadsheetml/2006/main" count="485" uniqueCount="272">
  <si>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</si>
  <si>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</si>
  <si>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</si>
  <si>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</si>
  <si>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</si>
  <si>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</si>
  <si>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</si>
  <si>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</si>
  <si>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</si>
  <si>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</si>
  <si>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</si>
  <si>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</si>
  <si>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</si>
  <si>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</si>
  <si>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</si>
  <si>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Partically Compliant</t>
  </si>
  <si>
    <t>Non Compliant</t>
  </si>
  <si>
    <t>Chart</t>
  </si>
  <si>
    <t>Total</t>
  </si>
  <si>
    <t>Partially Compliant</t>
  </si>
  <si>
    <t>Criteria 1</t>
  </si>
  <si>
    <t>Criteria 5</t>
  </si>
  <si>
    <t>Criteria 6</t>
  </si>
  <si>
    <t>Criteria 8</t>
  </si>
  <si>
    <t>Criteria 9</t>
  </si>
  <si>
    <t>Criteria 11</t>
  </si>
  <si>
    <t>Criteria 12</t>
  </si>
  <si>
    <t>Criteria 13</t>
  </si>
  <si>
    <t>Partial Compliant</t>
  </si>
  <si>
    <t>Non compliant</t>
  </si>
  <si>
    <t>Column1</t>
  </si>
  <si>
    <t>Work assigned to</t>
  </si>
  <si>
    <t>Projected date for completion</t>
  </si>
  <si>
    <t>Description of work needing to be done</t>
  </si>
  <si>
    <t>Evidence of Compliance</t>
  </si>
  <si>
    <t>Is FRS fully ompliant with this Criteria?</t>
  </si>
  <si>
    <t>Task 1/1</t>
  </si>
  <si>
    <t>Task 1/2</t>
  </si>
  <si>
    <t>Task 1/3</t>
  </si>
  <si>
    <t>Task 1/4</t>
  </si>
  <si>
    <t>Task 1/5</t>
  </si>
  <si>
    <t>Task 1/6</t>
  </si>
  <si>
    <t>Task 1/7</t>
  </si>
  <si>
    <t>Task 1/8</t>
  </si>
  <si>
    <t>Task 1/9</t>
  </si>
  <si>
    <t>Task 1/10</t>
  </si>
  <si>
    <t>Task 2/1</t>
  </si>
  <si>
    <t>Task 2/2</t>
  </si>
  <si>
    <t>Task 2/3</t>
  </si>
  <si>
    <t>Task 2/4</t>
  </si>
  <si>
    <t>Task 2/5</t>
  </si>
  <si>
    <t>Task 2/6</t>
  </si>
  <si>
    <t>Task 2/7</t>
  </si>
  <si>
    <t>Task 2/8</t>
  </si>
  <si>
    <t>Task 2/9</t>
  </si>
  <si>
    <t>Task 2/10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</si>
  <si>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</si>
  <si>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</si>
  <si>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</si>
  <si>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</si>
  <si>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</si>
  <si>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</si>
  <si>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</si>
  <si>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</si>
  <si>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</si>
  <si>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</si>
  <si>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</si>
  <si>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</si>
  <si>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</si>
  <si>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</si>
  <si>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</si>
  <si>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</si>
  <si>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</si>
  <si>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</si>
  <si>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</si>
  <si>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</si>
  <si>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</si>
  <si>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</si>
  <si>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</si>
  <si>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</si>
  <si>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</si>
  <si>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</si>
  <si>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</si>
  <si>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</si>
  <si>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</si>
  <si>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</si>
  <si>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</si>
  <si>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</si>
  <si>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</si>
  <si>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</si>
  <si>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</si>
  <si>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</si>
  <si>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</si>
  <si>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</si>
  <si>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</si>
  <si>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</si>
  <si>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11/1</t>
  </si>
  <si>
    <t>Task 11/2</t>
  </si>
  <si>
    <t>Task 11/3</t>
  </si>
  <si>
    <t>Task 11/4</t>
  </si>
  <si>
    <t>Task 11/6</t>
  </si>
  <si>
    <t>Task 11/7</t>
  </si>
  <si>
    <t>Task 11/8</t>
  </si>
  <si>
    <t>Task 11/9</t>
  </si>
  <si>
    <t>Task 11/10</t>
  </si>
  <si>
    <t>Task 12/1</t>
  </si>
  <si>
    <t>Task 12/2</t>
  </si>
  <si>
    <t>Task 12/3</t>
  </si>
  <si>
    <t>Task 12/4</t>
  </si>
  <si>
    <t>Task 12/5</t>
  </si>
  <si>
    <t>Task 12/7</t>
  </si>
  <si>
    <t>Task 12/8</t>
  </si>
  <si>
    <t>Task 12/9</t>
  </si>
  <si>
    <t>Task 12/10</t>
  </si>
  <si>
    <t>Task 13/1</t>
  </si>
  <si>
    <t>Task 13/2</t>
  </si>
  <si>
    <t>Task 13/3</t>
  </si>
  <si>
    <t>Task 13/4</t>
  </si>
  <si>
    <t>Task 13/5</t>
  </si>
  <si>
    <t>Task 13/6</t>
  </si>
  <si>
    <t>Task 13/7</t>
  </si>
  <si>
    <t>Task 13/8</t>
  </si>
  <si>
    <t>Task 13/9</t>
  </si>
  <si>
    <t>Task 13/10</t>
  </si>
  <si>
    <t xml:space="preserve"> </t>
  </si>
  <si>
    <t>Is FRS fully compliant with this Criteria?</t>
  </si>
  <si>
    <t xml:space="preserve">Develop a cycle of continuous learning and professional development for fire control employees that considers relevant occupational standards; </t>
  </si>
  <si>
    <t>MUST</t>
  </si>
  <si>
    <t>SHOULD</t>
  </si>
  <si>
    <t>Criteria 3</t>
  </si>
  <si>
    <t>Criteria 7</t>
  </si>
  <si>
    <t>Criteria 10</t>
  </si>
  <si>
    <t>Criteria 14</t>
  </si>
  <si>
    <t>Criteria 15</t>
  </si>
  <si>
    <t>have a strategic approach to communications and engagement, including consultation, which includes clear principles about how the organisation will communicate with its audiences, aligned to organisational goals of the service, its values and the principles contained within the Core Code of Ethics.</t>
  </si>
  <si>
    <t>have leaders that support the strategic approach to communications and engagement and are exemplars in good communication behaviours and principles, aligned to those included in the NFCC Leadership Framework.</t>
  </si>
  <si>
    <t>4a</t>
  </si>
  <si>
    <t>4b</t>
  </si>
  <si>
    <t>4c</t>
  </si>
  <si>
    <t>ensure that everyone in the service understands their responsibilities in relation to communications and engagement.</t>
  </si>
  <si>
    <t xml:space="preserve">have an appropriately resourced and competent communications and engagement capacity that:
a.	plans for and manages reactive communication issues such as crises and emergencies, working with local resilience partners; </t>
  </si>
  <si>
    <t xml:space="preserve">have an appropriately resourced and competent communications and engagement capacity that:
b.	plans proactive communications internally and externally;
</t>
  </si>
  <si>
    <t>have an appropriately resourced and competent communications and engagement capacity that:
c.	carries out meaningful engagement exercises and consultations, aligned to the Gunning Principles to inform strategic direction and support decision making processes</t>
  </si>
  <si>
    <t>have a resilient out of hours arrangement to handle enquiries and manage communications during crises and emergencies, in line with the requirements of the emergency preparedness and resilience fire standard.</t>
  </si>
  <si>
    <t>support, train and develop those working within its communications and engagement capacity (where they are employed within a service) encouraging them to maintain their competency and keep developing their skills, knowledge and new methods of communication through continued professional development.</t>
  </si>
  <si>
    <t>deliver inclusive and accessible communications, recognising that every workforce, community and group has different and diverse needs.</t>
  </si>
  <si>
    <t>evaluate communications and engagement activity to see whether objectives have been met and if there are any lessons that can be learned and shared.</t>
  </si>
  <si>
    <t>involve the most senior communications professional in their service in discussions with the leadership team about matters affecting the organisation to ensure communications and engagement aspects are always considered.</t>
  </si>
  <si>
    <t>ensure all departments liaise with and take advice from the communications and engagement functions as early as possible, when requiring any communications or engagement activity.</t>
  </si>
  <si>
    <t>use an established and consistent communications planning framework for communications and campaign work.</t>
  </si>
  <si>
    <t>place an emphasis on stakeholder relationships and management, mapping and analysing key stakeholders, prioritising audiences and managing influencers.</t>
  </si>
  <si>
    <t xml:space="preserve">use established behavioural science methods to develop interventions and influence positive behaviour change. </t>
  </si>
  <si>
    <t>use audience insight to inform and tailor communications and engagement activities, clearly defining and targeting audiences.</t>
  </si>
  <si>
    <t>have a collaborative approach to communications and engagement both within the service and with partners and stakeholders.</t>
  </si>
  <si>
    <t>seek to build effective relationships with relevant media outlets, proactively and collectively planning stories, building mutual understanding and exchanging feedback about proactive and reactive stories.</t>
  </si>
  <si>
    <t>stay well informed of new communications and engagement methods and techniques, applying them where appropriate.</t>
  </si>
  <si>
    <t>MAY</t>
  </si>
  <si>
    <t>enhance its engagement approach by partnering with key stakeholders to co-design service delivery to best meet community needs.</t>
  </si>
  <si>
    <t>Professionalise the communications and engagement functions by investing in their continued professional development through membership of a recognised professional body</t>
  </si>
  <si>
    <t>have an appropriately resourced and competent communications and engagement capacity that:
b.	plans proactive communications internally and externally;</t>
  </si>
  <si>
    <t>Task 17/1</t>
  </si>
  <si>
    <t>Task 17/2</t>
  </si>
  <si>
    <t>Task 17/3</t>
  </si>
  <si>
    <t>Task 17/4</t>
  </si>
  <si>
    <t>Task 17/5</t>
  </si>
  <si>
    <t>Task 17/6</t>
  </si>
  <si>
    <t>Task 17/7</t>
  </si>
  <si>
    <t>Task 17/8</t>
  </si>
  <si>
    <t>Task 17/9</t>
  </si>
  <si>
    <t>Task 17/10</t>
  </si>
  <si>
    <t>Task 18/1</t>
  </si>
  <si>
    <t>Task 18/2</t>
  </si>
  <si>
    <t>Task 18/3</t>
  </si>
  <si>
    <t>Task 18/4</t>
  </si>
  <si>
    <t>Task 18/5</t>
  </si>
  <si>
    <t>Task 18/6</t>
  </si>
  <si>
    <t>Task 18/7</t>
  </si>
  <si>
    <t>Task 18/8</t>
  </si>
  <si>
    <t>Task 18/9</t>
  </si>
  <si>
    <t>Task 18/10</t>
  </si>
  <si>
    <t>Task 19/1</t>
  </si>
  <si>
    <t>Task 19/2</t>
  </si>
  <si>
    <t>Task 19/3</t>
  </si>
  <si>
    <t>Task 19/4</t>
  </si>
  <si>
    <t>Task 19/5</t>
  </si>
  <si>
    <t>Task 19/6</t>
  </si>
  <si>
    <t>Task 19/7</t>
  </si>
  <si>
    <t>Task 19/8</t>
  </si>
  <si>
    <t>Task 19/9</t>
  </si>
  <si>
    <t>Task 19/10</t>
  </si>
  <si>
    <t>Task 14/1</t>
  </si>
  <si>
    <t>Task 14/2</t>
  </si>
  <si>
    <t>Task 14/3</t>
  </si>
  <si>
    <t>Task 14/4</t>
  </si>
  <si>
    <t>Task 14/5</t>
  </si>
  <si>
    <t>Task 14/6</t>
  </si>
  <si>
    <t>Task 14/7</t>
  </si>
  <si>
    <t>Task 14/8</t>
  </si>
  <si>
    <t>Task 14/9</t>
  </si>
  <si>
    <t>Task 14/10</t>
  </si>
  <si>
    <t>Task 15/1</t>
  </si>
  <si>
    <t>Task 15/2</t>
  </si>
  <si>
    <t>Task 15/3</t>
  </si>
  <si>
    <t>Task 15/4</t>
  </si>
  <si>
    <t>Task 15/5</t>
  </si>
  <si>
    <t>Task 15/6</t>
  </si>
  <si>
    <t>Task 15/7</t>
  </si>
  <si>
    <t>Task 15/8</t>
  </si>
  <si>
    <t>Task 15/9</t>
  </si>
  <si>
    <t>Task 15/10</t>
  </si>
  <si>
    <t>Task 16/1</t>
  </si>
  <si>
    <t>Task 12/12</t>
  </si>
  <si>
    <t>Task 11/11</t>
  </si>
  <si>
    <t>Task 10/1</t>
  </si>
  <si>
    <t>Task 7/1</t>
  </si>
  <si>
    <t>Task 7/2</t>
  </si>
  <si>
    <t>Task 7/3</t>
  </si>
  <si>
    <t>Task 7/4</t>
  </si>
  <si>
    <t>Task 7/5</t>
  </si>
  <si>
    <t>Task 7/6</t>
  </si>
  <si>
    <t>Task 7/7</t>
  </si>
  <si>
    <t>Task 7/8</t>
  </si>
  <si>
    <t>Task 7/9</t>
  </si>
  <si>
    <t>Task 7/10</t>
  </si>
  <si>
    <t>Task 4c/1</t>
  </si>
  <si>
    <t>Task 4c/2</t>
  </si>
  <si>
    <t>Task 4c/3</t>
  </si>
  <si>
    <t>Task 4c/4</t>
  </si>
  <si>
    <t>Task 4c/5</t>
  </si>
  <si>
    <t>Task 4c/6</t>
  </si>
  <si>
    <t>Task 4c/7</t>
  </si>
  <si>
    <t>Task 4c/8</t>
  </si>
  <si>
    <t>Task 4c/9</t>
  </si>
  <si>
    <t>Task 4c/10</t>
  </si>
  <si>
    <t>Task 4b/1</t>
  </si>
  <si>
    <t>Task 4b/2</t>
  </si>
  <si>
    <t>Task 4b/3</t>
  </si>
  <si>
    <t>Task 4b/4</t>
  </si>
  <si>
    <t>Task 4b/5</t>
  </si>
  <si>
    <t>Task 4b/6</t>
  </si>
  <si>
    <t>Task 4b/7</t>
  </si>
  <si>
    <t>Task 4b/8</t>
  </si>
  <si>
    <t>Task 4b/9</t>
  </si>
  <si>
    <t>Task 4b/10</t>
  </si>
  <si>
    <t>Task 4a/1</t>
  </si>
  <si>
    <t>Task 4a/2</t>
  </si>
  <si>
    <t>Task 4a/3</t>
  </si>
  <si>
    <t>Task 4a/4</t>
  </si>
  <si>
    <t>Task 4a/5</t>
  </si>
  <si>
    <t>Task 4a/6</t>
  </si>
  <si>
    <t>Task 4a/7</t>
  </si>
  <si>
    <t>Task 4a/8</t>
  </si>
  <si>
    <t>Task 4a/9</t>
  </si>
  <si>
    <t>Task 4a/10</t>
  </si>
  <si>
    <t>Task 3/1</t>
  </si>
  <si>
    <t>Task 3/2</t>
  </si>
  <si>
    <t>Task 3/3</t>
  </si>
  <si>
    <t>Task 3/4</t>
  </si>
  <si>
    <t>Task 3/5</t>
  </si>
  <si>
    <t>Task 3/6</t>
  </si>
  <si>
    <t>Task 3/7</t>
  </si>
  <si>
    <t>Task 3/8</t>
  </si>
  <si>
    <t>Task 3/9</t>
  </si>
  <si>
    <t>Task 3/10</t>
  </si>
  <si>
    <t>Criteria 2</t>
  </si>
  <si>
    <t>Criteria 4a</t>
  </si>
  <si>
    <t>Criteria 4b</t>
  </si>
  <si>
    <t>Criteria 4c</t>
  </si>
  <si>
    <t>Criteria 16</t>
  </si>
  <si>
    <t>Criteria 17</t>
  </si>
  <si>
    <t>Criteria 18</t>
  </si>
  <si>
    <t>Criteria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</si>
</sst>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98">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center" wrapText="1"/>
    </xf>
    <xf numFmtId="0" fontId="0" fillId="0" borderId="5" xfId="0" applyBorder="1" applyAlignment="1">
      <alignment horizontal="center" vertical="center"/>
    </xf>
    <xf numFmtId="0" fontId="1" fillId="11" borderId="3"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2"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cellXfs>
  <cellStyles count="1">
    <cellStyle name="Normal" xfId="0" builtinId="0"/>
  </cellStyles>
  <dxfs count="459">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Dashboard!$I$36:$K$36</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21</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A7-423A-B186-F7868D63EC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A7-423A-B186-F7868D63EC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A7-423A-B186-F7868D63ECEE}"/>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6-5BA7-423A-B186-F7868D63ECE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E1-42E7-AFC9-399263FF7F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E1-42E7-AFC9-399263FF7F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E1-42E7-AFC9-399263FF7F2B}"/>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6-2FE1-42E7-AFC9-399263FF7F2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18-401B-8834-FA08D9BC2B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18-401B-8834-FA08D9BC2B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18-401B-8834-FA08D9BC2BB8}"/>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6-FB18-401B-8834-FA08D9BC2BB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EE-4A20-9FC1-C503C818A5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EE-4A20-9FC1-C503C818A5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EE-4A20-9FC1-C503C818A596}"/>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6-3CEE-4A20-9FC1-C503C818A59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D6-4930-AA15-D5A68257CF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D6-4930-AA15-D5A68257CF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D6-4930-AA15-D5A68257CF3D}"/>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6-10D6-4930-AA15-D5A68257CF3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18-4C34-A97D-4B83326AAC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18-4C34-A97D-4B83326AACD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18-4C34-A97D-4B83326AACD8}"/>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6-6118-4C34-A97D-4B83326AACD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18868989122599E-3"/>
          <c:y val="0"/>
          <c:w val="1"/>
          <c:h val="0.9825171359235775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70-41ED-B400-006398F9E6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70-41ED-B400-006398F9E6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70-41ED-B400-006398F9E6DA}"/>
              </c:ext>
            </c:extLst>
          </c:dPt>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6-5C70-41ED-B400-006398F9E6D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52326628527874E-2"/>
          <c:y val="2.1084878254898852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A1-4B8B-9306-9C822876F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A1-4B8B-9306-9C822876FF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A1-4B8B-9306-9C822876FFF6}"/>
              </c:ext>
            </c:extLst>
          </c:dPt>
          <c:val>
            <c:numRef>
              <c:f>Dashboard!$I$32:$K$32</c:f>
              <c:numCache>
                <c:formatCode>General</c:formatCode>
                <c:ptCount val="3"/>
                <c:pt idx="0">
                  <c:v>0</c:v>
                </c:pt>
                <c:pt idx="1">
                  <c:v>0</c:v>
                </c:pt>
                <c:pt idx="2">
                  <c:v>0</c:v>
                </c:pt>
              </c:numCache>
            </c:numRef>
          </c:val>
          <c:extLst>
            <c:ext xmlns:c16="http://schemas.microsoft.com/office/drawing/2014/chart" uri="{C3380CC4-5D6E-409C-BE32-E72D297353CC}">
              <c16:uniqueId val="{00000006-7BA1-4B8B-9306-9C822876FFF6}"/>
            </c:ext>
          </c:extLst>
        </c:ser>
        <c:dLbls>
          <c:showLegendKey val="0"/>
          <c:showVal val="0"/>
          <c:showCatName val="0"/>
          <c:showSerName val="0"/>
          <c:showPercent val="0"/>
          <c:showBubbleSize val="0"/>
          <c:showLeaderLines val="1"/>
        </c:dLbls>
        <c:firstSliceAng val="0"/>
        <c:holeSize val="50"/>
      </c:doughnut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16-48E4-86EB-B32913E8E4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16-48E4-86EB-B32913E8E43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16-48E4-86EB-B32913E8E43A}"/>
              </c:ext>
            </c:extLst>
          </c:dPt>
          <c:val>
            <c:numRef>
              <c:f>Dashboard!$I$34:$K$34</c:f>
              <c:numCache>
                <c:formatCode>General</c:formatCode>
                <c:ptCount val="3"/>
                <c:pt idx="0">
                  <c:v>0</c:v>
                </c:pt>
                <c:pt idx="1">
                  <c:v>0</c:v>
                </c:pt>
                <c:pt idx="2">
                  <c:v>0</c:v>
                </c:pt>
              </c:numCache>
            </c:numRef>
          </c:val>
          <c:extLst>
            <c:ext xmlns:c16="http://schemas.microsoft.com/office/drawing/2014/chart" uri="{C3380CC4-5D6E-409C-BE32-E72D297353CC}">
              <c16:uniqueId val="{00000006-EE16-48E4-86EB-B32913E8E43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Dashboard!$I$23:$K$23</c:f>
              <c:numCache>
                <c:formatCode>General</c:formatCode>
                <c:ptCount val="3"/>
              </c:numCache>
            </c:numRef>
          </c:val>
          <c:extLst>
            <c:ext xmlns:c16="http://schemas.microsoft.com/office/drawing/2014/chart" uri="{C3380CC4-5D6E-409C-BE32-E72D297353CC}">
              <c16:uniqueId val="{00000000-6FE7-4F54-8522-CD614290B5F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0175975930996E-2"/>
          <c:y val="2.3493379490564258E-2"/>
          <c:w val="0.98516921444292049"/>
          <c:h val="0.97648148148148128"/>
        </c:manualLayout>
      </c:layout>
      <c:doughnutChart>
        <c:varyColors val="1"/>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5-4B3D-97BE-B08642229E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5-4B3D-97BE-B08642229E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5-4B3D-97BE-B08642229E91}"/>
              </c:ext>
            </c:extLst>
          </c:dPt>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6-2795-4B3D-97BE-B08642229E9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10710680598173"/>
          <c:y val="0"/>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06-4A8A-A6EC-FDC8BB9F2F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606-4A8A-A6EC-FDC8BB9F2F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606-4A8A-A6EC-FDC8BB9F2F6D}"/>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6-9606-4A8A-A6EC-FDC8BB9F2F6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10710680598173"/>
          <c:y val="0"/>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10-44FD-9E0D-EF1B7BCEBF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610-44FD-9E0D-EF1B7BCEBF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610-44FD-9E0D-EF1B7BCEBF35}"/>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6-9610-44FD-9E0D-EF1B7BCEBF35}"/>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Dashboard!$I$29:$K$29</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Dashboard!$I$35:$K$35</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 Id="rId22"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390525</xdr:colOff>
      <xdr:row>67</xdr:row>
      <xdr:rowOff>120650</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3325" cy="1245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12</xdr:row>
      <xdr:rowOff>104568</xdr:rowOff>
    </xdr:from>
    <xdr:to>
      <xdr:col>11</xdr:col>
      <xdr:colOff>609391</xdr:colOff>
      <xdr:row>12</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14</xdr:row>
      <xdr:rowOff>129409</xdr:rowOff>
    </xdr:from>
    <xdr:to>
      <xdr:col>12</xdr:col>
      <xdr:colOff>2251</xdr:colOff>
      <xdr:row>14</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15</xdr:row>
      <xdr:rowOff>56731</xdr:rowOff>
    </xdr:from>
    <xdr:to>
      <xdr:col>12</xdr:col>
      <xdr:colOff>3512</xdr:colOff>
      <xdr:row>15</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16</xdr:row>
      <xdr:rowOff>99804</xdr:rowOff>
    </xdr:from>
    <xdr:to>
      <xdr:col>11</xdr:col>
      <xdr:colOff>608121</xdr:colOff>
      <xdr:row>16</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46795</xdr:colOff>
      <xdr:row>27</xdr:row>
      <xdr:rowOff>123825</xdr:rowOff>
    </xdr:from>
    <xdr:to>
      <xdr:col>11</xdr:col>
      <xdr:colOff>591557</xdr:colOff>
      <xdr:row>27</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55077</xdr:colOff>
      <xdr:row>28</xdr:row>
      <xdr:rowOff>108087</xdr:rowOff>
    </xdr:from>
    <xdr:to>
      <xdr:col>11</xdr:col>
      <xdr:colOff>590315</xdr:colOff>
      <xdr:row>28</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55078</xdr:colOff>
      <xdr:row>30</xdr:row>
      <xdr:rowOff>95042</xdr:rowOff>
    </xdr:from>
    <xdr:to>
      <xdr:col>11</xdr:col>
      <xdr:colOff>590316</xdr:colOff>
      <xdr:row>30</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42033</xdr:colOff>
      <xdr:row>34</xdr:row>
      <xdr:rowOff>115128</xdr:rowOff>
    </xdr:from>
    <xdr:to>
      <xdr:col>11</xdr:col>
      <xdr:colOff>582033</xdr:colOff>
      <xdr:row>34</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58598</xdr:colOff>
      <xdr:row>13</xdr:row>
      <xdr:rowOff>101046</xdr:rowOff>
    </xdr:from>
    <xdr:to>
      <xdr:col>11</xdr:col>
      <xdr:colOff>598598</xdr:colOff>
      <xdr:row>13</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46795</xdr:colOff>
      <xdr:row>35</xdr:row>
      <xdr:rowOff>112847</xdr:rowOff>
    </xdr:from>
    <xdr:to>
      <xdr:col>11</xdr:col>
      <xdr:colOff>582033</xdr:colOff>
      <xdr:row>35</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229075</xdr:colOff>
      <xdr:row>0</xdr:row>
      <xdr:rowOff>220681</xdr:rowOff>
    </xdr:from>
    <xdr:to>
      <xdr:col>8</xdr:col>
      <xdr:colOff>295335</xdr:colOff>
      <xdr:row>2</xdr:row>
      <xdr:rowOff>179293</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756251" y="220681"/>
          <a:ext cx="3616284" cy="1115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COMMUNICATIONS AND ENGAGEMENT FIRE STANDARD</a:t>
          </a:r>
          <a:r>
            <a:rPr lang="en-GB" sz="2000" b="1" baseline="0"/>
            <a:t> </a:t>
          </a:r>
          <a:r>
            <a:rPr lang="en-GB" sz="1800" b="1" baseline="0"/>
            <a:t>IMPLEMENTATION TOOL</a:t>
          </a:r>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1</xdr:row>
      <xdr:rowOff>0</xdr:rowOff>
    </xdr:from>
    <xdr:to>
      <xdr:col>1</xdr:col>
      <xdr:colOff>1828801</xdr:colOff>
      <xdr:row>2</xdr:row>
      <xdr:rowOff>49228</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2"/>
        <a:stretch>
          <a:fillRect/>
        </a:stretch>
      </xdr:blipFill>
      <xdr:spPr>
        <a:xfrm>
          <a:off x="642939" y="0"/>
          <a:ext cx="1828800" cy="974741"/>
        </a:xfrm>
        <a:prstGeom prst="rect">
          <a:avLst/>
        </a:prstGeom>
      </xdr:spPr>
    </xdr:pic>
    <xdr:clientData/>
  </xdr:twoCellAnchor>
  <xdr:twoCellAnchor>
    <xdr:from>
      <xdr:col>11</xdr:col>
      <xdr:colOff>67236</xdr:colOff>
      <xdr:row>17</xdr:row>
      <xdr:rowOff>123265</xdr:rowOff>
    </xdr:from>
    <xdr:to>
      <xdr:col>11</xdr:col>
      <xdr:colOff>626284</xdr:colOff>
      <xdr:row>17</xdr:row>
      <xdr:rowOff>668027</xdr:rowOff>
    </xdr:to>
    <xdr:graphicFrame macro="">
      <xdr:nvGraphicFramePr>
        <xdr:cNvPr id="21" name="Chart 20">
          <a:extLst>
            <a:ext uri="{FF2B5EF4-FFF2-40B4-BE49-F238E27FC236}">
              <a16:creationId xmlns:a16="http://schemas.microsoft.com/office/drawing/2014/main" id="{32E01278-1A61-4DAE-867A-D8CF3894B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44824</xdr:colOff>
      <xdr:row>18</xdr:row>
      <xdr:rowOff>100853</xdr:rowOff>
    </xdr:from>
    <xdr:to>
      <xdr:col>11</xdr:col>
      <xdr:colOff>643179</xdr:colOff>
      <xdr:row>18</xdr:row>
      <xdr:rowOff>655139</xdr:rowOff>
    </xdr:to>
    <xdr:graphicFrame macro="">
      <xdr:nvGraphicFramePr>
        <xdr:cNvPr id="26" name="Chart 25">
          <a:extLst>
            <a:ext uri="{FF2B5EF4-FFF2-40B4-BE49-F238E27FC236}">
              <a16:creationId xmlns:a16="http://schemas.microsoft.com/office/drawing/2014/main" id="{35A6665C-2977-4E25-8CED-3A6927958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44824</xdr:colOff>
      <xdr:row>19</xdr:row>
      <xdr:rowOff>100853</xdr:rowOff>
    </xdr:from>
    <xdr:to>
      <xdr:col>11</xdr:col>
      <xdr:colOff>643179</xdr:colOff>
      <xdr:row>19</xdr:row>
      <xdr:rowOff>655139</xdr:rowOff>
    </xdr:to>
    <xdr:graphicFrame macro="">
      <xdr:nvGraphicFramePr>
        <xdr:cNvPr id="27" name="Chart 26">
          <a:extLst>
            <a:ext uri="{FF2B5EF4-FFF2-40B4-BE49-F238E27FC236}">
              <a16:creationId xmlns:a16="http://schemas.microsoft.com/office/drawing/2014/main" id="{E9B320E5-47F8-4540-BADB-0823C706C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56030</xdr:colOff>
      <xdr:row>23</xdr:row>
      <xdr:rowOff>190500</xdr:rowOff>
    </xdr:from>
    <xdr:to>
      <xdr:col>12</xdr:col>
      <xdr:colOff>4445</xdr:colOff>
      <xdr:row>23</xdr:row>
      <xdr:rowOff>725737</xdr:rowOff>
    </xdr:to>
    <xdr:graphicFrame macro="">
      <xdr:nvGraphicFramePr>
        <xdr:cNvPr id="30" name="Chart 29">
          <a:extLst>
            <a:ext uri="{FF2B5EF4-FFF2-40B4-BE49-F238E27FC236}">
              <a16:creationId xmlns:a16="http://schemas.microsoft.com/office/drawing/2014/main" id="{FB3BCED8-3D63-4AD7-B8DB-DD464FA6B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56030</xdr:colOff>
      <xdr:row>24</xdr:row>
      <xdr:rowOff>112059</xdr:rowOff>
    </xdr:from>
    <xdr:to>
      <xdr:col>12</xdr:col>
      <xdr:colOff>4445</xdr:colOff>
      <xdr:row>24</xdr:row>
      <xdr:rowOff>647296</xdr:rowOff>
    </xdr:to>
    <xdr:graphicFrame macro="">
      <xdr:nvGraphicFramePr>
        <xdr:cNvPr id="31" name="Chart 30">
          <a:extLst>
            <a:ext uri="{FF2B5EF4-FFF2-40B4-BE49-F238E27FC236}">
              <a16:creationId xmlns:a16="http://schemas.microsoft.com/office/drawing/2014/main" id="{55CF182D-F92D-423D-A1A1-74FA84C6C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0</xdr:colOff>
      <xdr:row>25</xdr:row>
      <xdr:rowOff>0</xdr:rowOff>
    </xdr:from>
    <xdr:to>
      <xdr:col>11</xdr:col>
      <xdr:colOff>553532</xdr:colOff>
      <xdr:row>25</xdr:row>
      <xdr:rowOff>535237</xdr:rowOff>
    </xdr:to>
    <xdr:graphicFrame macro="">
      <xdr:nvGraphicFramePr>
        <xdr:cNvPr id="7" name="Chart 6">
          <a:extLst>
            <a:ext uri="{FF2B5EF4-FFF2-40B4-BE49-F238E27FC236}">
              <a16:creationId xmlns:a16="http://schemas.microsoft.com/office/drawing/2014/main" id="{9A0D1BBA-16EA-4307-9764-97D4A3CB3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29</xdr:row>
      <xdr:rowOff>0</xdr:rowOff>
    </xdr:from>
    <xdr:to>
      <xdr:col>11</xdr:col>
      <xdr:colOff>535238</xdr:colOff>
      <xdr:row>29</xdr:row>
      <xdr:rowOff>540000</xdr:rowOff>
    </xdr:to>
    <xdr:graphicFrame macro="">
      <xdr:nvGraphicFramePr>
        <xdr:cNvPr id="16" name="Chart 15">
          <a:extLst>
            <a:ext uri="{FF2B5EF4-FFF2-40B4-BE49-F238E27FC236}">
              <a16:creationId xmlns:a16="http://schemas.microsoft.com/office/drawing/2014/main" id="{B4D9BCEC-5320-42D3-BDC0-50BF976EF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11206</xdr:colOff>
      <xdr:row>31</xdr:row>
      <xdr:rowOff>89647</xdr:rowOff>
    </xdr:from>
    <xdr:to>
      <xdr:col>11</xdr:col>
      <xdr:colOff>546444</xdr:colOff>
      <xdr:row>31</xdr:row>
      <xdr:rowOff>562972</xdr:rowOff>
    </xdr:to>
    <xdr:graphicFrame macro="">
      <xdr:nvGraphicFramePr>
        <xdr:cNvPr id="41" name="Chart 40">
          <a:extLst>
            <a:ext uri="{FF2B5EF4-FFF2-40B4-BE49-F238E27FC236}">
              <a16:creationId xmlns:a16="http://schemas.microsoft.com/office/drawing/2014/main" id="{EDA6A62A-2DC8-4193-A914-7F8831A98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11206</xdr:colOff>
      <xdr:row>33</xdr:row>
      <xdr:rowOff>145676</xdr:rowOff>
    </xdr:from>
    <xdr:to>
      <xdr:col>11</xdr:col>
      <xdr:colOff>546444</xdr:colOff>
      <xdr:row>33</xdr:row>
      <xdr:rowOff>619001</xdr:rowOff>
    </xdr:to>
    <xdr:graphicFrame macro="">
      <xdr:nvGraphicFramePr>
        <xdr:cNvPr id="42" name="Chart 41">
          <a:extLst>
            <a:ext uri="{FF2B5EF4-FFF2-40B4-BE49-F238E27FC236}">
              <a16:creationId xmlns:a16="http://schemas.microsoft.com/office/drawing/2014/main" id="{CC56A8DD-8373-4BB8-BFAB-4BB5BFFDB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32</xdr:row>
      <xdr:rowOff>0</xdr:rowOff>
    </xdr:from>
    <xdr:to>
      <xdr:col>11</xdr:col>
      <xdr:colOff>540000</xdr:colOff>
      <xdr:row>33</xdr:row>
      <xdr:rowOff>1277</xdr:rowOff>
    </xdr:to>
    <xdr:graphicFrame macro="">
      <xdr:nvGraphicFramePr>
        <xdr:cNvPr id="52" name="Chart 51">
          <a:extLst>
            <a:ext uri="{FF2B5EF4-FFF2-40B4-BE49-F238E27FC236}">
              <a16:creationId xmlns:a16="http://schemas.microsoft.com/office/drawing/2014/main" id="{A5172DC7-0764-4066-BB3D-AB179B259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582705</xdr:colOff>
      <xdr:row>31</xdr:row>
      <xdr:rowOff>0</xdr:rowOff>
    </xdr:from>
    <xdr:to>
      <xdr:col>11</xdr:col>
      <xdr:colOff>627528</xdr:colOff>
      <xdr:row>31</xdr:row>
      <xdr:rowOff>593912</xdr:rowOff>
    </xdr:to>
    <xdr:graphicFrame macro="">
      <xdr:nvGraphicFramePr>
        <xdr:cNvPr id="53" name="Chart 52">
          <a:extLst>
            <a:ext uri="{FF2B5EF4-FFF2-40B4-BE49-F238E27FC236}">
              <a16:creationId xmlns:a16="http://schemas.microsoft.com/office/drawing/2014/main" id="{6FE148A6-E255-4626-885E-1DEF4FE2E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0</xdr:colOff>
      <xdr:row>26</xdr:row>
      <xdr:rowOff>0</xdr:rowOff>
    </xdr:from>
    <xdr:to>
      <xdr:col>11</xdr:col>
      <xdr:colOff>544762</xdr:colOff>
      <xdr:row>26</xdr:row>
      <xdr:rowOff>540000</xdr:rowOff>
    </xdr:to>
    <xdr:graphicFrame macro="">
      <xdr:nvGraphicFramePr>
        <xdr:cNvPr id="54" name="Chart 53">
          <a:extLst>
            <a:ext uri="{FF2B5EF4-FFF2-40B4-BE49-F238E27FC236}">
              <a16:creationId xmlns:a16="http://schemas.microsoft.com/office/drawing/2014/main" id="{A7B772F3-4C20-48A5-8353-A9C0E3105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67312</xdr:colOff>
      <xdr:row>21</xdr:row>
      <xdr:rowOff>1838</xdr:rowOff>
    </xdr:from>
    <xdr:to>
      <xdr:col>11</xdr:col>
      <xdr:colOff>643179</xdr:colOff>
      <xdr:row>22</xdr:row>
      <xdr:rowOff>0</xdr:rowOff>
    </xdr:to>
    <xdr:graphicFrame macro="">
      <xdr:nvGraphicFramePr>
        <xdr:cNvPr id="55" name="Chart 54">
          <a:extLst>
            <a:ext uri="{FF2B5EF4-FFF2-40B4-BE49-F238E27FC236}">
              <a16:creationId xmlns:a16="http://schemas.microsoft.com/office/drawing/2014/main" id="{0218F9E8-F009-416B-ACE2-17626D161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20</xdr:row>
      <xdr:rowOff>0</xdr:rowOff>
    </xdr:from>
    <xdr:to>
      <xdr:col>11</xdr:col>
      <xdr:colOff>575867</xdr:colOff>
      <xdr:row>20</xdr:row>
      <xdr:rowOff>569662</xdr:rowOff>
    </xdr:to>
    <xdr:graphicFrame macro="">
      <xdr:nvGraphicFramePr>
        <xdr:cNvPr id="56" name="Chart 55">
          <a:extLst>
            <a:ext uri="{FF2B5EF4-FFF2-40B4-BE49-F238E27FC236}">
              <a16:creationId xmlns:a16="http://schemas.microsoft.com/office/drawing/2014/main" id="{8FD840D1-011C-4228-AADA-2D8A53A39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1019176</xdr:rowOff>
    </xdr:to>
    <xdr:sp macro="" textlink="">
      <xdr:nvSpPr>
        <xdr:cNvPr id="2" name="TextBox 1">
          <a:extLst>
            <a:ext uri="{FF2B5EF4-FFF2-40B4-BE49-F238E27FC236}">
              <a16:creationId xmlns:a16="http://schemas.microsoft.com/office/drawing/2014/main" id="{DF5ED224-8595-4C7B-B85E-43B2D0E9A4D8}"/>
            </a:ext>
          </a:extLst>
        </xdr:cNvPr>
        <xdr:cNvSpPr txBox="1"/>
      </xdr:nvSpPr>
      <xdr:spPr>
        <a:xfrm>
          <a:off x="0" y="0"/>
          <a:ext cx="4868333" cy="1019176"/>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a strategic approach to communications and engagement, including consultation, which includes clear principles about how the organisation will communicate with its audiences, aligned to organisational goals of the service, its values and the principles contained within the Core Code of Ethics.</a:t>
          </a:r>
        </a:p>
        <a:p>
          <a:endParaRPr lang="en-GB"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0</xdr:row>
      <xdr:rowOff>28575</xdr:rowOff>
    </xdr:from>
    <xdr:to>
      <xdr:col>1</xdr:col>
      <xdr:colOff>0</xdr:colOff>
      <xdr:row>0</xdr:row>
      <xdr:rowOff>1047751</xdr:rowOff>
    </xdr:to>
    <xdr:sp macro="" textlink="">
      <xdr:nvSpPr>
        <xdr:cNvPr id="2" name="TextBox 1">
          <a:extLst>
            <a:ext uri="{FF2B5EF4-FFF2-40B4-BE49-F238E27FC236}">
              <a16:creationId xmlns:a16="http://schemas.microsoft.com/office/drawing/2014/main" id="{F219F88C-585A-6D95-74E7-A7769073BEAB}"/>
            </a:ext>
          </a:extLst>
        </xdr:cNvPr>
        <xdr:cNvSpPr txBox="1"/>
      </xdr:nvSpPr>
      <xdr:spPr>
        <a:xfrm>
          <a:off x="19049" y="28575"/>
          <a:ext cx="4600576" cy="1019176"/>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have leaders that support the strategic approach to communications and engagement and are exemplars in good communication behaviours and principles, aligned to those included in the NFCC Leadership Framework.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3667125</xdr:colOff>
      <xdr:row>0</xdr:row>
      <xdr:rowOff>1155700</xdr:rowOff>
    </xdr:to>
    <xdr:sp macro="" textlink="">
      <xdr:nvSpPr>
        <xdr:cNvPr id="2" name="TextBox 1">
          <a:extLst>
            <a:ext uri="{FF2B5EF4-FFF2-40B4-BE49-F238E27FC236}">
              <a16:creationId xmlns:a16="http://schemas.microsoft.com/office/drawing/2014/main" id="{AF2DFDA3-52F8-4A9C-842F-7373C4465A1F}"/>
            </a:ext>
          </a:extLst>
        </xdr:cNvPr>
        <xdr:cNvSpPr txBox="1"/>
      </xdr:nvSpPr>
      <xdr:spPr>
        <a:xfrm>
          <a:off x="0" y="0"/>
          <a:ext cx="3667125" cy="11557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an appropriately resourced and competent communications and engagement capacity that:</a:t>
          </a:r>
        </a:p>
        <a:p>
          <a:r>
            <a:rPr lang="en-GB" sz="1100" b="1"/>
            <a:t>a.</a:t>
          </a:r>
          <a:r>
            <a:rPr lang="en-GB" sz="1100" b="1" baseline="0"/>
            <a:t> plans for and manages reactive communication issues such as crises and emergencies, working with local resilience partners; </a:t>
          </a:r>
        </a:p>
        <a:p>
          <a:endParaRPr lang="en-GB"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5857874</xdr:colOff>
      <xdr:row>1</xdr:row>
      <xdr:rowOff>0</xdr:rowOff>
    </xdr:to>
    <xdr:sp macro="" textlink="">
      <xdr:nvSpPr>
        <xdr:cNvPr id="3" name="TextBox 2">
          <a:extLst>
            <a:ext uri="{FF2B5EF4-FFF2-40B4-BE49-F238E27FC236}">
              <a16:creationId xmlns:a16="http://schemas.microsoft.com/office/drawing/2014/main" id="{6E4E33C7-C790-4B03-922B-99FC83C8A14C}"/>
            </a:ext>
          </a:extLst>
        </xdr:cNvPr>
        <xdr:cNvSpPr txBox="1"/>
      </xdr:nvSpPr>
      <xdr:spPr>
        <a:xfrm>
          <a:off x="0" y="0"/>
          <a:ext cx="5857874" cy="96202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have an appropriately resourced and competent communications and engagement capacity that:</a:t>
          </a:r>
        </a:p>
        <a:p>
          <a:r>
            <a:rPr lang="en-GB" sz="1100" b="1" i="0" u="none" strike="noStrike">
              <a:solidFill>
                <a:schemeClr val="dk1"/>
              </a:solidFill>
              <a:effectLst/>
              <a:latin typeface="+mn-lt"/>
              <a:ea typeface="+mn-ea"/>
              <a:cs typeface="+mn-cs"/>
            </a:rPr>
            <a:t>c. carries out meaningful engagement exercises and consultations, aligned to the Gunning Principles to inform strategic direction and support decision making processes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F2499B80-2799-4B2D-ABE1-85320BE5A880}"/>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support, train and develop those working within its communications and engagement capacity (where they are employed within a service) encouraging them to maintain their competency and keep developing their skills, knowledge and new methods of communication through continued professional development.</a:t>
          </a:r>
        </a:p>
        <a:p>
          <a:br>
            <a:rPr lang="en-GB"/>
          </a:br>
          <a:endParaRPr lang="en-GB"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39686</xdr:rowOff>
    </xdr:from>
    <xdr:to>
      <xdr:col>0</xdr:col>
      <xdr:colOff>6115050</xdr:colOff>
      <xdr:row>0</xdr:row>
      <xdr:rowOff>647699</xdr:rowOff>
    </xdr:to>
    <xdr:sp macro="" textlink="">
      <xdr:nvSpPr>
        <xdr:cNvPr id="2" name="TextBox 1">
          <a:extLst>
            <a:ext uri="{FF2B5EF4-FFF2-40B4-BE49-F238E27FC236}">
              <a16:creationId xmlns:a16="http://schemas.microsoft.com/office/drawing/2014/main" id="{02DF2A85-A331-4D70-B9E2-AA4F89507C39}"/>
            </a:ext>
          </a:extLst>
        </xdr:cNvPr>
        <xdr:cNvSpPr txBox="1"/>
      </xdr:nvSpPr>
      <xdr:spPr>
        <a:xfrm>
          <a:off x="28575" y="39686"/>
          <a:ext cx="6086475" cy="608013"/>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involve the most senior communications professional in their service in discussions with the leadership team about matters affecting the organisation to ensure communications and engagement aspects are always considered.</a:t>
          </a:r>
        </a:p>
        <a:p>
          <a:br>
            <a:rPr lang="en-GB" sz="1100" b="1"/>
          </a:br>
          <a:endParaRPr lang="en-GB" sz="1100" b="1"/>
        </a:p>
        <a:p>
          <a:br>
            <a:rPr lang="en-GB" sz="1100" b="1"/>
          </a:br>
          <a:endParaRPr lang="en-GB" sz="1100" b="1"/>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458" dataDxfId="456" headerRowBorderDxfId="457" tableBorderDxfId="455" totalsRowBorderDxfId="454">
  <tableColumns count="8">
    <tableColumn id="1" xr3:uid="{D6F7D6F8-E727-4E81-B3E7-5F643C5F63BD}" name="Column1" dataDxfId="453"/>
    <tableColumn id="2" xr3:uid="{0D1441E6-D5DC-44E1-B017-C9AC07ABEFB6}" name="Priority" dataDxfId="452"/>
    <tableColumn id="3" xr3:uid="{711D3D35-E45F-4699-A8AB-CD5D7824C884}" name="Impact" dataDxfId="451"/>
    <tableColumn id="4" xr3:uid="{DB77F1FA-84F5-43D8-BAA3-10663E50A68B}" name="Compliance" dataDxfId="450">
      <calculatedColumnFormula>IF(COUNTIF(D3:D49,"Non Compliant")&gt;0,"Non Compliant",IF(COUNTIF(D3:D49,"Partially Compliant")&gt;0,"Partially Compliant","Fully Compliant"))</calculatedColumnFormula>
    </tableColumn>
    <tableColumn id="5" xr3:uid="{07B139BB-FB53-4675-82EE-60FAAD67DAC0}" name="Work assigned to" dataDxfId="449"/>
    <tableColumn id="6" xr3:uid="{6E20B333-2265-4245-BAC8-D7352FA772BE}" name="Projected date for completion" dataDxfId="448"/>
    <tableColumn id="7" xr3:uid="{E4672199-92C8-47C4-9B27-283E8CCCF8BD}" name="Description of work needing to be done" dataDxfId="447"/>
    <tableColumn id="8" xr3:uid="{59AAAE0C-969C-4105-8535-3E65C413EBA2}" name="Evidence of Compliance" dataDxfId="44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F241702-A0FC-4C73-ABB2-7DFAF549DB26}" name="Table3562829303132" displayName="Table3562829303132" ref="A1:H12" totalsRowShown="0" headerRowDxfId="344" dataDxfId="342" headerRowBorderDxfId="343" tableBorderDxfId="341" totalsRowBorderDxfId="340">
  <autoFilter ref="A1:H12" xr:uid="{3CF12713-E1DC-4042-A595-A161AA9BAFD5}"/>
  <tableColumns count="8">
    <tableColumn id="1" xr3:uid="{4B948BE5-6043-412D-AB12-16B9D8779244}" name="evaluate communications and engagement activity to see whether objectives have been met and if there are any lessons that can be learned and shared." dataDxfId="339"/>
    <tableColumn id="2" xr3:uid="{14DFCF6C-B939-4AA7-861D-185FF79D6524}" name="Priority" dataDxfId="338"/>
    <tableColumn id="3" xr3:uid="{1150EAD3-B6A9-44B1-AB7E-ECC9CB84025B}" name="Impact" dataDxfId="337"/>
    <tableColumn id="4" xr3:uid="{C65DC5DB-1C9A-46B0-8526-B9D20C0FAEAB}" name="Compliance" dataDxfId="336">
      <calculatedColumnFormula>IF(COUNTIF(D3:D50,"Non Compliant")&gt;0,"Non Compliant",IF(COUNTIF(D3:D50,"Partially Compliant")&gt;0,"Partially Compliant","Fully Compliant"))</calculatedColumnFormula>
    </tableColumn>
    <tableColumn id="5" xr3:uid="{7CC277DC-709F-46AE-A912-734B38AD53C6}" name="Work assigned to" dataDxfId="335"/>
    <tableColumn id="6" xr3:uid="{CF749776-9030-43E6-B2D9-C5B65F861897}" name="Projected date for completion" dataDxfId="334"/>
    <tableColumn id="7" xr3:uid="{AF389EAD-4543-40C4-8059-9DEDA1F59F57}" name="Description of work needing to be done" dataDxfId="333"/>
    <tableColumn id="8" xr3:uid="{7CDD7E2D-CEA5-4FB4-8187-90CB95B31213}" name="Evidence of Compliance" dataDxfId="33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1B3363-2ADA-439D-8148-5A67A7F1F4DA}" name="Table356282930313233" displayName="Table356282930313233" ref="A1:H12" totalsRowShown="0" headerRowDxfId="331" dataDxfId="329" headerRowBorderDxfId="330" tableBorderDxfId="328" totalsRowBorderDxfId="327">
  <autoFilter ref="A1:H12" xr:uid="{3CF12713-E1DC-4042-A595-A161AA9BAFD5}"/>
  <tableColumns count="8">
    <tableColumn id="1" xr3:uid="{D25DEE7D-6193-4FB8-9137-D5D816D83771}" name="Column1" dataDxfId="326"/>
    <tableColumn id="2" xr3:uid="{B681F970-3CBE-49F2-89E9-845EF810F567}" name="Priority" dataDxfId="325"/>
    <tableColumn id="3" xr3:uid="{73CB11C8-3B6C-43AC-B83E-F575F1ADB863}" name="Impact" dataDxfId="324"/>
    <tableColumn id="4" xr3:uid="{054604D1-FF58-454D-A6E3-6ADD659011A7}" name="Compliance" dataDxfId="323">
      <calculatedColumnFormula>IF(COUNTIF(D3:D50,"Non Compliant")&gt;0,"Non Compliant",IF(COUNTIF(D3:D50,"Partially Compliant")&gt;0,"Partially Compliant","Fully Compliant"))</calculatedColumnFormula>
    </tableColumn>
    <tableColumn id="5" xr3:uid="{B29B05A0-58AC-47D3-86B1-69EB5B41D32F}" name="Work assigned to" dataDxfId="322"/>
    <tableColumn id="6" xr3:uid="{83DA9D2A-E6EF-43C2-8778-9DEF63488CBD}" name="Projected date for completion" dataDxfId="321"/>
    <tableColumn id="7" xr3:uid="{F6368D6D-1D83-42AA-B5B4-CF21711AC398}" name="Description of work needing to be done" dataDxfId="320"/>
    <tableColumn id="8" xr3:uid="{2EC9FE14-C03B-41BC-A552-ACA42ED4B2CC}" name="Evidence of Compliance" dataDxfId="31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318" dataDxfId="316" headerRowBorderDxfId="317" tableBorderDxfId="315" totalsRowBorderDxfId="314">
  <autoFilter ref="A1:H12" xr:uid="{3CF12713-E1DC-4042-A595-A161AA9BAFD5}"/>
  <tableColumns count="8">
    <tableColumn id="1" xr3:uid="{3A872D1F-A2A9-44CB-8E50-33958C765656}" name="ensure all departments liaise with and take advice from the communications and engagement functions as early as possible, when requiring any communications or engagement activity." dataDxfId="313"/>
    <tableColumn id="2" xr3:uid="{BDE76DF8-B202-4CB5-8EF0-792DAA3BE78C}" name="Priority" dataDxfId="312"/>
    <tableColumn id="3" xr3:uid="{150D7184-FC04-426D-A17C-9026EDFDB86A}" name="Impact" dataDxfId="311"/>
    <tableColumn id="4" xr3:uid="{299C91EC-3524-4E7B-B1E1-D398D6CF4560}" name="Compliance" dataDxfId="310">
      <calculatedColumnFormula>IF(COUNTIF(D3:D50,"Non Compliant")&gt;0,"Non Compliant",IF(COUNTIF(D3:D50,"Partially Compliant")&gt;0,"Partially Compliant","Fully Compliant"))</calculatedColumnFormula>
    </tableColumn>
    <tableColumn id="5" xr3:uid="{FB037CB6-E0BE-4402-9B7A-2662756E3EED}" name="Work assigned to" dataDxfId="309"/>
    <tableColumn id="6" xr3:uid="{6BDBC66A-F628-4DC4-9237-B4968BBE0DBE}" name="Projected date for completion" dataDxfId="308"/>
    <tableColumn id="7" xr3:uid="{0886FBD4-98D3-4301-8DD5-7710F2B3739B}" name="Description of work needing to be done" dataDxfId="307"/>
    <tableColumn id="8" xr3:uid="{774C8EB9-D328-4C26-A61C-181189FE20B8}" name="Evidence of Compliance" dataDxfId="30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305" dataDxfId="303" headerRowBorderDxfId="304" tableBorderDxfId="302" totalsRowBorderDxfId="301">
  <autoFilter ref="A1:H12" xr:uid="{3CF12713-E1DC-4042-A595-A161AA9BAFD5}"/>
  <tableColumns count="8">
    <tableColumn id="1" xr3:uid="{CFF3F8FB-F7A0-4522-964D-22641C1819E5}" name="use an established and consistent communications planning framework for communications and campaign work." dataDxfId="300"/>
    <tableColumn id="2" xr3:uid="{BA3D16EA-74B7-4614-A673-B3DE08B154F8}" name="Priority" dataDxfId="299"/>
    <tableColumn id="3" xr3:uid="{62728A32-AF84-4C70-8392-B3418DD8A8A0}" name="Impact" dataDxfId="298"/>
    <tableColumn id="4" xr3:uid="{79879EFD-CB0C-492C-B36A-AEFADF73BA53}" name="Compliance" dataDxfId="297">
      <calculatedColumnFormula>IF(COUNTIF(D3:D50,"Non Compliant")&gt;0,"Non Compliant",IF(COUNTIF(D3:D50,"Partially Compliant")&gt;0,"Partially Compliant","Fully Compliant"))</calculatedColumnFormula>
    </tableColumn>
    <tableColumn id="5" xr3:uid="{7840CCE3-523C-4655-B9AF-67A1F2AE9DC7}" name="Work assigned to" dataDxfId="296"/>
    <tableColumn id="6" xr3:uid="{8E2DD7FD-EF42-4319-9325-63A23055BB36}" name="Projected date for completion" dataDxfId="295"/>
    <tableColumn id="7" xr3:uid="{D7C28EB5-DD64-4ADA-BF6A-0C864EB061F4}" name="Description of work needing to be done" dataDxfId="294"/>
    <tableColumn id="8" xr3:uid="{790730B9-60F1-4090-B1A5-D24F4005C216}" name="Evidence of Compliance" dataDxfId="29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292" dataDxfId="290" headerRowBorderDxfId="291" tableBorderDxfId="289" totalsRowBorderDxfId="288">
  <autoFilter ref="A1:H12" xr:uid="{3CF12713-E1DC-4042-A595-A161AA9BAFD5}"/>
  <tableColumns count="8">
    <tableColumn id="1" xr3:uid="{E6B96B4F-17AD-4373-8919-F01DE883C874}" name="place an emphasis on stakeholder relationships and management, mapping and analysing key stakeholders, prioritising audiences and managing influencers." dataDxfId="287"/>
    <tableColumn id="2" xr3:uid="{387129E5-8910-4D75-9847-DC3097452C69}" name="Priority" dataDxfId="286"/>
    <tableColumn id="3" xr3:uid="{E9CCBFDB-E024-454A-92BA-700B84F312A6}" name="Impact" dataDxfId="285"/>
    <tableColumn id="4" xr3:uid="{436248BC-7BF3-4B9B-8102-3CDF11D3E380}" name="Compliance" dataDxfId="284">
      <calculatedColumnFormula>IF(COUNTIF(D3:D50,"Non Compliant")&gt;0,"Non Compliant",IF(COUNTIF(D3:D50,"Partially Compliant")&gt;0,"Partially Compliant","Fully Compliant"))</calculatedColumnFormula>
    </tableColumn>
    <tableColumn id="5" xr3:uid="{AF8791CB-14C0-4B18-83CE-9005DB722E79}" name="Work assigned to" dataDxfId="283"/>
    <tableColumn id="6" xr3:uid="{BB3255AF-AD00-42A3-9538-B18905477F17}" name="Projected date for completion" dataDxfId="282"/>
    <tableColumn id="7" xr3:uid="{502A6AD2-7C9F-49AB-8705-9B71E4A9D5B0}" name="Description of work needing to be done" dataDxfId="281"/>
    <tableColumn id="8" xr3:uid="{69F9EB2B-3E33-4098-9E4A-BF26137FC127}" name="Evidence of Compliance" dataDxfId="28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279" dataDxfId="277" headerRowBorderDxfId="278" tableBorderDxfId="276" totalsRowBorderDxfId="275">
  <autoFilter ref="A1:H12" xr:uid="{3CF12713-E1DC-4042-A595-A161AA9BAFD5}"/>
  <tableColumns count="8">
    <tableColumn id="1" xr3:uid="{08AC25F6-8908-497A-8F87-B202493D77C4}" name="use established behavioural science methods to develop interventions and influence positive behaviour change. " dataDxfId="274"/>
    <tableColumn id="2" xr3:uid="{CFA2B752-B4DB-4373-8494-D2453FF24F6D}" name="Priority" dataDxfId="273"/>
    <tableColumn id="3" xr3:uid="{B4D5222A-DE19-4321-8A97-DB2BA479436D}" name="Impact" dataDxfId="272"/>
    <tableColumn id="4" xr3:uid="{7D5DDBCA-B38D-4E41-8D58-39C624998731}" name="Compliance" dataDxfId="271">
      <calculatedColumnFormula>IF(COUNTIF(D3:D50,"Non Compliant")&gt;0,"Non Compliant",IF(COUNTIF(D3:D50,"Partially Compliant")&gt;0,"Partially Compliant","Fully Compliant"))</calculatedColumnFormula>
    </tableColumn>
    <tableColumn id="5" xr3:uid="{29EA3BB8-27B6-4AF4-9E7D-1A431F928F22}" name="Work assigned to" dataDxfId="270"/>
    <tableColumn id="6" xr3:uid="{4500AF78-9D2C-46C6-9478-42F70B08FF7D}" name="Projected date for completion" dataDxfId="269"/>
    <tableColumn id="7" xr3:uid="{55BF8418-7F30-495F-97D1-73D82DE3BB5D}" name="Description of work needing to be done" dataDxfId="268"/>
    <tableColumn id="8" xr3:uid="{9BB72DA0-667B-47E4-9DF1-F2F72093F5AF}" name="Evidence of Compliance" dataDxfId="26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727DF49-EE5D-4406-A59E-C5359EC79C8A}" name="Table3567891024" displayName="Table3567891024" ref="A1:H12" totalsRowShown="0" headerRowDxfId="266" dataDxfId="264" headerRowBorderDxfId="265" tableBorderDxfId="263" totalsRowBorderDxfId="262">
  <autoFilter ref="A1:H12" xr:uid="{3CF12713-E1DC-4042-A595-A161AA9BAFD5}"/>
  <tableColumns count="8">
    <tableColumn id="1" xr3:uid="{B3AE190C-C8A4-49BD-951D-55FC54819342}" name="use audience insight to inform and tailor communications and engagement activities, clearly defining and targeting audiences." dataDxfId="261"/>
    <tableColumn id="2" xr3:uid="{610874BC-F0E2-47FA-B919-9040C03AEB00}" name="Priority" dataDxfId="260"/>
    <tableColumn id="3" xr3:uid="{4877D8FB-0FAC-42CA-8114-7E5B07A72DA5}" name="Impact" dataDxfId="259"/>
    <tableColumn id="4" xr3:uid="{F44ACCB4-2DC4-4F2D-9096-FEAA973FBAE6}" name="Compliance" dataDxfId="258">
      <calculatedColumnFormula>IF(COUNTIF(D3:D50,"Non Compliant")&gt;0,"Non Compliant",IF(COUNTIF(D3:D50,"Partially Compliant")&gt;0,"Partially Compliant","Fully Compliant"))</calculatedColumnFormula>
    </tableColumn>
    <tableColumn id="5" xr3:uid="{1334D58E-58AF-443D-BD00-14DD50522B00}" name="Work assigned to" dataDxfId="257"/>
    <tableColumn id="6" xr3:uid="{B4B4C4F4-25D2-4BE6-88F9-1BA0E5535EA2}" name="Projected date for completion" dataDxfId="256"/>
    <tableColumn id="7" xr3:uid="{6FE23CA0-2D92-4881-B8A1-60C6450B2E88}" name="Description of work needing to be done" dataDxfId="255"/>
    <tableColumn id="8" xr3:uid="{EA47A118-FEBE-4ED9-B4DF-1C0054A96F67}" name="Evidence of Compliance" dataDxfId="25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1817401-094A-49E1-801A-DDF66D0DDF7C}" name="Table356789102425" displayName="Table356789102425" ref="A1:H12" totalsRowShown="0" headerRowDxfId="253" dataDxfId="251" headerRowBorderDxfId="252" tableBorderDxfId="250" totalsRowBorderDxfId="249">
  <autoFilter ref="A1:H12" xr:uid="{3CF12713-E1DC-4042-A595-A161AA9BAFD5}"/>
  <tableColumns count="8">
    <tableColumn id="1" xr3:uid="{798520EA-6150-4C6F-957B-C60BF4AA1513}" name="have a collaborative approach to communications and engagement both within the service and with partners and stakeholders." dataDxfId="248"/>
    <tableColumn id="2" xr3:uid="{9FBDB289-9093-4651-98EB-25763209DECC}" name="Priority" dataDxfId="247"/>
    <tableColumn id="3" xr3:uid="{F079B724-F3C5-47F0-90CC-2B373C82DDD9}" name="Impact" dataDxfId="246"/>
    <tableColumn id="4" xr3:uid="{D0325976-00FD-47C0-BA84-28AFCFEE80F2}" name="Compliance" dataDxfId="245">
      <calculatedColumnFormula>IF(COUNTIF(D3:D50,"Non Compliant")&gt;0,"Non Compliant",IF(COUNTIF(D3:D50,"Partially Compliant")&gt;0,"Partially Compliant","Fully Compliant"))</calculatedColumnFormula>
    </tableColumn>
    <tableColumn id="5" xr3:uid="{6A9F2A3C-DB64-4C44-A93D-7F3E76AD3570}" name="Work assigned to" dataDxfId="244"/>
    <tableColumn id="6" xr3:uid="{999E6846-CE1B-4478-8135-126C0DD493DC}" name="Projected date for completion" dataDxfId="243"/>
    <tableColumn id="7" xr3:uid="{ADDDAA72-6E77-44A8-8D77-604E642DC496}" name="Description of work needing to be done" dataDxfId="242"/>
    <tableColumn id="8" xr3:uid="{E9C2E790-E41D-4DDE-9250-6C1E481109A6}" name="Evidence of Compliance" dataDxfId="24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240" dataDxfId="238" headerRowBorderDxfId="239" tableBorderDxfId="237" totalsRowBorderDxfId="236">
  <autoFilter ref="A1:H12" xr:uid="{3CF12713-E1DC-4042-A595-A161AA9BAFD5}"/>
  <tableColumns count="8">
    <tableColumn id="1" xr3:uid="{BD1DCD0D-9A1F-47FB-9686-08977129CF74}" name="seek to build effective relationships with relevant media outlets, proactively and collectively planning stories, building mutual understanding and exchanging feedback about proactive and reactive stories." dataDxfId="235"/>
    <tableColumn id="2" xr3:uid="{5041C8F8-5705-4ACD-A552-69E0565E3234}" name="Priority" dataDxfId="234"/>
    <tableColumn id="3" xr3:uid="{C59B8678-715C-4CEB-83B3-A3496FE30CFE}" name="Impact" dataDxfId="233"/>
    <tableColumn id="4" xr3:uid="{02340F3A-439E-4129-AE65-CF1151C1AF5B}" name="Compliance" dataDxfId="232">
      <calculatedColumnFormula>IF(COUNTIF(D3:D50,"Non Compliant")&gt;0,"Non Compliant",IF(COUNTIF(D3:D50,"Partially Compliant")&gt;0,"Partially Compliant","Fully Compliant"))</calculatedColumnFormula>
    </tableColumn>
    <tableColumn id="5" xr3:uid="{5EE15833-E80D-412C-A7C4-5A88ECCB24D6}" name="Work assigned to" dataDxfId="231"/>
    <tableColumn id="6" xr3:uid="{8CA4DC95-DBA2-4C41-B067-5F7C8CC75C5E}" name="Projected date for completion" dataDxfId="230"/>
    <tableColumn id="7" xr3:uid="{E9285546-EBA5-475F-9818-B88033912E81}" name="Description of work needing to be done" dataDxfId="229"/>
    <tableColumn id="8" xr3:uid="{BBE6DD71-6000-4FD9-961A-2717A399120C}" name="Evidence of Compliance" dataDxfId="22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2476967-A116-41C9-82EC-CE80E6214ECF}" name="Table356789101126" displayName="Table356789101126" ref="A1:H12" totalsRowShown="0" headerRowDxfId="227" dataDxfId="225" headerRowBorderDxfId="226" tableBorderDxfId="224" totalsRowBorderDxfId="223">
  <autoFilter ref="A1:H12" xr:uid="{3CF12713-E1DC-4042-A595-A161AA9BAFD5}"/>
  <tableColumns count="8">
    <tableColumn id="1" xr3:uid="{FA171426-8D37-475E-9B1B-2C11C138ADBC}" name="stay well informed of new communications and engagement methods and techniques, applying them where appropriate." dataDxfId="222"/>
    <tableColumn id="2" xr3:uid="{440843ED-38BE-4EDC-9E0F-6ADA7D8C56DE}" name="Priority" dataDxfId="221"/>
    <tableColumn id="3" xr3:uid="{EEAB1539-5FD9-4765-BEA3-20F04FADC773}" name="Impact" dataDxfId="220"/>
    <tableColumn id="4" xr3:uid="{FAECC4DA-0B66-403C-84EC-E430F2CF465B}" name="Compliance" dataDxfId="219">
      <calculatedColumnFormula>IF(COUNTIF(D3:D50,"Non Compliant")&gt;0,"Non Compliant",IF(COUNTIF(D3:D50,"Partially Compliant")&gt;0,"Partially Compliant","Fully Compliant"))</calculatedColumnFormula>
    </tableColumn>
    <tableColumn id="5" xr3:uid="{A8DA07CB-F1BC-45D0-ADBE-C6D5BAC44C73}" name="Work assigned to" dataDxfId="218"/>
    <tableColumn id="6" xr3:uid="{3BDAAD9E-3E28-460E-B485-18D979AEB6E7}" name="Projected date for completion" dataDxfId="217"/>
    <tableColumn id="7" xr3:uid="{9414BFEA-E27A-4B53-A4FE-62DAEC72799A}" name="Description of work needing to be done" dataDxfId="216"/>
    <tableColumn id="8" xr3:uid="{67838EFA-7E1C-4DEA-9127-358B2EFFA9F6}" name="Evidence of Compliance" dataDxfId="2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445" dataDxfId="443" headerRowBorderDxfId="444" tableBorderDxfId="442" totalsRowBorderDxfId="441">
  <autoFilter ref="A1:G12" xr:uid="{5A30A0DF-7076-4884-8122-D7A248085FB4}"/>
  <tableColumns count="7">
    <tableColumn id="1" xr3:uid="{CC71243E-5FD8-4265-A5E8-61AB93FAE605}" name="Column1" dataDxfId="440"/>
    <tableColumn id="2" xr3:uid="{C569FC8F-3305-408D-A6B5-32FB31447DFA}" name="Priority" dataDxfId="439"/>
    <tableColumn id="3" xr3:uid="{C560D761-CD11-46ED-B34D-322A0F5A5486}" name="Impact" dataDxfId="438"/>
    <tableColumn id="4" xr3:uid="{1FD61E97-DFDF-41D8-9C0D-42461F747643}" name="Compliance" dataDxfId="437">
      <calculatedColumnFormula>IF(COUNTIF(D3:D50,"Non Compliant")&gt;0,"Non Compliant",IF(COUNTIF(D3:D50,"Partially Compliant")&gt;0,"Partially Compliant","Fully Compliant"))</calculatedColumnFormula>
    </tableColumn>
    <tableColumn id="5" xr3:uid="{CB0DC206-C95D-49AA-8331-9E1F6B58B161}" name="Work assigned to" dataDxfId="436"/>
    <tableColumn id="6" xr3:uid="{DE7AAE90-1CA9-442F-ACCA-1BB77E89A084}" name="Projected date for completion" dataDxfId="435"/>
    <tableColumn id="7" xr3:uid="{00236093-171D-476B-B9B3-7D057583008C}" name="Description of work needing to be done" dataDxfId="434"/>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5B4AEFF-E8A4-46E7-9A85-9E8DAF6254FC}" name="Table35678910112627" displayName="Table35678910112627" ref="A1:H12" totalsRowShown="0" headerRowDxfId="214" dataDxfId="212" headerRowBorderDxfId="213" tableBorderDxfId="211" totalsRowBorderDxfId="210">
  <autoFilter ref="A1:H12" xr:uid="{3CF12713-E1DC-4042-A595-A161AA9BAFD5}"/>
  <tableColumns count="8">
    <tableColumn id="1" xr3:uid="{8A75646E-2263-4DFF-BE75-8372EE05BEDD}" name="enhance its engagement approach by partnering with key stakeholders to co-design service delivery to best meet community needs." dataDxfId="209"/>
    <tableColumn id="2" xr3:uid="{5F3A8056-FD4E-45D0-8CC5-F7E24A9ADA70}" name="Priority" dataDxfId="208"/>
    <tableColumn id="3" xr3:uid="{34B29700-6D57-42F2-A584-4C0E377F38B4}" name="Impact" dataDxfId="207"/>
    <tableColumn id="4" xr3:uid="{36C3256D-C167-4CA6-9F49-E4A712EEAF88}" name="Compliance" dataDxfId="206">
      <calculatedColumnFormula>IF(COUNTIF(D3:D50,"Non Compliant")&gt;0,"Non Compliant",IF(COUNTIF(D3:D50,"Partially Compliant")&gt;0,"Partially Compliant","Fully Compliant"))</calculatedColumnFormula>
    </tableColumn>
    <tableColumn id="5" xr3:uid="{2D27E3C6-A2B9-409A-90F6-A846517E63FB}" name="Work assigned to" dataDxfId="205"/>
    <tableColumn id="6" xr3:uid="{07A0882A-4472-4CD7-BFD6-B55E8D6E6DDB}" name="Projected date for completion" dataDxfId="204"/>
    <tableColumn id="7" xr3:uid="{411F02FD-E422-4BE3-A683-1C70DE06E75A}" name="Description of work needing to be done" dataDxfId="203"/>
    <tableColumn id="8" xr3:uid="{FB91F95C-4569-4CFC-BBA3-B180AB6AF537}" name="Evidence of Compliance" dataDxfId="20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201" dataDxfId="199" headerRowBorderDxfId="200" tableBorderDxfId="198" totalsRowBorderDxfId="197">
  <autoFilter ref="A1:H12" xr:uid="{3CF12713-E1DC-4042-A595-A161AA9BAFD5}"/>
  <tableColumns count="8">
    <tableColumn id="1" xr3:uid="{F02C7BC7-1B82-4FF2-8655-6371A19767EC}" name="Develop a cycle of continuous learning and professional development for fire control employees that considers relevant occupational standards; " dataDxfId="196"/>
    <tableColumn id="2" xr3:uid="{8423513E-BD6F-49C7-A79C-113B9043C50C}" name="Priority" dataDxfId="195"/>
    <tableColumn id="3" xr3:uid="{78C0E9E7-36BE-4CF9-91BF-B9B04E8E9202}" name="Impact" dataDxfId="194"/>
    <tableColumn id="4" xr3:uid="{F00353B0-A1F4-48A6-A25A-85CDE8DB35D4}" name="Compliance" dataDxfId="193">
      <calculatedColumnFormula>IF(COUNTIF(D3:D50,"Non Compliant")&gt;0,"Non Compliant",IF(COUNTIF(D3:D50,"Partially Compliant")&gt;0,"Partially Compliant","Fully Compliant"))</calculatedColumnFormula>
    </tableColumn>
    <tableColumn id="5" xr3:uid="{18CDD81E-E77A-4442-B779-85424B6312E1}" name="Work assigned to" dataDxfId="192"/>
    <tableColumn id="6" xr3:uid="{C6EB9B3B-18CD-4156-A3D4-677DA95FA80B}" name="Projected date for completion" dataDxfId="191"/>
    <tableColumn id="7" xr3:uid="{E913AE16-6D87-4B69-8FBF-AF4CC2E5ACA3}" name="Description of work needing to be done" dataDxfId="190"/>
    <tableColumn id="8" xr3:uid="{F10E1447-D392-4365-BDF9-5627F4D4558E}" name="Evidence of Compliance" dataDxfId="18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433" dataDxfId="432" tableBorderDxfId="431">
  <tableColumns count="8">
    <tableColumn id="1" xr3:uid="{D24E95F5-5FC7-48F5-901E-71A6E7717326}" name="ensure that everyone in the service understands their responsibilities in relation to communications and engagement." dataDxfId="430"/>
    <tableColumn id="2" xr3:uid="{37C2E8BE-99CF-41D6-B422-CD6B797FF304}" name="Priority" dataDxfId="429"/>
    <tableColumn id="3" xr3:uid="{89F11A9A-A7ED-4B06-B3B1-63FFE4D100DF}" name="Impact" dataDxfId="428"/>
    <tableColumn id="4" xr3:uid="{FD1641D6-E1C5-4633-86B0-EFB28287887C}" name="Compliance" dataDxfId="427">
      <calculatedColumnFormula>IF(COUNTIF(D3:D50,"Non Compliant")&gt;0,"Non Compliant",IF(COUNTIF(D3:D50,"Partially Compliant")&gt;0,"Partially Compliant","Fully Compliant"))</calculatedColumnFormula>
    </tableColumn>
    <tableColumn id="5" xr3:uid="{584A011F-D808-4E2D-813F-CE06397AD97D}" name="Work assigned to" dataDxfId="426"/>
    <tableColumn id="6" xr3:uid="{E0125C64-5D43-4750-A9BF-320A97BB2A88}" name="Projected date for completion" dataDxfId="425"/>
    <tableColumn id="7" xr3:uid="{F7E45963-6608-4EA7-AF15-FC3D4C328B3B}" name="Description of work needing to be done" dataDxfId="424"/>
    <tableColumn id="8" xr3:uid="{B83CB38B-639C-4B95-8C66-84437C26022E}" name="Evidence of Compliance" dataDxfId="423"/>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422" dataDxfId="420" headerRowBorderDxfId="421" tableBorderDxfId="419" totalsRowBorderDxfId="418">
  <autoFilter ref="A1:H12" xr:uid="{3CF12713-E1DC-4042-A595-A161AA9BAFD5}"/>
  <tableColumns count="8">
    <tableColumn id="1" xr3:uid="{4097D040-8181-40FE-8F4C-BB2A4A6D0B47}" name="Column1" dataDxfId="417"/>
    <tableColumn id="2" xr3:uid="{95E9F0E7-8742-4577-BAE2-A99DF2365F62}" name="Priority" dataDxfId="416"/>
    <tableColumn id="3" xr3:uid="{56C71826-1E47-4FB9-A98C-FDBBFA777A91}" name="Impact" dataDxfId="415"/>
    <tableColumn id="4" xr3:uid="{661CEB2A-4F8D-42E6-94D3-89A4A2625D99}" name="Compliance" dataDxfId="414">
      <calculatedColumnFormula>IF(COUNTIF(D3:D50,"Non Compliant")&gt;0,"Non Compliant",IF(COUNTIF(D3:D50,"Partially Compliant")&gt;0,"Partially Compliant","Fully Compliant"))</calculatedColumnFormula>
    </tableColumn>
    <tableColumn id="5" xr3:uid="{C48C0D03-C90A-4DF9-B9BB-350FBBCEF464}" name="Work assigned to" dataDxfId="413"/>
    <tableColumn id="6" xr3:uid="{8BAF97BC-6396-48DA-94D1-30A85AC1A838}" name="Projected date for completion" dataDxfId="412"/>
    <tableColumn id="7" xr3:uid="{B028F557-8B01-4364-A6DB-CB486213C76C}" name="Description of work needing to be done" dataDxfId="411"/>
    <tableColumn id="8" xr3:uid="{C9AF09B5-3F1F-408F-A0C4-053F8EDDF04F}" name="Evidence of Compliance" dataDxfId="4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409" dataDxfId="407" headerRowBorderDxfId="408" tableBorderDxfId="406" totalsRowBorderDxfId="405">
  <autoFilter ref="A1:H12" xr:uid="{3CF12713-E1DC-4042-A595-A161AA9BAFD5}"/>
  <tableColumns count="8">
    <tableColumn id="1" xr3:uid="{D218B91B-550B-4D35-A882-38701708192D}" name="have an appropriately resourced and competent communications and engagement capacity that:_x000a_b._x0009_plans proactive communications internally and externally;" dataDxfId="404"/>
    <tableColumn id="2" xr3:uid="{166D8C3B-79B1-4340-B2C4-EED243ADF177}" name="Priority" dataDxfId="403"/>
    <tableColumn id="3" xr3:uid="{21DBE1EA-083E-4AC1-81B7-6553E83D05F3}" name="Impact" dataDxfId="402"/>
    <tableColumn id="4" xr3:uid="{D6986B9E-027F-4D1D-8988-1EEFDA4F7BDD}" name="Compliance" dataDxfId="401">
      <calculatedColumnFormula>IF(COUNTIF(D3:D50,"Non Compliant")&gt;0,"Non Compliant",IF(COUNTIF(D3:D50,"Partially Compliant")&gt;0,"Partially Compliant","Fully Compliant"))</calculatedColumnFormula>
    </tableColumn>
    <tableColumn id="5" xr3:uid="{BBE8C6D4-5951-420F-8E6A-DFF1C597ECC8}" name="Work assigned to" dataDxfId="400"/>
    <tableColumn id="6" xr3:uid="{9957A2B3-CD88-4EA7-9191-B5CE60E66421}" name="Projected date for completion" dataDxfId="399"/>
    <tableColumn id="7" xr3:uid="{6ECA12D3-6F96-44EE-A042-33F062519FC3}" name="Description of work needing to be done" dataDxfId="398"/>
    <tableColumn id="8" xr3:uid="{888F4CC2-0AAC-4406-AF97-9A475C3F9FFF}" name="Evidence of Compliance" dataDxfId="39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4DD19CA-EA47-4A19-AF47-55F591CECC34}" name="Table35628" displayName="Table35628" ref="A1:H12" totalsRowShown="0" headerRowDxfId="396" dataDxfId="394" headerRowBorderDxfId="395" tableBorderDxfId="393" totalsRowBorderDxfId="392">
  <autoFilter ref="A1:H12" xr:uid="{3CF12713-E1DC-4042-A595-A161AA9BAFD5}"/>
  <tableColumns count="8">
    <tableColumn id="1" xr3:uid="{E6D081CE-B6C5-4324-B10B-9335D92E319B}" name="Column1" dataDxfId="391"/>
    <tableColumn id="2" xr3:uid="{6BC7023C-1070-40A9-B090-9FF8B376A543}" name="Priority" dataDxfId="390"/>
    <tableColumn id="3" xr3:uid="{B2CE581F-5567-4DF8-8FBA-9682462219F4}" name="Impact" dataDxfId="389"/>
    <tableColumn id="4" xr3:uid="{017DF409-BB90-4D6A-9DF9-001DC5901576}" name="Compliance" dataDxfId="388">
      <calculatedColumnFormula>IF(COUNTIF(D3:D50,"Non Compliant")&gt;0,"Non Compliant",IF(COUNTIF(D3:D50,"Partially Compliant")&gt;0,"Partially Compliant","Fully Compliant"))</calculatedColumnFormula>
    </tableColumn>
    <tableColumn id="5" xr3:uid="{DB6941C3-A101-4003-A648-FF7EF7DC1C5B}" name="Work assigned to" dataDxfId="387"/>
    <tableColumn id="6" xr3:uid="{97D27B93-BCEC-46E9-9B23-23CE8D8FB373}" name="Projected date for completion" dataDxfId="386"/>
    <tableColumn id="7" xr3:uid="{16C44FAA-F8EC-4006-9150-4F9B14B9C12F}" name="Description of work needing to be done" dataDxfId="385"/>
    <tableColumn id="8" xr3:uid="{D4B265E7-AA86-40A3-8172-32D8F2C07DDC}" name="Evidence of Compliance" dataDxfId="38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762733-28AE-4781-B53B-A838CC8DA8C2}" name="Table3562829" displayName="Table3562829" ref="A1:H12" totalsRowShown="0" headerRowDxfId="383" dataDxfId="381" headerRowBorderDxfId="382" tableBorderDxfId="380" totalsRowBorderDxfId="379">
  <autoFilter ref="A1:H12" xr:uid="{3CF12713-E1DC-4042-A595-A161AA9BAFD5}"/>
  <tableColumns count="8">
    <tableColumn id="1" xr3:uid="{32BF55A4-0F94-4E1B-8989-383D4736CCB1}" name="have a resilient out of hours arrangement to handle enquiries and manage communications during crises and emergencies, in line with the requirements of the emergency preparedness and resilience fire standard." dataDxfId="378"/>
    <tableColumn id="2" xr3:uid="{C6CC0602-5552-4E22-82B8-B87C44B7E7A4}" name="Priority" dataDxfId="377"/>
    <tableColumn id="3" xr3:uid="{28D566D2-2CF9-4CC1-8C25-4B208C504F74}" name="Impact" dataDxfId="376"/>
    <tableColumn id="4" xr3:uid="{EFB100DD-7294-4FEB-A937-30F029877874}" name="Compliance" dataDxfId="375">
      <calculatedColumnFormula>IF(COUNTIF(D3:D50,"Non Compliant")&gt;0,"Non Compliant",IF(COUNTIF(D3:D50,"Partially Compliant")&gt;0,"Partially Compliant","Fully Compliant"))</calculatedColumnFormula>
    </tableColumn>
    <tableColumn id="5" xr3:uid="{7839583A-C964-46AE-9ACA-3ECD29E61162}" name="Work assigned to" dataDxfId="374"/>
    <tableColumn id="6" xr3:uid="{6B0A3520-46AD-4839-9258-7E38DE8CC267}" name="Projected date for completion" dataDxfId="373"/>
    <tableColumn id="7" xr3:uid="{5C4C4CD9-5E86-4B7E-BD82-F9F9BDA42F02}" name="Description of work needing to be done" dataDxfId="372"/>
    <tableColumn id="8" xr3:uid="{98AC5AC7-D513-44C1-8F6B-D49C0BFD5673}" name="Evidence of Compliance" dataDxfId="37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795C3CF-8354-4027-A399-2FBDD1350984}" name="Table356282930" displayName="Table356282930" ref="A1:H12" totalsRowShown="0" headerRowDxfId="370" dataDxfId="368" headerRowBorderDxfId="369" tableBorderDxfId="367" totalsRowBorderDxfId="366">
  <autoFilter ref="A1:H12" xr:uid="{3CF12713-E1DC-4042-A595-A161AA9BAFD5}"/>
  <tableColumns count="8">
    <tableColumn id="1" xr3:uid="{616EF364-BAC1-42DE-9128-D8AA2D94472A}" name="Column1" dataDxfId="365"/>
    <tableColumn id="2" xr3:uid="{041EB531-116C-4588-8387-E354DB6D618E}" name="Priority" dataDxfId="364"/>
    <tableColumn id="3" xr3:uid="{D3CADDF8-0697-4886-BCAD-7466E48949CC}" name="Impact" dataDxfId="363"/>
    <tableColumn id="4" xr3:uid="{FA6129B5-0475-4BB3-95EA-CD9B87E938EA}" name="Compliance" dataDxfId="362">
      <calculatedColumnFormula>IF(COUNTIF(D3:D50,"Non Compliant")&gt;0,"Non Compliant",IF(COUNTIF(D3:D50,"Partially Compliant")&gt;0,"Partially Compliant","Fully Compliant"))</calculatedColumnFormula>
    </tableColumn>
    <tableColumn id="5" xr3:uid="{85BB8B59-A01A-49A2-92E3-D62B87C6FC4E}" name="Work assigned to" dataDxfId="361"/>
    <tableColumn id="6" xr3:uid="{C16F9259-4E23-40F1-83FF-1C940CD4C908}" name="Projected date for completion" dataDxfId="360"/>
    <tableColumn id="7" xr3:uid="{253D1E00-79DD-4925-8744-C0F6A7C10D5E}" name="Description of work needing to be done" dataDxfId="359"/>
    <tableColumn id="8" xr3:uid="{9E24EF08-081D-48AB-9A8E-18BED7355AD0}" name="Evidence of Compliance" dataDxfId="35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7C25138-72C2-413F-B7B0-13C251358B29}" name="Table35628293031" displayName="Table35628293031" ref="A1:H12" totalsRowShown="0" headerRowDxfId="357" dataDxfId="355" headerRowBorderDxfId="356" tableBorderDxfId="354" totalsRowBorderDxfId="353">
  <autoFilter ref="A1:H12" xr:uid="{3CF12713-E1DC-4042-A595-A161AA9BAFD5}"/>
  <tableColumns count="8">
    <tableColumn id="1" xr3:uid="{5C6A696D-6684-455A-BE42-09C7713A887E}" name="deliver inclusive and accessible communications, recognising that every workforce, community and group has different and diverse needs." dataDxfId="352"/>
    <tableColumn id="2" xr3:uid="{04D3283F-8EE7-4A48-8BE3-FBA47EDB57DC}" name="Priority" dataDxfId="351"/>
    <tableColumn id="3" xr3:uid="{5C033976-3129-460E-AE4E-DF2873D6351E}" name="Impact" dataDxfId="350"/>
    <tableColumn id="4" xr3:uid="{7A5333BD-5B61-47E0-B654-5315B94FC3DF}" name="Compliance" dataDxfId="349">
      <calculatedColumnFormula>IF(COUNTIF(D3:D50,"Non Compliant")&gt;0,"Non Compliant",IF(COUNTIF(D3:D50,"Partially Compliant")&gt;0,"Partially Compliant","Fully Compliant"))</calculatedColumnFormula>
    </tableColumn>
    <tableColumn id="5" xr3:uid="{FB94B068-EBD1-4696-9ECD-926D20251E2D}" name="Work assigned to" dataDxfId="348"/>
    <tableColumn id="6" xr3:uid="{AAAF48A8-5320-4190-828E-05EA27A7B7AB}" name="Projected date for completion" dataDxfId="347"/>
    <tableColumn id="7" xr3:uid="{37F34782-297F-405A-AC91-4D7BE3890F9B}" name="Description of work needing to be done" dataDxfId="346"/>
    <tableColumn id="8" xr3:uid="{285EFE38-1954-4887-8B47-03F36E9ECE61}" name="Evidence of Compliance" dataDxfId="3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abSelected="1" topLeftCell="A12" workbookViewId="0">
      <selection sqref="A1:XFD1048576"/>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08FD-EEDA-464A-9FA0-38B01A4952C7}">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 customHeight="1" x14ac:dyDescent="0.3">
      <c r="A1" s="29" t="s">
        <v>143</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56</v>
      </c>
      <c r="B3" s="3"/>
      <c r="C3" s="3"/>
      <c r="D3" s="4"/>
      <c r="E3" s="34"/>
      <c r="F3" s="35"/>
      <c r="G3" s="43"/>
      <c r="H3" s="34"/>
    </row>
    <row r="4" spans="1:8" ht="39.450000000000003" customHeight="1" x14ac:dyDescent="0.3">
      <c r="A4" s="33" t="s">
        <v>57</v>
      </c>
      <c r="B4" s="3"/>
      <c r="C4" s="3"/>
      <c r="D4" s="4"/>
      <c r="E4" s="34"/>
      <c r="F4" s="35"/>
      <c r="G4" s="43"/>
      <c r="H4" s="68"/>
    </row>
    <row r="5" spans="1:8" ht="39.450000000000003" customHeight="1" x14ac:dyDescent="0.3">
      <c r="A5" s="33" t="s">
        <v>58</v>
      </c>
      <c r="B5" s="3"/>
      <c r="C5" s="3"/>
      <c r="D5" s="4"/>
      <c r="E5" s="34"/>
      <c r="F5" s="35"/>
      <c r="G5" s="43"/>
      <c r="H5" s="34"/>
    </row>
    <row r="6" spans="1:8" ht="39.450000000000003" customHeight="1" x14ac:dyDescent="0.3">
      <c r="A6" s="33" t="s">
        <v>59</v>
      </c>
      <c r="B6" s="3"/>
      <c r="C6" s="3"/>
      <c r="D6" s="4"/>
      <c r="E6" s="34"/>
      <c r="F6" s="35"/>
      <c r="G6" s="43"/>
      <c r="H6" s="68"/>
    </row>
    <row r="7" spans="1:8" ht="39.450000000000003" customHeight="1" x14ac:dyDescent="0.3">
      <c r="A7" s="33" t="s">
        <v>60</v>
      </c>
      <c r="B7" s="3"/>
      <c r="C7" s="3"/>
      <c r="D7" s="4"/>
      <c r="E7" s="34"/>
      <c r="F7" s="35"/>
      <c r="G7" s="43"/>
      <c r="H7" s="34"/>
    </row>
    <row r="8" spans="1:8" ht="39.450000000000003" customHeight="1" x14ac:dyDescent="0.3">
      <c r="A8" s="33" t="s">
        <v>61</v>
      </c>
      <c r="B8" s="3"/>
      <c r="C8" s="3"/>
      <c r="D8" s="4"/>
      <c r="E8" s="34"/>
      <c r="F8" s="35"/>
      <c r="G8" s="43"/>
      <c r="H8" s="68"/>
    </row>
    <row r="9" spans="1:8" ht="39.450000000000003" customHeight="1" x14ac:dyDescent="0.3">
      <c r="A9" s="33" t="s">
        <v>62</v>
      </c>
      <c r="B9" s="3"/>
      <c r="C9" s="3"/>
      <c r="D9" s="4"/>
      <c r="E9" s="34"/>
      <c r="F9" s="35"/>
      <c r="G9" s="43"/>
      <c r="H9" s="34"/>
    </row>
    <row r="10" spans="1:8" ht="39.450000000000003" customHeight="1" x14ac:dyDescent="0.3">
      <c r="A10" s="33" t="s">
        <v>63</v>
      </c>
      <c r="B10" s="3"/>
      <c r="C10" s="3"/>
      <c r="D10" s="4"/>
      <c r="E10" s="34"/>
      <c r="F10" s="35"/>
      <c r="G10" s="43"/>
      <c r="H10" s="68"/>
    </row>
    <row r="11" spans="1:8" ht="39.450000000000003" customHeight="1" x14ac:dyDescent="0.3">
      <c r="A11" s="33" t="s">
        <v>64</v>
      </c>
      <c r="B11" s="3"/>
      <c r="C11" s="3"/>
      <c r="D11" s="4"/>
      <c r="E11" s="34"/>
      <c r="F11" s="35"/>
      <c r="G11" s="43"/>
      <c r="H11" s="39"/>
    </row>
    <row r="12" spans="1:8" ht="39.450000000000003" customHeight="1" x14ac:dyDescent="0.3">
      <c r="A12" s="33" t="s">
        <v>65</v>
      </c>
      <c r="B12" s="37"/>
      <c r="C12" s="37"/>
      <c r="D12" s="38"/>
      <c r="E12" s="39"/>
      <c r="F12" s="40"/>
      <c r="G12" s="44"/>
      <c r="H12" s="68"/>
    </row>
  </sheetData>
  <phoneticPr fontId="2" type="noConversion"/>
  <conditionalFormatting sqref="B2:B12">
    <cfRule type="cellIs" dxfId="134" priority="7" operator="equal">
      <formula>"Low"</formula>
    </cfRule>
    <cfRule type="cellIs" dxfId="133" priority="8" operator="equal">
      <formula>"Medium"</formula>
    </cfRule>
    <cfRule type="cellIs" dxfId="132" priority="9" operator="equal">
      <formula>"High"</formula>
    </cfRule>
  </conditionalFormatting>
  <conditionalFormatting sqref="C2:C12">
    <cfRule type="cellIs" dxfId="131" priority="4" operator="equal">
      <formula>"Low"</formula>
    </cfRule>
    <cfRule type="cellIs" dxfId="130" priority="5" operator="equal">
      <formula>"Medium"</formula>
    </cfRule>
    <cfRule type="cellIs" dxfId="12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8AA39FE-48CF-431D-A126-EF16ADAAE302}">
            <xm:f>Lists!$C$4</xm:f>
            <x14:dxf>
              <font>
                <color auto="1"/>
              </font>
              <fill>
                <patternFill>
                  <bgColor rgb="FFFF3300"/>
                </patternFill>
              </fill>
            </x14:dxf>
          </x14:cfRule>
          <x14:cfRule type="cellIs" priority="2" operator="equal" id="{A9BE3EEC-F36D-45D5-B4F4-66FD9DEFCCBA}">
            <xm:f>Lists!$C$3</xm:f>
            <x14:dxf>
              <font>
                <color auto="1"/>
              </font>
              <fill>
                <patternFill>
                  <bgColor rgb="FFFFC000"/>
                </patternFill>
              </fill>
            </x14:dxf>
          </x14:cfRule>
          <x14:cfRule type="cellIs" priority="3" operator="equal" id="{ED294014-36C7-4A43-8F1F-74DC5CD8197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A4FA5DE-D05D-40DC-B820-03BD44BF12D8}">
          <x14:formula1>
            <xm:f>Lists!$A$2:$A$4</xm:f>
          </x14:formula1>
          <xm:sqref>B2:B50</xm:sqref>
        </x14:dataValidation>
        <x14:dataValidation type="list" allowBlank="1" showInputMessage="1" showErrorMessage="1" xr:uid="{5E1B426C-6329-4D74-93A2-650680A5D411}">
          <x14:formula1>
            <xm:f>Lists!$B$2:$B$4</xm:f>
          </x14:formula1>
          <xm:sqref>C2:C50</xm:sqref>
        </x14:dataValidation>
        <x14:dataValidation type="list" allowBlank="1" showInputMessage="1" showErrorMessage="1" xr:uid="{043BA202-A7C3-40E3-AA5F-2F2929CE6439}">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092A-F271-4CF1-8673-A6AD637917B7}">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79.5" customHeight="1" x14ac:dyDescent="0.3">
      <c r="A1" s="29" t="s">
        <v>30</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66</v>
      </c>
      <c r="B3" s="3"/>
      <c r="C3" s="3"/>
      <c r="D3" s="4"/>
      <c r="E3" s="34"/>
      <c r="F3" s="35"/>
      <c r="G3" s="43"/>
      <c r="H3" s="34"/>
    </row>
    <row r="4" spans="1:8" ht="39.450000000000003" customHeight="1" x14ac:dyDescent="0.3">
      <c r="A4" s="33" t="s">
        <v>67</v>
      </c>
      <c r="B4" s="3"/>
      <c r="C4" s="3"/>
      <c r="D4" s="4"/>
      <c r="E4" s="34"/>
      <c r="F4" s="35"/>
      <c r="G4" s="43"/>
      <c r="H4" s="68"/>
    </row>
    <row r="5" spans="1:8" ht="39.450000000000003" customHeight="1" x14ac:dyDescent="0.3">
      <c r="A5" s="33" t="s">
        <v>68</v>
      </c>
      <c r="B5" s="3"/>
      <c r="C5" s="3"/>
      <c r="D5" s="4"/>
      <c r="E5" s="34"/>
      <c r="F5" s="35"/>
      <c r="G5" s="43"/>
      <c r="H5" s="34"/>
    </row>
    <row r="6" spans="1:8" ht="39.450000000000003" customHeight="1" x14ac:dyDescent="0.3">
      <c r="A6" s="33" t="s">
        <v>69</v>
      </c>
      <c r="B6" s="3"/>
      <c r="C6" s="3"/>
      <c r="D6" s="4"/>
      <c r="E6" s="34"/>
      <c r="F6" s="35"/>
      <c r="G6" s="43"/>
      <c r="H6" s="68"/>
    </row>
    <row r="7" spans="1:8" ht="39.450000000000003" customHeight="1" x14ac:dyDescent="0.3">
      <c r="A7" s="33" t="s">
        <v>70</v>
      </c>
      <c r="B7" s="3"/>
      <c r="C7" s="3"/>
      <c r="D7" s="4"/>
      <c r="E7" s="34"/>
      <c r="F7" s="35"/>
      <c r="G7" s="43"/>
      <c r="H7" s="34"/>
    </row>
    <row r="8" spans="1:8" ht="39.450000000000003" customHeight="1" x14ac:dyDescent="0.3">
      <c r="A8" s="33" t="s">
        <v>71</v>
      </c>
      <c r="B8" s="3"/>
      <c r="C8" s="3"/>
      <c r="D8" s="4"/>
      <c r="E8" s="34"/>
      <c r="F8" s="35"/>
      <c r="G8" s="43"/>
      <c r="H8" s="68"/>
    </row>
    <row r="9" spans="1:8" ht="39.450000000000003" customHeight="1" x14ac:dyDescent="0.3">
      <c r="A9" s="33" t="s">
        <v>72</v>
      </c>
      <c r="B9" s="3"/>
      <c r="C9" s="3"/>
      <c r="D9" s="4"/>
      <c r="E9" s="34"/>
      <c r="F9" s="35"/>
      <c r="G9" s="43"/>
      <c r="H9" s="34"/>
    </row>
    <row r="10" spans="1:8" ht="39.450000000000003" customHeight="1" x14ac:dyDescent="0.3">
      <c r="A10" s="33" t="s">
        <v>73</v>
      </c>
      <c r="B10" s="3"/>
      <c r="C10" s="3"/>
      <c r="D10" s="4"/>
      <c r="E10" s="34"/>
      <c r="F10" s="35"/>
      <c r="G10" s="43"/>
      <c r="H10" s="68"/>
    </row>
    <row r="11" spans="1:8" ht="39.450000000000003" customHeight="1" x14ac:dyDescent="0.3">
      <c r="A11" s="33" t="s">
        <v>74</v>
      </c>
      <c r="B11" s="3"/>
      <c r="C11" s="3"/>
      <c r="D11" s="4"/>
      <c r="E11" s="34"/>
      <c r="F11" s="35"/>
      <c r="G11" s="43"/>
      <c r="H11" s="39"/>
    </row>
    <row r="12" spans="1:8" ht="39.450000000000003" customHeight="1" x14ac:dyDescent="0.3">
      <c r="A12" s="33" t="s">
        <v>75</v>
      </c>
      <c r="B12" s="37"/>
      <c r="C12" s="37"/>
      <c r="D12" s="38"/>
      <c r="E12" s="39"/>
      <c r="F12" s="40"/>
      <c r="G12" s="44"/>
      <c r="H12" s="68"/>
    </row>
  </sheetData>
  <phoneticPr fontId="2" type="noConversion"/>
  <conditionalFormatting sqref="B2:B12">
    <cfRule type="cellIs" dxfId="125" priority="7" operator="equal">
      <formula>"Low"</formula>
    </cfRule>
    <cfRule type="cellIs" dxfId="124" priority="8" operator="equal">
      <formula>"Medium"</formula>
    </cfRule>
    <cfRule type="cellIs" dxfId="123" priority="9" operator="equal">
      <formula>"High"</formula>
    </cfRule>
  </conditionalFormatting>
  <conditionalFormatting sqref="C2:C12">
    <cfRule type="cellIs" dxfId="122" priority="4" operator="equal">
      <formula>"Low"</formula>
    </cfRule>
    <cfRule type="cellIs" dxfId="121" priority="5" operator="equal">
      <formula>"Medium"</formula>
    </cfRule>
    <cfRule type="cellIs" dxfId="12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253B0FAF-7458-47C4-82FD-34023FF8E35E}">
            <xm:f>Lists!$C$4</xm:f>
            <x14:dxf>
              <font>
                <color auto="1"/>
              </font>
              <fill>
                <patternFill>
                  <bgColor rgb="FFFF3300"/>
                </patternFill>
              </fill>
            </x14:dxf>
          </x14:cfRule>
          <x14:cfRule type="cellIs" priority="2" operator="equal" id="{1D4EC1EC-708B-4436-A5F7-26DC9CC43266}">
            <xm:f>Lists!$C$3</xm:f>
            <x14:dxf>
              <font>
                <color auto="1"/>
              </font>
              <fill>
                <patternFill>
                  <bgColor rgb="FFFFC000"/>
                </patternFill>
              </fill>
            </x14:dxf>
          </x14:cfRule>
          <x14:cfRule type="cellIs" priority="3" operator="equal" id="{5EC421B8-A12B-4D74-918F-3FE09F89A68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E59607-2BDC-4965-80D1-40D7819D8B20}">
          <x14:formula1>
            <xm:f>Lists!$C$2:$C$4</xm:f>
          </x14:formula1>
          <xm:sqref>D3:D50</xm:sqref>
        </x14:dataValidation>
        <x14:dataValidation type="list" allowBlank="1" showInputMessage="1" showErrorMessage="1" xr:uid="{975DD3E3-F70F-4EB2-887C-1E6E8C9A90A9}">
          <x14:formula1>
            <xm:f>Lists!$B$2:$B$4</xm:f>
          </x14:formula1>
          <xm:sqref>C2:C50</xm:sqref>
        </x14:dataValidation>
        <x14:dataValidation type="list" allowBlank="1" showInputMessage="1" showErrorMessage="1" xr:uid="{785CF369-E655-4428-ADD0-0EA28F3A394A}">
          <x14:formula1>
            <xm:f>Lists!$A$2:$A$4</xm:f>
          </x14:formula1>
          <xm:sqref>B2:B50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A76D-A7C7-45B9-8535-88822520430F}">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 customHeight="1" x14ac:dyDescent="0.3">
      <c r="A1" s="29" t="s">
        <v>145</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214</v>
      </c>
      <c r="B3" s="3"/>
      <c r="C3" s="3"/>
      <c r="D3" s="4"/>
      <c r="E3" s="34"/>
      <c r="F3" s="35"/>
      <c r="G3" s="43"/>
      <c r="H3" s="34"/>
    </row>
    <row r="4" spans="1:8" ht="39.450000000000003" customHeight="1" x14ac:dyDescent="0.3">
      <c r="A4" s="33" t="s">
        <v>215</v>
      </c>
      <c r="B4" s="3"/>
      <c r="C4" s="3"/>
      <c r="D4" s="4"/>
      <c r="E4" s="34"/>
      <c r="F4" s="35"/>
      <c r="G4" s="43"/>
      <c r="H4" s="68"/>
    </row>
    <row r="5" spans="1:8" ht="39.450000000000003" customHeight="1" x14ac:dyDescent="0.3">
      <c r="A5" s="33" t="s">
        <v>216</v>
      </c>
      <c r="B5" s="3"/>
      <c r="C5" s="3"/>
      <c r="D5" s="4"/>
      <c r="E5" s="34"/>
      <c r="F5" s="35"/>
      <c r="G5" s="43"/>
      <c r="H5" s="34"/>
    </row>
    <row r="6" spans="1:8" ht="39.450000000000003" customHeight="1" x14ac:dyDescent="0.3">
      <c r="A6" s="33" t="s">
        <v>217</v>
      </c>
      <c r="B6" s="3"/>
      <c r="C6" s="3"/>
      <c r="D6" s="4"/>
      <c r="E6" s="34"/>
      <c r="F6" s="35"/>
      <c r="G6" s="43"/>
      <c r="H6" s="68"/>
    </row>
    <row r="7" spans="1:8" ht="39.450000000000003" customHeight="1" x14ac:dyDescent="0.3">
      <c r="A7" s="33" t="s">
        <v>218</v>
      </c>
      <c r="B7" s="3"/>
      <c r="C7" s="3"/>
      <c r="D7" s="4"/>
      <c r="E7" s="34"/>
      <c r="F7" s="35"/>
      <c r="G7" s="43"/>
      <c r="H7" s="34"/>
    </row>
    <row r="8" spans="1:8" ht="39.450000000000003" customHeight="1" x14ac:dyDescent="0.3">
      <c r="A8" s="33" t="s">
        <v>219</v>
      </c>
      <c r="B8" s="3"/>
      <c r="C8" s="3"/>
      <c r="D8" s="4"/>
      <c r="E8" s="34"/>
      <c r="F8" s="35"/>
      <c r="G8" s="43"/>
      <c r="H8" s="68"/>
    </row>
    <row r="9" spans="1:8" ht="39.450000000000003" customHeight="1" x14ac:dyDescent="0.3">
      <c r="A9" s="33" t="s">
        <v>220</v>
      </c>
      <c r="B9" s="3"/>
      <c r="C9" s="3"/>
      <c r="D9" s="4"/>
      <c r="E9" s="34"/>
      <c r="F9" s="35"/>
      <c r="G9" s="43"/>
      <c r="H9" s="34"/>
    </row>
    <row r="10" spans="1:8" ht="39.450000000000003" customHeight="1" x14ac:dyDescent="0.3">
      <c r="A10" s="33" t="s">
        <v>221</v>
      </c>
      <c r="B10" s="3"/>
      <c r="C10" s="3"/>
      <c r="D10" s="4"/>
      <c r="E10" s="34"/>
      <c r="F10" s="35"/>
      <c r="G10" s="43"/>
      <c r="H10" s="68"/>
    </row>
    <row r="11" spans="1:8" ht="39.450000000000003" customHeight="1" x14ac:dyDescent="0.3">
      <c r="A11" s="33" t="s">
        <v>222</v>
      </c>
      <c r="B11" s="3"/>
      <c r="C11" s="3"/>
      <c r="D11" s="4"/>
      <c r="E11" s="34"/>
      <c r="F11" s="35"/>
      <c r="G11" s="43"/>
      <c r="H11" s="39"/>
    </row>
    <row r="12" spans="1:8" ht="39.450000000000003" customHeight="1" x14ac:dyDescent="0.3">
      <c r="A12" s="33" t="s">
        <v>223</v>
      </c>
      <c r="B12" s="37"/>
      <c r="C12" s="37"/>
      <c r="D12" s="38"/>
      <c r="E12" s="39"/>
      <c r="F12" s="40"/>
      <c r="G12" s="44"/>
      <c r="H12" s="68"/>
    </row>
  </sheetData>
  <phoneticPr fontId="2" type="noConversion"/>
  <conditionalFormatting sqref="B2:B12">
    <cfRule type="cellIs" dxfId="116" priority="7" operator="equal">
      <formula>"Low"</formula>
    </cfRule>
    <cfRule type="cellIs" dxfId="115" priority="8" operator="equal">
      <formula>"Medium"</formula>
    </cfRule>
    <cfRule type="cellIs" dxfId="114" priority="9" operator="equal">
      <formula>"High"</formula>
    </cfRule>
  </conditionalFormatting>
  <conditionalFormatting sqref="C2:C12">
    <cfRule type="cellIs" dxfId="113" priority="4" operator="equal">
      <formula>"Low"</formula>
    </cfRule>
    <cfRule type="cellIs" dxfId="112" priority="5" operator="equal">
      <formula>"Medium"</formula>
    </cfRule>
    <cfRule type="cellIs" dxfId="111"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CDACF9D-9722-40F4-835B-93C812352812}">
            <xm:f>Lists!$C$4</xm:f>
            <x14:dxf>
              <font>
                <color auto="1"/>
              </font>
              <fill>
                <patternFill>
                  <bgColor rgb="FFFF3300"/>
                </patternFill>
              </fill>
            </x14:dxf>
          </x14:cfRule>
          <x14:cfRule type="cellIs" priority="2" operator="equal" id="{9F3FA870-ADD3-4FF3-9C5A-2D01373FC975}">
            <xm:f>Lists!$C$3</xm:f>
            <x14:dxf>
              <font>
                <color auto="1"/>
              </font>
              <fill>
                <patternFill>
                  <bgColor rgb="FFFFC000"/>
                </patternFill>
              </fill>
            </x14:dxf>
          </x14:cfRule>
          <x14:cfRule type="cellIs" priority="3" operator="equal" id="{4CD946DA-0DF4-46ED-AAB1-CDCFF2CD4BF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84DB8BA-717B-45CA-A5E4-52CF8C454B32}">
          <x14:formula1>
            <xm:f>Lists!$A$2:$A$4</xm:f>
          </x14:formula1>
          <xm:sqref>B2:B50</xm:sqref>
        </x14:dataValidation>
        <x14:dataValidation type="list" allowBlank="1" showInputMessage="1" showErrorMessage="1" xr:uid="{15C79ABE-BE66-4B31-BC72-0AFB51E9943E}">
          <x14:formula1>
            <xm:f>Lists!$B$2:$B$4</xm:f>
          </x14:formula1>
          <xm:sqref>C2:C50</xm:sqref>
        </x14:dataValidation>
        <x14:dataValidation type="list" allowBlank="1" showInputMessage="1" showErrorMessage="1" xr:uid="{0F2AB9F3-4FAD-46A1-853A-1745E7DA2F19}">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5535-A754-4274-A90B-B9B92D1439B9}">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 customHeight="1" x14ac:dyDescent="0.3">
      <c r="A1" s="29" t="s">
        <v>146</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76</v>
      </c>
      <c r="B3" s="3"/>
      <c r="C3" s="3"/>
      <c r="D3" s="4"/>
      <c r="E3" s="34"/>
      <c r="F3" s="35"/>
      <c r="G3" s="43"/>
      <c r="H3" s="34"/>
    </row>
    <row r="4" spans="1:8" ht="39.450000000000003" customHeight="1" x14ac:dyDescent="0.3">
      <c r="A4" s="33" t="s">
        <v>77</v>
      </c>
      <c r="B4" s="3"/>
      <c r="C4" s="3"/>
      <c r="D4" s="4"/>
      <c r="E4" s="34"/>
      <c r="F4" s="35"/>
      <c r="G4" s="43"/>
      <c r="H4" s="68"/>
    </row>
    <row r="5" spans="1:8" ht="39.450000000000003" customHeight="1" x14ac:dyDescent="0.3">
      <c r="A5" s="33" t="s">
        <v>78</v>
      </c>
      <c r="B5" s="3"/>
      <c r="C5" s="3"/>
      <c r="D5" s="4"/>
      <c r="E5" s="34"/>
      <c r="F5" s="35"/>
      <c r="G5" s="43"/>
      <c r="H5" s="34"/>
    </row>
    <row r="6" spans="1:8" ht="39.450000000000003" customHeight="1" x14ac:dyDescent="0.3">
      <c r="A6" s="33" t="s">
        <v>79</v>
      </c>
      <c r="B6" s="3"/>
      <c r="C6" s="3"/>
      <c r="D6" s="4"/>
      <c r="E6" s="34"/>
      <c r="F6" s="35"/>
      <c r="G6" s="43"/>
      <c r="H6" s="68"/>
    </row>
    <row r="7" spans="1:8" ht="39.450000000000003" customHeight="1" x14ac:dyDescent="0.3">
      <c r="A7" s="33" t="s">
        <v>80</v>
      </c>
      <c r="B7" s="3"/>
      <c r="C7" s="3"/>
      <c r="D7" s="4"/>
      <c r="E7" s="34"/>
      <c r="F7" s="35"/>
      <c r="G7" s="43"/>
      <c r="H7" s="34"/>
    </row>
    <row r="8" spans="1:8" ht="39.450000000000003" customHeight="1" x14ac:dyDescent="0.3">
      <c r="A8" s="33" t="s">
        <v>81</v>
      </c>
      <c r="B8" s="3"/>
      <c r="C8" s="3"/>
      <c r="D8" s="4"/>
      <c r="E8" s="34"/>
      <c r="F8" s="35"/>
      <c r="G8" s="43"/>
      <c r="H8" s="68"/>
    </row>
    <row r="9" spans="1:8" ht="39.450000000000003" customHeight="1" x14ac:dyDescent="0.3">
      <c r="A9" s="33" t="s">
        <v>82</v>
      </c>
      <c r="B9" s="3"/>
      <c r="C9" s="3"/>
      <c r="D9" s="4"/>
      <c r="E9" s="34"/>
      <c r="F9" s="35"/>
      <c r="G9" s="43"/>
      <c r="H9" s="34"/>
    </row>
    <row r="10" spans="1:8" ht="39.450000000000003" customHeight="1" x14ac:dyDescent="0.3">
      <c r="A10" s="33" t="s">
        <v>83</v>
      </c>
      <c r="B10" s="3"/>
      <c r="C10" s="3"/>
      <c r="D10" s="4"/>
      <c r="E10" s="34"/>
      <c r="F10" s="35"/>
      <c r="G10" s="43"/>
      <c r="H10" s="68"/>
    </row>
    <row r="11" spans="1:8" ht="39.450000000000003" customHeight="1" x14ac:dyDescent="0.3">
      <c r="A11" s="33" t="s">
        <v>84</v>
      </c>
      <c r="B11" s="3"/>
      <c r="C11" s="3"/>
      <c r="D11" s="4"/>
      <c r="E11" s="34"/>
      <c r="F11" s="35"/>
      <c r="G11" s="43"/>
      <c r="H11" s="39"/>
    </row>
    <row r="12" spans="1:8" ht="39.450000000000003" customHeight="1" x14ac:dyDescent="0.3">
      <c r="A12" s="33" t="s">
        <v>85</v>
      </c>
      <c r="B12" s="37"/>
      <c r="C12" s="37"/>
      <c r="D12" s="38"/>
      <c r="E12" s="39"/>
      <c r="F12" s="40"/>
      <c r="G12" s="44"/>
      <c r="H12" s="68"/>
    </row>
  </sheetData>
  <phoneticPr fontId="2" type="noConversion"/>
  <conditionalFormatting sqref="B2:B12">
    <cfRule type="cellIs" dxfId="107" priority="7" operator="equal">
      <formula>"Low"</formula>
    </cfRule>
    <cfRule type="cellIs" dxfId="106" priority="8" operator="equal">
      <formula>"Medium"</formula>
    </cfRule>
    <cfRule type="cellIs" dxfId="105" priority="9" operator="equal">
      <formula>"High"</formula>
    </cfRule>
  </conditionalFormatting>
  <conditionalFormatting sqref="C2:C12">
    <cfRule type="cellIs" dxfId="104" priority="4" operator="equal">
      <formula>"Low"</formula>
    </cfRule>
    <cfRule type="cellIs" dxfId="103" priority="5" operator="equal">
      <formula>"Medium"</formula>
    </cfRule>
    <cfRule type="cellIs" dxfId="10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CC02498-C435-4CF8-9C59-48D646649C46}">
            <xm:f>Lists!$C$4</xm:f>
            <x14:dxf>
              <font>
                <color auto="1"/>
              </font>
              <fill>
                <patternFill>
                  <bgColor rgb="FFFF3300"/>
                </patternFill>
              </fill>
            </x14:dxf>
          </x14:cfRule>
          <x14:cfRule type="cellIs" priority="2" operator="equal" id="{1ACF17A6-3BCE-456E-8406-AAC9925F53F4}">
            <xm:f>Lists!$C$3</xm:f>
            <x14:dxf>
              <font>
                <color auto="1"/>
              </font>
              <fill>
                <patternFill>
                  <bgColor rgb="FFFFC000"/>
                </patternFill>
              </fill>
            </x14:dxf>
          </x14:cfRule>
          <x14:cfRule type="cellIs" priority="3" operator="equal" id="{27C12DED-FC87-4AF7-9DEB-A0BBE067D9D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6709373-2D20-424C-8534-DBCFFA8EDFA6}">
          <x14:formula1>
            <xm:f>Lists!$C$2:$C$4</xm:f>
          </x14:formula1>
          <xm:sqref>D3:D50</xm:sqref>
        </x14:dataValidation>
        <x14:dataValidation type="list" allowBlank="1" showInputMessage="1" showErrorMessage="1" xr:uid="{04772C73-029B-49A1-ABF3-C49223A6ABF7}">
          <x14:formula1>
            <xm:f>Lists!$B$2:$B$4</xm:f>
          </x14:formula1>
          <xm:sqref>C2:C50</xm:sqref>
        </x14:dataValidation>
        <x14:dataValidation type="list" allowBlank="1" showInputMessage="1" showErrorMessage="1" xr:uid="{C592CB60-01CE-43C7-B766-ABDE64DA9AAE}">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6637-0DE2-4529-922A-5B0B1668DDA1}">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68.25" customHeight="1" x14ac:dyDescent="0.3">
      <c r="A1" s="29" t="s">
        <v>30</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86</v>
      </c>
      <c r="B3" s="3"/>
      <c r="C3" s="3"/>
      <c r="D3" s="4"/>
      <c r="E3" s="34"/>
      <c r="F3" s="35"/>
      <c r="G3" s="43"/>
      <c r="H3" s="34"/>
    </row>
    <row r="4" spans="1:8" ht="39.450000000000003" customHeight="1" x14ac:dyDescent="0.3">
      <c r="A4" s="33" t="s">
        <v>87</v>
      </c>
      <c r="B4" s="3"/>
      <c r="C4" s="3"/>
      <c r="D4" s="4"/>
      <c r="E4" s="34"/>
      <c r="F4" s="35"/>
      <c r="G4" s="43"/>
      <c r="H4" s="68"/>
    </row>
    <row r="5" spans="1:8" ht="39.450000000000003" customHeight="1" x14ac:dyDescent="0.3">
      <c r="A5" s="33" t="s">
        <v>88</v>
      </c>
      <c r="B5" s="3"/>
      <c r="C5" s="3"/>
      <c r="D5" s="4"/>
      <c r="E5" s="34"/>
      <c r="F5" s="35"/>
      <c r="G5" s="43"/>
      <c r="H5" s="34"/>
    </row>
    <row r="6" spans="1:8" ht="39.450000000000003" customHeight="1" x14ac:dyDescent="0.3">
      <c r="A6" s="33" t="s">
        <v>89</v>
      </c>
      <c r="B6" s="3"/>
      <c r="C6" s="3"/>
      <c r="D6" s="4"/>
      <c r="E6" s="34"/>
      <c r="F6" s="35"/>
      <c r="G6" s="43"/>
      <c r="H6" s="68"/>
    </row>
    <row r="7" spans="1:8" ht="39.450000000000003" customHeight="1" x14ac:dyDescent="0.3">
      <c r="A7" s="33" t="s">
        <v>90</v>
      </c>
      <c r="B7" s="3"/>
      <c r="C7" s="3"/>
      <c r="D7" s="4"/>
      <c r="E7" s="34"/>
      <c r="F7" s="35"/>
      <c r="G7" s="43"/>
      <c r="H7" s="34"/>
    </row>
    <row r="8" spans="1:8" ht="39.450000000000003" customHeight="1" x14ac:dyDescent="0.3">
      <c r="A8" s="33" t="s">
        <v>91</v>
      </c>
      <c r="B8" s="3"/>
      <c r="C8" s="3"/>
      <c r="D8" s="4"/>
      <c r="E8" s="34"/>
      <c r="F8" s="35"/>
      <c r="G8" s="43"/>
      <c r="H8" s="68"/>
    </row>
    <row r="9" spans="1:8" ht="39.450000000000003" customHeight="1" x14ac:dyDescent="0.3">
      <c r="A9" s="33" t="s">
        <v>92</v>
      </c>
      <c r="B9" s="3"/>
      <c r="C9" s="3"/>
      <c r="D9" s="4"/>
      <c r="E9" s="34"/>
      <c r="F9" s="35"/>
      <c r="G9" s="43"/>
      <c r="H9" s="34"/>
    </row>
    <row r="10" spans="1:8" ht="39.450000000000003" customHeight="1" x14ac:dyDescent="0.3">
      <c r="A10" s="33" t="s">
        <v>93</v>
      </c>
      <c r="B10" s="3"/>
      <c r="C10" s="3"/>
      <c r="D10" s="4"/>
      <c r="E10" s="34"/>
      <c r="F10" s="35"/>
      <c r="G10" s="43"/>
      <c r="H10" s="68"/>
    </row>
    <row r="11" spans="1:8" ht="39.450000000000003" customHeight="1" x14ac:dyDescent="0.3">
      <c r="A11" s="33" t="s">
        <v>94</v>
      </c>
      <c r="B11" s="3"/>
      <c r="C11" s="3"/>
      <c r="D11" s="4"/>
      <c r="E11" s="34"/>
      <c r="F11" s="35"/>
      <c r="G11" s="43"/>
      <c r="H11" s="39"/>
    </row>
    <row r="12" spans="1:8" ht="39.450000000000003" customHeight="1" x14ac:dyDescent="0.3">
      <c r="A12" s="33" t="s">
        <v>95</v>
      </c>
      <c r="B12" s="37"/>
      <c r="C12" s="37"/>
      <c r="D12" s="38"/>
      <c r="E12" s="39"/>
      <c r="F12" s="40"/>
      <c r="G12" s="44"/>
      <c r="H12" s="68"/>
    </row>
  </sheetData>
  <phoneticPr fontId="2" type="noConversion"/>
  <conditionalFormatting sqref="B2:B12">
    <cfRule type="cellIs" dxfId="98" priority="7" operator="equal">
      <formula>"Low"</formula>
    </cfRule>
    <cfRule type="cellIs" dxfId="97" priority="8" operator="equal">
      <formula>"Medium"</formula>
    </cfRule>
    <cfRule type="cellIs" dxfId="96" priority="9" operator="equal">
      <formula>"High"</formula>
    </cfRule>
  </conditionalFormatting>
  <conditionalFormatting sqref="C2:C12">
    <cfRule type="cellIs" dxfId="95" priority="4" operator="equal">
      <formula>"Low"</formula>
    </cfRule>
    <cfRule type="cellIs" dxfId="94" priority="5" operator="equal">
      <formula>"Medium"</formula>
    </cfRule>
    <cfRule type="cellIs" dxfId="9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983ABE3-4222-4296-B911-A1999718DAC7}">
            <xm:f>Lists!$C$4</xm:f>
            <x14:dxf>
              <font>
                <color auto="1"/>
              </font>
              <fill>
                <patternFill>
                  <bgColor rgb="FFFF3300"/>
                </patternFill>
              </fill>
            </x14:dxf>
          </x14:cfRule>
          <x14:cfRule type="cellIs" priority="2" operator="equal" id="{4AF2949E-77F8-49A4-9039-DCD318523420}">
            <xm:f>Lists!$C$3</xm:f>
            <x14:dxf>
              <font>
                <color auto="1"/>
              </font>
              <fill>
                <patternFill>
                  <bgColor rgb="FFFFC000"/>
                </patternFill>
              </fill>
            </x14:dxf>
          </x14:cfRule>
          <x14:cfRule type="cellIs" priority="3" operator="equal" id="{B25D5792-9C98-4889-9770-00853424AF4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974288B-BD45-4C1B-A33C-8069C436BE8B}">
          <x14:formula1>
            <xm:f>Lists!$A$2:$A$4</xm:f>
          </x14:formula1>
          <xm:sqref>B2:B50</xm:sqref>
        </x14:dataValidation>
        <x14:dataValidation type="list" allowBlank="1" showInputMessage="1" showErrorMessage="1" xr:uid="{D8C25584-FA79-4083-AFC9-EC9977DEA7A6}">
          <x14:formula1>
            <xm:f>Lists!$B$2:$B$4</xm:f>
          </x14:formula1>
          <xm:sqref>C2:C50</xm:sqref>
        </x14:dataValidation>
        <x14:dataValidation type="list" allowBlank="1" showInputMessage="1" showErrorMessage="1" xr:uid="{D3D57529-0AC4-40CD-A497-08C1B8E8069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2" activePane="bottomLeft" state="frozen"/>
      <selection pane="bottomLeft" activeCell="A3" sqref="A3:A12"/>
    </sheetView>
  </sheetViews>
  <sheetFormatPr defaultColWidth="9" defaultRowHeight="18" customHeight="1" x14ac:dyDescent="0.3"/>
  <cols>
    <col min="1" max="1" width="73.1093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3.25" customHeight="1" x14ac:dyDescent="0.3">
      <c r="A1" s="29" t="s">
        <v>148</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213</v>
      </c>
      <c r="B3" s="3"/>
      <c r="C3" s="3"/>
      <c r="D3" s="4"/>
      <c r="E3" s="34"/>
      <c r="F3" s="35"/>
      <c r="G3" s="43"/>
      <c r="H3" s="34"/>
    </row>
    <row r="4" spans="1:8" ht="39.450000000000003" customHeight="1" x14ac:dyDescent="0.3">
      <c r="A4" s="33" t="s">
        <v>213</v>
      </c>
      <c r="B4" s="3"/>
      <c r="C4" s="3"/>
      <c r="D4" s="4"/>
      <c r="E4" s="34"/>
      <c r="F4" s="35"/>
      <c r="G4" s="43"/>
      <c r="H4" s="68"/>
    </row>
    <row r="5" spans="1:8" ht="39.450000000000003" customHeight="1" x14ac:dyDescent="0.3">
      <c r="A5" s="33" t="s">
        <v>213</v>
      </c>
      <c r="B5" s="3"/>
      <c r="C5" s="3"/>
      <c r="D5" s="4"/>
      <c r="E5" s="34"/>
      <c r="F5" s="35"/>
      <c r="G5" s="43"/>
      <c r="H5" s="34"/>
    </row>
    <row r="6" spans="1:8" ht="39.450000000000003" customHeight="1" x14ac:dyDescent="0.3">
      <c r="A6" s="33" t="s">
        <v>213</v>
      </c>
      <c r="B6" s="3"/>
      <c r="C6" s="3"/>
      <c r="D6" s="4"/>
      <c r="E6" s="34"/>
      <c r="F6" s="35"/>
      <c r="G6" s="43"/>
      <c r="H6" s="68"/>
    </row>
    <row r="7" spans="1:8" ht="39.450000000000003" customHeight="1" x14ac:dyDescent="0.3">
      <c r="A7" s="33" t="s">
        <v>213</v>
      </c>
      <c r="B7" s="3"/>
      <c r="C7" s="3"/>
      <c r="D7" s="4"/>
      <c r="E7" s="34"/>
      <c r="F7" s="35"/>
      <c r="G7" s="43"/>
      <c r="H7" s="34"/>
    </row>
    <row r="8" spans="1:8" ht="39.450000000000003" customHeight="1" x14ac:dyDescent="0.3">
      <c r="A8" s="33" t="s">
        <v>213</v>
      </c>
      <c r="B8" s="3"/>
      <c r="C8" s="3"/>
      <c r="D8" s="4"/>
      <c r="E8" s="34"/>
      <c r="F8" s="35"/>
      <c r="G8" s="43"/>
      <c r="H8" s="68"/>
    </row>
    <row r="9" spans="1:8" ht="39.450000000000003" customHeight="1" x14ac:dyDescent="0.3">
      <c r="A9" s="33" t="s">
        <v>213</v>
      </c>
      <c r="B9" s="3"/>
      <c r="C9" s="3"/>
      <c r="D9" s="4"/>
      <c r="E9" s="34"/>
      <c r="F9" s="35"/>
      <c r="G9" s="43"/>
      <c r="H9" s="34"/>
    </row>
    <row r="10" spans="1:8" ht="39.450000000000003" customHeight="1" x14ac:dyDescent="0.3">
      <c r="A10" s="33" t="s">
        <v>213</v>
      </c>
      <c r="B10" s="3"/>
      <c r="C10" s="3"/>
      <c r="D10" s="4"/>
      <c r="E10" s="34"/>
      <c r="F10" s="35"/>
      <c r="G10" s="43"/>
      <c r="H10" s="68"/>
    </row>
    <row r="11" spans="1:8" ht="39.450000000000003" customHeight="1" x14ac:dyDescent="0.3">
      <c r="A11" s="33" t="s">
        <v>213</v>
      </c>
      <c r="B11" s="3"/>
      <c r="C11" s="3"/>
      <c r="D11" s="4"/>
      <c r="E11" s="34"/>
      <c r="F11" s="35"/>
      <c r="G11" s="43"/>
      <c r="H11" s="39"/>
    </row>
    <row r="12" spans="1:8" ht="39.450000000000003" customHeight="1" x14ac:dyDescent="0.3">
      <c r="A12" s="33" t="s">
        <v>213</v>
      </c>
      <c r="B12" s="37"/>
      <c r="C12" s="37"/>
      <c r="D12" s="38"/>
      <c r="E12" s="39"/>
      <c r="F12" s="40"/>
      <c r="G12" s="44"/>
      <c r="H12" s="68"/>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89" priority="7" operator="equal">
      <formula>"Low"</formula>
    </cfRule>
    <cfRule type="cellIs" dxfId="88" priority="8" operator="equal">
      <formula>"Medium"</formula>
    </cfRule>
    <cfRule type="cellIs" dxfId="87" priority="9" operator="equal">
      <formula>"High"</formula>
    </cfRule>
  </conditionalFormatting>
  <conditionalFormatting sqref="C2:C12">
    <cfRule type="cellIs" dxfId="86" priority="4" operator="equal">
      <formula>"Low"</formula>
    </cfRule>
    <cfRule type="cellIs" dxfId="85" priority="5" operator="equal">
      <formula>"Medium"</formula>
    </cfRule>
    <cfRule type="cellIs" dxfId="8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2" activePane="bottomLeft" state="frozen"/>
      <selection pane="bottomLeft" activeCell="A3" sqref="A3:A12"/>
    </sheetView>
  </sheetViews>
  <sheetFormatPr defaultColWidth="9" defaultRowHeight="18" customHeight="1" x14ac:dyDescent="0.3"/>
  <cols>
    <col min="1" max="1" width="68.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28.8" x14ac:dyDescent="0.3">
      <c r="A1" s="29" t="s">
        <v>149</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96</v>
      </c>
      <c r="B3" s="3"/>
      <c r="C3" s="3"/>
      <c r="D3" s="4"/>
      <c r="E3" s="34"/>
      <c r="F3" s="35"/>
      <c r="G3" s="43"/>
      <c r="H3" s="34"/>
    </row>
    <row r="4" spans="1:8" ht="39.450000000000003" customHeight="1" x14ac:dyDescent="0.3">
      <c r="A4" s="33" t="s">
        <v>97</v>
      </c>
      <c r="B4" s="3"/>
      <c r="C4" s="3"/>
      <c r="D4" s="4"/>
      <c r="E4" s="34"/>
      <c r="F4" s="35"/>
      <c r="G4" s="43"/>
      <c r="H4" s="68"/>
    </row>
    <row r="5" spans="1:8" ht="39.450000000000003" customHeight="1" x14ac:dyDescent="0.3">
      <c r="A5" s="33" t="s">
        <v>98</v>
      </c>
      <c r="B5" s="3"/>
      <c r="C5" s="3"/>
      <c r="D5" s="4"/>
      <c r="E5" s="34"/>
      <c r="F5" s="35"/>
      <c r="G5" s="43"/>
      <c r="H5" s="34"/>
    </row>
    <row r="6" spans="1:8" ht="39.450000000000003" customHeight="1" x14ac:dyDescent="0.3">
      <c r="A6" s="33" t="s">
        <v>99</v>
      </c>
      <c r="B6" s="3"/>
      <c r="C6" s="3"/>
      <c r="D6" s="4"/>
      <c r="E6" s="34"/>
      <c r="F6" s="35"/>
      <c r="G6" s="43"/>
      <c r="H6" s="68"/>
    </row>
    <row r="7" spans="1:8" ht="39.450000000000003" customHeight="1" x14ac:dyDescent="0.3">
      <c r="A7" s="33" t="s">
        <v>212</v>
      </c>
      <c r="B7" s="3"/>
      <c r="C7" s="3"/>
      <c r="D7" s="4"/>
      <c r="E7" s="34"/>
      <c r="F7" s="35"/>
      <c r="G7" s="43"/>
      <c r="H7" s="34"/>
    </row>
    <row r="8" spans="1:8" ht="39.450000000000003" customHeight="1" x14ac:dyDescent="0.3">
      <c r="A8" s="33" t="s">
        <v>100</v>
      </c>
      <c r="B8" s="3"/>
      <c r="C8" s="3"/>
      <c r="D8" s="4"/>
      <c r="E8" s="34"/>
      <c r="F8" s="35"/>
      <c r="G8" s="43"/>
      <c r="H8" s="68"/>
    </row>
    <row r="9" spans="1:8" ht="39.450000000000003" customHeight="1" x14ac:dyDescent="0.3">
      <c r="A9" s="33" t="s">
        <v>101</v>
      </c>
      <c r="B9" s="3"/>
      <c r="C9" s="3"/>
      <c r="D9" s="4"/>
      <c r="E9" s="34"/>
      <c r="F9" s="35"/>
      <c r="G9" s="43"/>
      <c r="H9" s="34"/>
    </row>
    <row r="10" spans="1:8" ht="39.450000000000003" customHeight="1" x14ac:dyDescent="0.3">
      <c r="A10" s="33" t="s">
        <v>102</v>
      </c>
      <c r="B10" s="3"/>
      <c r="C10" s="3"/>
      <c r="D10" s="4"/>
      <c r="E10" s="34"/>
      <c r="F10" s="35"/>
      <c r="G10" s="43"/>
      <c r="H10" s="68"/>
    </row>
    <row r="11" spans="1:8" ht="39.450000000000003" customHeight="1" x14ac:dyDescent="0.3">
      <c r="A11" s="33" t="s">
        <v>103</v>
      </c>
      <c r="B11" s="3"/>
      <c r="C11" s="3"/>
      <c r="D11" s="4"/>
      <c r="E11" s="34"/>
      <c r="F11" s="35"/>
      <c r="G11" s="43"/>
      <c r="H11" s="39"/>
    </row>
    <row r="12" spans="1:8" ht="39.450000000000003" customHeight="1" x14ac:dyDescent="0.3">
      <c r="A12" s="33" t="s">
        <v>104</v>
      </c>
      <c r="B12" s="37"/>
      <c r="C12" s="37"/>
      <c r="D12" s="38"/>
      <c r="E12" s="39"/>
      <c r="F12" s="40"/>
      <c r="G12" s="44"/>
      <c r="H12" s="68"/>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80" priority="7" operator="equal">
      <formula>"Low"</formula>
    </cfRule>
    <cfRule type="cellIs" dxfId="79" priority="8" operator="equal">
      <formula>"Medium"</formula>
    </cfRule>
    <cfRule type="cellIs" dxfId="78" priority="9" operator="equal">
      <formula>"High"</formula>
    </cfRule>
  </conditionalFormatting>
  <conditionalFormatting sqref="C2:C12">
    <cfRule type="cellIs" dxfId="77" priority="4" operator="equal">
      <formula>"Low"</formula>
    </cfRule>
    <cfRule type="cellIs" dxfId="76" priority="5" operator="equal">
      <formula>"Medium"</formula>
    </cfRule>
    <cfRule type="cellIs" dxfId="7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72.5546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28.8" x14ac:dyDescent="0.3">
      <c r="A1" s="29" t="s">
        <v>150</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105</v>
      </c>
      <c r="B3" s="3"/>
      <c r="C3" s="3"/>
      <c r="D3" s="4"/>
      <c r="E3" s="34"/>
      <c r="F3" s="35"/>
      <c r="G3" s="43"/>
      <c r="H3" s="34"/>
    </row>
    <row r="4" spans="1:8" ht="39.450000000000003" customHeight="1" x14ac:dyDescent="0.3">
      <c r="A4" s="33" t="s">
        <v>106</v>
      </c>
      <c r="B4" s="3"/>
      <c r="C4" s="3"/>
      <c r="D4" s="4"/>
      <c r="E4" s="34"/>
      <c r="F4" s="35"/>
      <c r="G4" s="43"/>
      <c r="H4" s="68"/>
    </row>
    <row r="5" spans="1:8" ht="39.450000000000003" customHeight="1" x14ac:dyDescent="0.3">
      <c r="A5" s="33" t="s">
        <v>107</v>
      </c>
      <c r="B5" s="3"/>
      <c r="C5" s="3"/>
      <c r="D5" s="4"/>
      <c r="E5" s="34"/>
      <c r="F5" s="35"/>
      <c r="G5" s="43"/>
      <c r="H5" s="34"/>
    </row>
    <row r="6" spans="1:8" ht="39.450000000000003" customHeight="1" x14ac:dyDescent="0.3">
      <c r="A6" s="33" t="s">
        <v>108</v>
      </c>
      <c r="B6" s="3"/>
      <c r="C6" s="3"/>
      <c r="D6" s="4"/>
      <c r="E6" s="34"/>
      <c r="F6" s="35"/>
      <c r="G6" s="43"/>
      <c r="H6" s="68"/>
    </row>
    <row r="7" spans="1:8" ht="39.450000000000003" customHeight="1" x14ac:dyDescent="0.3">
      <c r="A7" s="33" t="s">
        <v>109</v>
      </c>
      <c r="B7" s="3"/>
      <c r="C7" s="3"/>
      <c r="D7" s="4"/>
      <c r="E7" s="34"/>
      <c r="F7" s="35"/>
      <c r="G7" s="43"/>
      <c r="H7" s="34"/>
    </row>
    <row r="8" spans="1:8" ht="39.450000000000003" customHeight="1" x14ac:dyDescent="0.3">
      <c r="A8" s="33" t="s">
        <v>211</v>
      </c>
      <c r="B8" s="3"/>
      <c r="C8" s="3"/>
      <c r="D8" s="4"/>
      <c r="E8" s="34"/>
      <c r="F8" s="35"/>
      <c r="G8" s="43"/>
      <c r="H8" s="68"/>
    </row>
    <row r="9" spans="1:8" ht="39.450000000000003" customHeight="1" x14ac:dyDescent="0.3">
      <c r="A9" s="33" t="s">
        <v>110</v>
      </c>
      <c r="B9" s="3"/>
      <c r="C9" s="3"/>
      <c r="D9" s="4"/>
      <c r="E9" s="34"/>
      <c r="F9" s="35"/>
      <c r="G9" s="43"/>
      <c r="H9" s="34"/>
    </row>
    <row r="10" spans="1:8" ht="39.450000000000003" customHeight="1" x14ac:dyDescent="0.3">
      <c r="A10" s="33" t="s">
        <v>111</v>
      </c>
      <c r="B10" s="3"/>
      <c r="C10" s="3"/>
      <c r="D10" s="4"/>
      <c r="E10" s="34"/>
      <c r="F10" s="35"/>
      <c r="G10" s="43"/>
      <c r="H10" s="68"/>
    </row>
    <row r="11" spans="1:8" ht="39.450000000000003" customHeight="1" x14ac:dyDescent="0.3">
      <c r="A11" s="33" t="s">
        <v>112</v>
      </c>
      <c r="B11" s="3"/>
      <c r="C11" s="3"/>
      <c r="D11" s="4"/>
      <c r="E11" s="34"/>
      <c r="F11" s="35"/>
      <c r="G11" s="43"/>
      <c r="H11" s="39"/>
    </row>
    <row r="12" spans="1:8" ht="39.450000000000003" customHeight="1" x14ac:dyDescent="0.3">
      <c r="A12" s="33" t="s">
        <v>113</v>
      </c>
      <c r="B12" s="37"/>
      <c r="C12" s="37"/>
      <c r="D12" s="38"/>
      <c r="E12" s="39"/>
      <c r="F12" s="40"/>
      <c r="G12" s="44"/>
      <c r="H12" s="68"/>
    </row>
  </sheetData>
  <phoneticPr fontId="2" type="noConversion"/>
  <conditionalFormatting sqref="B2:B12">
    <cfRule type="cellIs" dxfId="71" priority="7" operator="equal">
      <formula>"Low"</formula>
    </cfRule>
    <cfRule type="cellIs" dxfId="70" priority="8" operator="equal">
      <formula>"Medium"</formula>
    </cfRule>
    <cfRule type="cellIs" dxfId="69" priority="9" operator="equal">
      <formula>"High"</formula>
    </cfRule>
  </conditionalFormatting>
  <conditionalFormatting sqref="C2:C12">
    <cfRule type="cellIs" dxfId="68" priority="4" operator="equal">
      <formula>"Low"</formula>
    </cfRule>
    <cfRule type="cellIs" dxfId="67" priority="5" operator="equal">
      <formula>"Medium"</formula>
    </cfRule>
    <cfRule type="cellIs" dxfId="6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D3:D50</xm:sqref>
        </x14:dataValidation>
        <x14:dataValidation type="list" allowBlank="1" showInputMessage="1" showErrorMessage="1" xr:uid="{7CF32DC5-9E94-4433-9458-BEF850214BD0}">
          <x14:formula1>
            <xm:f>Lists!$B$2:$B$4</xm:f>
          </x14:formula1>
          <xm:sqref>C2:C50</xm:sqref>
        </x14:dataValidation>
        <x14:dataValidation type="list" allowBlank="1" showInputMessage="1" showErrorMessage="1" xr:uid="{CB587238-3A58-4743-8D8F-186BCF390787}">
          <x14:formula1>
            <xm:f>Lists!$A$2:$A$4</xm:f>
          </x14:formula1>
          <xm:sqref>B2:B50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76"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4" customHeight="1" x14ac:dyDescent="0.3">
      <c r="A1" s="29" t="s">
        <v>151</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114</v>
      </c>
      <c r="B3" s="3"/>
      <c r="C3" s="3"/>
      <c r="D3" s="4"/>
      <c r="E3" s="34"/>
      <c r="F3" s="35"/>
      <c r="G3" s="43"/>
      <c r="H3" s="34"/>
    </row>
    <row r="4" spans="1:8" ht="39.450000000000003" customHeight="1" x14ac:dyDescent="0.3">
      <c r="A4" s="33" t="s">
        <v>115</v>
      </c>
      <c r="B4" s="3"/>
      <c r="C4" s="3"/>
      <c r="D4" s="4"/>
      <c r="E4" s="34"/>
      <c r="F4" s="35"/>
      <c r="G4" s="43"/>
      <c r="H4" s="68"/>
    </row>
    <row r="5" spans="1:8" ht="39.450000000000003" customHeight="1" x14ac:dyDescent="0.3">
      <c r="A5" s="33" t="s">
        <v>116</v>
      </c>
      <c r="B5" s="3"/>
      <c r="C5" s="3"/>
      <c r="D5" s="4"/>
      <c r="E5" s="34"/>
      <c r="F5" s="35"/>
      <c r="G5" s="43"/>
      <c r="H5" s="34"/>
    </row>
    <row r="6" spans="1:8" ht="39.450000000000003" customHeight="1" x14ac:dyDescent="0.3">
      <c r="A6" s="33" t="s">
        <v>117</v>
      </c>
      <c r="B6" s="3"/>
      <c r="C6" s="3"/>
      <c r="D6" s="4"/>
      <c r="E6" s="34"/>
      <c r="F6" s="35"/>
      <c r="G6" s="43"/>
      <c r="H6" s="68"/>
    </row>
    <row r="7" spans="1:8" ht="39.450000000000003" customHeight="1" x14ac:dyDescent="0.3">
      <c r="A7" s="33" t="s">
        <v>118</v>
      </c>
      <c r="B7" s="3"/>
      <c r="C7" s="3"/>
      <c r="D7" s="4"/>
      <c r="E7" s="34"/>
      <c r="F7" s="35"/>
      <c r="G7" s="43"/>
      <c r="H7" s="34"/>
    </row>
    <row r="8" spans="1:8" ht="39.450000000000003" customHeight="1" x14ac:dyDescent="0.3">
      <c r="A8" s="33" t="s">
        <v>119</v>
      </c>
      <c r="B8" s="3"/>
      <c r="C8" s="3"/>
      <c r="D8" s="4"/>
      <c r="E8" s="34"/>
      <c r="F8" s="35"/>
      <c r="G8" s="43"/>
      <c r="H8" s="68"/>
    </row>
    <row r="9" spans="1:8" ht="39.450000000000003" customHeight="1" x14ac:dyDescent="0.3">
      <c r="A9" s="33" t="s">
        <v>120</v>
      </c>
      <c r="B9" s="3"/>
      <c r="C9" s="3"/>
      <c r="D9" s="4"/>
      <c r="E9" s="34"/>
      <c r="F9" s="35"/>
      <c r="G9" s="43"/>
      <c r="H9" s="34"/>
    </row>
    <row r="10" spans="1:8" ht="39.450000000000003" customHeight="1" x14ac:dyDescent="0.3">
      <c r="A10" s="33" t="s">
        <v>121</v>
      </c>
      <c r="B10" s="3"/>
      <c r="C10" s="3"/>
      <c r="D10" s="4"/>
      <c r="E10" s="34"/>
      <c r="F10" s="35"/>
      <c r="G10" s="43"/>
      <c r="H10" s="68"/>
    </row>
    <row r="11" spans="1:8" ht="39.450000000000003" customHeight="1" x14ac:dyDescent="0.3">
      <c r="A11" s="33" t="s">
        <v>122</v>
      </c>
      <c r="B11" s="3"/>
      <c r="C11" s="3"/>
      <c r="D11" s="4"/>
      <c r="E11" s="34"/>
      <c r="F11" s="35"/>
      <c r="G11" s="43"/>
      <c r="H11" s="39"/>
    </row>
    <row r="12" spans="1:8" ht="39.450000000000003" customHeight="1" x14ac:dyDescent="0.3">
      <c r="A12" s="33" t="s">
        <v>123</v>
      </c>
      <c r="B12" s="37"/>
      <c r="C12" s="37"/>
      <c r="D12" s="38"/>
      <c r="E12" s="39"/>
      <c r="F12" s="40"/>
      <c r="G12" s="44"/>
      <c r="H12" s="68"/>
    </row>
  </sheetData>
  <phoneticPr fontId="2" type="noConversion"/>
  <conditionalFormatting sqref="B2:B12">
    <cfRule type="cellIs" dxfId="62" priority="7" operator="equal">
      <formula>"Low"</formula>
    </cfRule>
    <cfRule type="cellIs" dxfId="61" priority="8" operator="equal">
      <formula>"Medium"</formula>
    </cfRule>
    <cfRule type="cellIs" dxfId="60" priority="9" operator="equal">
      <formula>"High"</formula>
    </cfRule>
  </conditionalFormatting>
  <conditionalFormatting sqref="C2:C12">
    <cfRule type="cellIs" dxfId="59" priority="4" operator="equal">
      <formula>"Low"</formula>
    </cfRule>
    <cfRule type="cellIs" dxfId="58" priority="5" operator="equal">
      <formula>"Medium"</formula>
    </cfRule>
    <cfRule type="cellIs" dxfId="57"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DA1C-0C35-479A-955D-7CA9C8C6899C}">
  <dimension ref="A1:H12"/>
  <sheetViews>
    <sheetView workbookViewId="0">
      <pane ySplit="1" topLeftCell="A5" activePane="bottomLeft" state="frozen"/>
      <selection pane="bottomLeft" activeCell="A3" sqref="A3:A12"/>
    </sheetView>
  </sheetViews>
  <sheetFormatPr defaultColWidth="9" defaultRowHeight="39.450000000000003" customHeight="1" x14ac:dyDescent="0.3"/>
  <cols>
    <col min="1" max="1" width="76"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7.75" customHeight="1" x14ac:dyDescent="0.3">
      <c r="A1" s="29" t="s">
        <v>152</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190</v>
      </c>
      <c r="B3" s="3"/>
      <c r="C3" s="3"/>
      <c r="D3" s="4"/>
      <c r="E3" s="34"/>
      <c r="F3" s="35"/>
      <c r="G3" s="43"/>
      <c r="H3" s="34"/>
    </row>
    <row r="4" spans="1:8" ht="39.450000000000003" customHeight="1" x14ac:dyDescent="0.3">
      <c r="A4" s="33" t="s">
        <v>191</v>
      </c>
      <c r="B4" s="3"/>
      <c r="C4" s="3"/>
      <c r="D4" s="4"/>
      <c r="E4" s="34"/>
      <c r="F4" s="35"/>
      <c r="G4" s="43"/>
      <c r="H4" s="68"/>
    </row>
    <row r="5" spans="1:8" ht="39.450000000000003" customHeight="1" x14ac:dyDescent="0.3">
      <c r="A5" s="33" t="s">
        <v>192</v>
      </c>
      <c r="B5" s="3"/>
      <c r="C5" s="3"/>
      <c r="D5" s="4"/>
      <c r="E5" s="34"/>
      <c r="F5" s="35"/>
      <c r="G5" s="43"/>
      <c r="H5" s="34"/>
    </row>
    <row r="6" spans="1:8" ht="39.450000000000003" customHeight="1" x14ac:dyDescent="0.3">
      <c r="A6" s="33" t="s">
        <v>193</v>
      </c>
      <c r="B6" s="3"/>
      <c r="C6" s="3"/>
      <c r="D6" s="4"/>
      <c r="E6" s="34"/>
      <c r="F6" s="35"/>
      <c r="G6" s="43"/>
      <c r="H6" s="68"/>
    </row>
    <row r="7" spans="1:8" ht="39.450000000000003" customHeight="1" x14ac:dyDescent="0.3">
      <c r="A7" s="33" t="s">
        <v>194</v>
      </c>
      <c r="B7" s="3"/>
      <c r="C7" s="3"/>
      <c r="D7" s="4"/>
      <c r="E7" s="34"/>
      <c r="F7" s="35"/>
      <c r="G7" s="43"/>
      <c r="H7" s="34"/>
    </row>
    <row r="8" spans="1:8" ht="39.450000000000003" customHeight="1" x14ac:dyDescent="0.3">
      <c r="A8" s="33" t="s">
        <v>195</v>
      </c>
      <c r="B8" s="3"/>
      <c r="C8" s="3"/>
      <c r="D8" s="4"/>
      <c r="E8" s="34"/>
      <c r="F8" s="35"/>
      <c r="G8" s="43"/>
      <c r="H8" s="68"/>
    </row>
    <row r="9" spans="1:8" ht="39.450000000000003" customHeight="1" x14ac:dyDescent="0.3">
      <c r="A9" s="33" t="s">
        <v>196</v>
      </c>
      <c r="B9" s="3"/>
      <c r="C9" s="3"/>
      <c r="D9" s="4"/>
      <c r="E9" s="34"/>
      <c r="F9" s="35"/>
      <c r="G9" s="43"/>
      <c r="H9" s="34"/>
    </row>
    <row r="10" spans="1:8" ht="39.450000000000003" customHeight="1" x14ac:dyDescent="0.3">
      <c r="A10" s="33" t="s">
        <v>197</v>
      </c>
      <c r="B10" s="3"/>
      <c r="C10" s="3"/>
      <c r="D10" s="4"/>
      <c r="E10" s="34"/>
      <c r="F10" s="35"/>
      <c r="G10" s="43"/>
      <c r="H10" s="68"/>
    </row>
    <row r="11" spans="1:8" ht="39.450000000000003" customHeight="1" x14ac:dyDescent="0.3">
      <c r="A11" s="33" t="s">
        <v>198</v>
      </c>
      <c r="B11" s="3"/>
      <c r="C11" s="3"/>
      <c r="D11" s="4"/>
      <c r="E11" s="34"/>
      <c r="F11" s="35"/>
      <c r="G11" s="43"/>
      <c r="H11" s="39"/>
    </row>
    <row r="12" spans="1:8" ht="39.450000000000003" customHeight="1" x14ac:dyDescent="0.3">
      <c r="A12" s="33" t="s">
        <v>199</v>
      </c>
      <c r="B12" s="37"/>
      <c r="C12" s="37"/>
      <c r="D12" s="38"/>
      <c r="E12" s="39"/>
      <c r="F12" s="40"/>
      <c r="G12" s="44"/>
      <c r="H12" s="68"/>
    </row>
  </sheetData>
  <phoneticPr fontId="2" type="noConversion"/>
  <conditionalFormatting sqref="B2:B12">
    <cfRule type="cellIs" dxfId="53" priority="7" operator="equal">
      <formula>"Low"</formula>
    </cfRule>
    <cfRule type="cellIs" dxfId="52" priority="8" operator="equal">
      <formula>"Medium"</formula>
    </cfRule>
    <cfRule type="cellIs" dxfId="51" priority="9" operator="equal">
      <formula>"High"</formula>
    </cfRule>
  </conditionalFormatting>
  <conditionalFormatting sqref="C2:C12">
    <cfRule type="cellIs" dxfId="50" priority="4" operator="equal">
      <formula>"Low"</formula>
    </cfRule>
    <cfRule type="cellIs" dxfId="49" priority="5" operator="equal">
      <formula>"Medium"</formula>
    </cfRule>
    <cfRule type="cellIs" dxfId="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EE31BA4-FA9E-4579-A647-260667EF49A5}">
            <xm:f>Lists!$C$4</xm:f>
            <x14:dxf>
              <font>
                <color auto="1"/>
              </font>
              <fill>
                <patternFill>
                  <bgColor rgb="FFFF3300"/>
                </patternFill>
              </fill>
            </x14:dxf>
          </x14:cfRule>
          <x14:cfRule type="cellIs" priority="2" operator="equal" id="{A6E68767-E08D-46D6-B203-BD263D3094E1}">
            <xm:f>Lists!$C$3</xm:f>
            <x14:dxf>
              <font>
                <color auto="1"/>
              </font>
              <fill>
                <patternFill>
                  <bgColor rgb="FFFFC000"/>
                </patternFill>
              </fill>
            </x14:dxf>
          </x14:cfRule>
          <x14:cfRule type="cellIs" priority="3" operator="equal" id="{8F246A6A-B6AC-41C5-B94A-A9EF7BC1BAA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41CA629-E53D-493C-92B6-1F7785B2FD0D}">
          <x14:formula1>
            <xm:f>Lists!$C$2:$C$4</xm:f>
          </x14:formula1>
          <xm:sqref>D3:D50</xm:sqref>
        </x14:dataValidation>
        <x14:dataValidation type="list" allowBlank="1" showInputMessage="1" showErrorMessage="1" xr:uid="{4D6B24EC-82D7-46B9-92A5-D63507F11C8F}">
          <x14:formula1>
            <xm:f>Lists!$B$2:$B$4</xm:f>
          </x14:formula1>
          <xm:sqref>C2:C50</xm:sqref>
        </x14:dataValidation>
        <x14:dataValidation type="list" allowBlank="1" showInputMessage="1" showErrorMessage="1" xr:uid="{382A44DF-1A5A-4043-8243-6EC757AEA30F}">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47"/>
  <sheetViews>
    <sheetView showGridLines="0" zoomScale="85" zoomScaleNormal="85" workbookViewId="0">
      <selection activeCell="C13" sqref="C13"/>
    </sheetView>
  </sheetViews>
  <sheetFormatPr defaultColWidth="9" defaultRowHeight="18" customHeight="1" x14ac:dyDescent="0.3"/>
  <cols>
    <col min="1" max="1" width="9" style="2"/>
    <col min="2" max="2" width="57" style="2" customWidth="1"/>
    <col min="3" max="11" width="8.6640625" style="2" customWidth="1"/>
    <col min="12" max="12" width="11.109375" style="2" customWidth="1"/>
    <col min="13" max="16384" width="9" style="2"/>
  </cols>
  <sheetData>
    <row r="2" spans="1:12" ht="72.75" customHeight="1" x14ac:dyDescent="0.3"/>
    <row r="3" spans="1:12" ht="18" customHeight="1" thickBot="1" x14ac:dyDescent="0.35"/>
    <row r="4" spans="1:12" ht="20.7" customHeight="1" thickTop="1" thickBot="1" x14ac:dyDescent="0.35">
      <c r="B4" s="97" t="s">
        <v>0</v>
      </c>
      <c r="C4" s="97"/>
      <c r="D4" s="97"/>
      <c r="E4" s="97"/>
      <c r="F4" s="97"/>
      <c r="G4" s="97"/>
      <c r="I4" s="87" t="s">
        <v>1</v>
      </c>
      <c r="J4" s="88"/>
      <c r="K4" s="88"/>
      <c r="L4" s="89"/>
    </row>
    <row r="5" spans="1:12" ht="20.7" customHeight="1" thickBot="1" x14ac:dyDescent="0.35">
      <c r="B5" s="74" t="s">
        <v>2</v>
      </c>
      <c r="C5" s="96"/>
      <c r="D5" s="96"/>
      <c r="E5" s="96"/>
      <c r="F5" s="96"/>
      <c r="G5" s="96"/>
      <c r="I5" s="90"/>
      <c r="J5" s="91"/>
      <c r="K5" s="91"/>
      <c r="L5" s="92"/>
    </row>
    <row r="6" spans="1:12" ht="20.7" customHeight="1" thickBot="1" x14ac:dyDescent="0.35">
      <c r="B6" s="74" t="s">
        <v>3</v>
      </c>
      <c r="C6" s="96"/>
      <c r="D6" s="96"/>
      <c r="E6" s="96"/>
      <c r="F6" s="96"/>
      <c r="G6" s="96"/>
      <c r="I6" s="90"/>
      <c r="J6" s="91"/>
      <c r="K6" s="91"/>
      <c r="L6" s="92"/>
    </row>
    <row r="7" spans="1:12" ht="20.7" customHeight="1" thickBot="1" x14ac:dyDescent="0.35">
      <c r="B7" s="74" t="s">
        <v>4</v>
      </c>
      <c r="C7" s="96"/>
      <c r="D7" s="96"/>
      <c r="E7" s="96"/>
      <c r="F7" s="96"/>
      <c r="G7" s="96"/>
      <c r="I7" s="90"/>
      <c r="J7" s="91"/>
      <c r="K7" s="91"/>
      <c r="L7" s="92"/>
    </row>
    <row r="8" spans="1:12" ht="20.7" customHeight="1" thickBot="1" x14ac:dyDescent="0.35">
      <c r="B8" s="74" t="s">
        <v>5</v>
      </c>
      <c r="C8" s="96"/>
      <c r="D8" s="96"/>
      <c r="E8" s="96"/>
      <c r="F8" s="96"/>
      <c r="G8" s="96"/>
      <c r="I8" s="93"/>
      <c r="J8" s="94"/>
      <c r="K8" s="94"/>
      <c r="L8" s="95"/>
    </row>
    <row r="9" spans="1:12" ht="18" customHeight="1" x14ac:dyDescent="0.3">
      <c r="B9" s="17"/>
      <c r="C9" s="17"/>
      <c r="D9"/>
    </row>
    <row r="10" spans="1:12" ht="18" customHeight="1" x14ac:dyDescent="0.3">
      <c r="A10" s="81" t="s">
        <v>6</v>
      </c>
      <c r="B10" s="81" t="s">
        <v>7</v>
      </c>
      <c r="C10" s="85" t="s">
        <v>8</v>
      </c>
      <c r="D10" s="85"/>
      <c r="E10" s="85"/>
      <c r="F10" s="86" t="s">
        <v>9</v>
      </c>
      <c r="G10" s="86"/>
      <c r="H10" s="86"/>
      <c r="I10" s="82" t="s">
        <v>10</v>
      </c>
      <c r="J10" s="83"/>
      <c r="K10" s="83"/>
      <c r="L10" s="84"/>
    </row>
    <row r="11" spans="1:12" s="5" customFormat="1" ht="31.2" customHeight="1" x14ac:dyDescent="0.3">
      <c r="A11" s="81"/>
      <c r="B11" s="81"/>
      <c r="C11" s="6" t="s">
        <v>11</v>
      </c>
      <c r="D11" s="7" t="s">
        <v>12</v>
      </c>
      <c r="E11" s="8" t="s">
        <v>13</v>
      </c>
      <c r="F11" s="6" t="s">
        <v>11</v>
      </c>
      <c r="G11" s="7" t="s">
        <v>12</v>
      </c>
      <c r="H11" s="8" t="s">
        <v>13</v>
      </c>
      <c r="I11" s="9" t="s">
        <v>14</v>
      </c>
      <c r="J11" s="10" t="s">
        <v>15</v>
      </c>
      <c r="K11" s="11" t="s">
        <v>16</v>
      </c>
      <c r="L11" s="13" t="s">
        <v>17</v>
      </c>
    </row>
    <row r="12" spans="1:12" s="5" customFormat="1" ht="31.2" customHeight="1" x14ac:dyDescent="0.3">
      <c r="A12" s="78" t="s">
        <v>127</v>
      </c>
      <c r="B12" s="79"/>
      <c r="C12" s="79"/>
      <c r="D12" s="79"/>
      <c r="E12" s="79"/>
      <c r="F12" s="79"/>
      <c r="G12" s="79"/>
      <c r="H12" s="79"/>
      <c r="I12" s="79"/>
      <c r="J12" s="79"/>
      <c r="K12" s="79"/>
      <c r="L12" s="80"/>
    </row>
    <row r="13" spans="1:12" ht="60" customHeight="1" x14ac:dyDescent="0.3">
      <c r="A13" s="77">
        <v>1</v>
      </c>
      <c r="B13" s="76" t="s">
        <v>134</v>
      </c>
      <c r="C13" s="15">
        <f>COUNTIF('Criteria 1'!$B$3:$B$49,"Low")</f>
        <v>0</v>
      </c>
      <c r="D13" s="15">
        <f>COUNTIF('Criteria 1'!$B$3:$B$49,"Medium")</f>
        <v>0</v>
      </c>
      <c r="E13" s="15">
        <f>COUNTIF('Criteria 1'!$B$3:$B$49,"High")</f>
        <v>0</v>
      </c>
      <c r="F13" s="16">
        <f>COUNTIF('Criteria 1'!$C$3:$C$49,"Low")</f>
        <v>0</v>
      </c>
      <c r="G13" s="16">
        <f>COUNTIF('Criteria 1'!$C$3:$C$49,"Medium")</f>
        <v>0</v>
      </c>
      <c r="H13" s="16">
        <f>COUNTIF('Criteria 1'!$C$3:$C$49,"High")</f>
        <v>0</v>
      </c>
      <c r="I13" s="14">
        <f>COUNTIF('Criteria 1'!$D$3:$D$49,"Fully Compliant")</f>
        <v>0</v>
      </c>
      <c r="J13" s="14">
        <f>COUNTIF('Criteria 1'!$D$3:$D$49,"Partially Compliant")</f>
        <v>0</v>
      </c>
      <c r="K13" s="14">
        <f>COUNTIF('Criteria 1'!$D$3:$D$49,"Non Compliant")</f>
        <v>0</v>
      </c>
      <c r="L13" s="12"/>
    </row>
    <row r="14" spans="1:12" ht="57.6" x14ac:dyDescent="0.3">
      <c r="A14" s="3">
        <v>2</v>
      </c>
      <c r="B14" s="75" t="s">
        <v>135</v>
      </c>
      <c r="C14" s="15">
        <f>COUNTIF('Criteria 2'!$B$3:$B$50,"Low")</f>
        <v>0</v>
      </c>
      <c r="D14" s="15">
        <f>COUNTIF('Criteria 2'!$B$3:$B$50,"Medium")</f>
        <v>0</v>
      </c>
      <c r="E14" s="15">
        <f>COUNTIF('Criteria 2'!$B$3:$B$50,"High")</f>
        <v>0</v>
      </c>
      <c r="F14" s="16">
        <f>COUNTIF('Criteria 2'!$C$3:$C$50,"Low")</f>
        <v>0</v>
      </c>
      <c r="G14" s="16">
        <f>COUNTIF('Criteria 2'!$C$3:$C$50,"Medium")</f>
        <v>0</v>
      </c>
      <c r="H14" s="16">
        <f>COUNTIF('Criteria 2'!$C$3:$C$50,"High")</f>
        <v>0</v>
      </c>
      <c r="I14" s="14">
        <f>COUNTIF('Criteria 2'!$D$3:$D$50,"Fully Compliant")</f>
        <v>0</v>
      </c>
      <c r="J14" s="14">
        <f>COUNTIF('Criteria 2'!$D$3:$D$50,"Partially Compliant")</f>
        <v>0</v>
      </c>
      <c r="K14" s="14">
        <f>COUNTIF('Criteria 2'!$D$3:$D$50,"Non Compliant")</f>
        <v>0</v>
      </c>
      <c r="L14" s="12"/>
    </row>
    <row r="15" spans="1:12" ht="28.8" x14ac:dyDescent="0.3">
      <c r="A15" s="3">
        <v>3</v>
      </c>
      <c r="B15" s="75" t="s">
        <v>139</v>
      </c>
      <c r="C15" s="15">
        <f>COUNTIF('Criteria 3'!$B$3:$B$50,"Low")</f>
        <v>0</v>
      </c>
      <c r="D15" s="15">
        <f>COUNTIF('Criteria 3'!$B$3:$B$50,"Medium")</f>
        <v>0</v>
      </c>
      <c r="E15" s="15">
        <f>COUNTIF('Criteria 3'!$B$3:$B$50,"High")</f>
        <v>0</v>
      </c>
      <c r="F15" s="16">
        <f>COUNTIF('Criteria 3'!$C$3:$C$50,"Low")</f>
        <v>0</v>
      </c>
      <c r="G15" s="16">
        <f>COUNTIF('Criteria 3'!$C$3:$C$50,"Medium")</f>
        <v>0</v>
      </c>
      <c r="H15" s="16">
        <f>COUNTIF('Criteria 3'!$C$3:$C$50,"High")</f>
        <v>0</v>
      </c>
      <c r="I15" s="14">
        <f>COUNTIF('Criteria 3'!$D$3:$D$50,"Fully Compliant")</f>
        <v>0</v>
      </c>
      <c r="J15" s="14">
        <f>COUNTIF('Criteria 3'!$D$3:$D$50,"Partially Compliant")</f>
        <v>0</v>
      </c>
      <c r="K15" s="14">
        <f>COUNTIF('Criteria 3'!$D$3:$D$50,"Non Compliant")</f>
        <v>0</v>
      </c>
      <c r="L15" s="12"/>
    </row>
    <row r="16" spans="1:12" ht="57.6" x14ac:dyDescent="0.3">
      <c r="A16" s="3" t="s">
        <v>136</v>
      </c>
      <c r="B16" s="75" t="s">
        <v>140</v>
      </c>
      <c r="C16" s="15">
        <f>COUNTIF('Criteria 4a'!$B$3:$B$50,"Low")</f>
        <v>0</v>
      </c>
      <c r="D16" s="15">
        <f>COUNTIF('Criteria 4a'!$B$3:$B$50,"Medium")</f>
        <v>0</v>
      </c>
      <c r="E16" s="15">
        <f>COUNTIF('Criteria 4a'!$B$3:$B$50,"High")</f>
        <v>0</v>
      </c>
      <c r="F16" s="16">
        <f>COUNTIF('Criteria 4a'!$C$3:$C$50,"Low")</f>
        <v>0</v>
      </c>
      <c r="G16" s="16">
        <f>COUNTIF('Criteria 4a'!$C$3:$C$50,"Medium")</f>
        <v>0</v>
      </c>
      <c r="H16" s="16">
        <f>COUNTIF('Criteria 4a'!$C$3:$C$50,"High")</f>
        <v>0</v>
      </c>
      <c r="I16" s="14">
        <f>COUNTIF('Criteria 4a'!$D$3:$D$50,"Fully Compliant")</f>
        <v>0</v>
      </c>
      <c r="J16" s="14">
        <f>COUNTIF('Criteria 4a'!$D$3:$D$50,"Partially Compliant")</f>
        <v>0</v>
      </c>
      <c r="K16" s="14">
        <f>COUNTIF('Criteria 4a'!$D$3:$D$50,"Non Compliant")</f>
        <v>0</v>
      </c>
      <c r="L16" s="12"/>
    </row>
    <row r="17" spans="1:12" ht="58.5" customHeight="1" x14ac:dyDescent="0.3">
      <c r="A17" s="4" t="s">
        <v>137</v>
      </c>
      <c r="B17" s="75" t="s">
        <v>141</v>
      </c>
      <c r="C17" s="15">
        <f>COUNTIF('Criteria 4b'!$B$3:$B$50,"Low")</f>
        <v>0</v>
      </c>
      <c r="D17" s="15">
        <f>COUNTIF('Criteria 4b'!$B$3:$B$50,"Medium")</f>
        <v>0</v>
      </c>
      <c r="E17" s="15">
        <f>COUNTIF('Criteria 4b'!$B$3:$B$50,"High")</f>
        <v>0</v>
      </c>
      <c r="F17" s="16">
        <f>COUNTIF('Criteria 4b'!$C$3:$C$50,"Low")</f>
        <v>0</v>
      </c>
      <c r="G17" s="16">
        <f>COUNTIF('Criteria 4b'!$C$3:$C$50,"Medium")</f>
        <v>0</v>
      </c>
      <c r="H17" s="16">
        <f>COUNTIF('Criteria 4b'!$C$3:$C$50,"High")</f>
        <v>0</v>
      </c>
      <c r="I17" s="14">
        <f>COUNTIF('Criteria 4b'!$D$3:$D$50,"Fully Compliant")</f>
        <v>0</v>
      </c>
      <c r="J17" s="14">
        <f>COUNTIF('Criteria 4b'!$D$3:$D$50,"Partially Compliant")</f>
        <v>0</v>
      </c>
      <c r="K17" s="14">
        <f>COUNTIF('Criteria 4b'!$D$3:$D$50,"Non Compliant")</f>
        <v>0</v>
      </c>
      <c r="L17" s="12"/>
    </row>
    <row r="18" spans="1:12" ht="72" x14ac:dyDescent="0.3">
      <c r="A18" s="4" t="s">
        <v>138</v>
      </c>
      <c r="B18" s="75" t="s">
        <v>142</v>
      </c>
      <c r="C18" s="15">
        <f>COUNTIF('Criteria 4c '!$B$3:$B$50,"Low")</f>
        <v>0</v>
      </c>
      <c r="D18" s="15">
        <f>COUNTIF('Criteria 4c '!$B$3:$B$50,"Medium")</f>
        <v>0</v>
      </c>
      <c r="E18" s="15">
        <f>COUNTIF('Criteria 4c '!$B$3:$B$50,"High")</f>
        <v>0</v>
      </c>
      <c r="F18" s="16">
        <f>COUNTIF('Criteria 4c '!$C$3:$C$50,"Low")</f>
        <v>0</v>
      </c>
      <c r="G18" s="16">
        <f>COUNTIF('Criteria 4c '!$C$3:$C$50,"Medium")</f>
        <v>0</v>
      </c>
      <c r="H18" s="16">
        <f>COUNTIF('Criteria 4c '!$C$3:$C$50,"High")</f>
        <v>0</v>
      </c>
      <c r="I18" s="14">
        <f>COUNTIF('Criteria 4c '!$D$3:$D$50,"Fully Compliant")</f>
        <v>0</v>
      </c>
      <c r="J18" s="14">
        <f>COUNTIF('Criteria 4c '!$D$3:$D$50,"Partially Compliant")</f>
        <v>0</v>
      </c>
      <c r="K18" s="14">
        <f>COUNTIF('Criteria 4c '!$D$3:$D$50,"Non Compliant")</f>
        <v>0</v>
      </c>
      <c r="L18" s="12"/>
    </row>
    <row r="19" spans="1:12" ht="57.6" x14ac:dyDescent="0.3">
      <c r="A19" s="4">
        <v>5</v>
      </c>
      <c r="B19" s="75" t="s">
        <v>143</v>
      </c>
      <c r="C19" s="15">
        <f>COUNTIF('Criteria 5'!$B$3:$B$50,"Low")</f>
        <v>0</v>
      </c>
      <c r="D19" s="15">
        <f>COUNTIF('Criteria 5'!$B$3:$B$50,"Medium")</f>
        <v>0</v>
      </c>
      <c r="E19" s="15">
        <f>COUNTIF('Criteria 5'!$B$3:$B$50,"High")</f>
        <v>0</v>
      </c>
      <c r="F19" s="16">
        <f>COUNTIF('Criteria 5'!$C$3:$C$50,"Low")</f>
        <v>0</v>
      </c>
      <c r="G19" s="16">
        <f>COUNTIF('Criteria 5'!$C$3:$C$50,"Medium")</f>
        <v>0</v>
      </c>
      <c r="H19" s="16">
        <f>COUNTIF('Criteria 5'!$C$3:$C$50,"High")</f>
        <v>0</v>
      </c>
      <c r="I19" s="14">
        <f>COUNTIF('Criteria 5'!$D$3:$D$50,"Fully Compliant")</f>
        <v>0</v>
      </c>
      <c r="J19" s="14">
        <f>COUNTIF('Criteria 5'!$D$3:$D$50,"Partially Compliant")</f>
        <v>0</v>
      </c>
      <c r="K19" s="14">
        <f>COUNTIF('Criteria 5'!$D$3:$D$50,"Non Compliant")</f>
        <v>0</v>
      </c>
      <c r="L19" s="12"/>
    </row>
    <row r="20" spans="1:12" ht="72" x14ac:dyDescent="0.3">
      <c r="A20" s="4">
        <v>6</v>
      </c>
      <c r="B20" s="75" t="s">
        <v>144</v>
      </c>
      <c r="C20" s="15">
        <f>COUNTIF('Criteria 6'!$B$3:$B$50,"Low")</f>
        <v>0</v>
      </c>
      <c r="D20" s="15">
        <f>COUNTIF('Criteria 6'!$B$3:$B$50,"Medium")</f>
        <v>0</v>
      </c>
      <c r="E20" s="15">
        <f>COUNTIF('Criteria 6'!$B$3:$B$50,"High")</f>
        <v>0</v>
      </c>
      <c r="F20" s="16">
        <f>COUNTIF('Criteria 6'!$C$3:$C$50,"Low")</f>
        <v>0</v>
      </c>
      <c r="G20" s="16">
        <f>COUNTIF('Criteria 6'!$C$3:$C$50,"Medium")</f>
        <v>0</v>
      </c>
      <c r="H20" s="16">
        <f>COUNTIF('Criteria 6'!$C$3:$C$50,"High")</f>
        <v>0</v>
      </c>
      <c r="I20" s="14">
        <f>COUNTIF('Criteria 6'!$D$3:$D$50,"Fully Compliant")</f>
        <v>0</v>
      </c>
      <c r="J20" s="14">
        <f>COUNTIF('Criteria 6'!$D$3:$D$50,"Partially Compliant")</f>
        <v>0</v>
      </c>
      <c r="K20" s="14">
        <f>COUNTIF('Criteria 6'!$D$3:$D$50,"Non Compliant")</f>
        <v>0</v>
      </c>
      <c r="L20" s="12"/>
    </row>
    <row r="21" spans="1:12" ht="43.2" x14ac:dyDescent="0.3">
      <c r="A21" s="4">
        <v>7</v>
      </c>
      <c r="B21" s="75" t="s">
        <v>145</v>
      </c>
      <c r="C21" s="15">
        <f>COUNTIF('Criteria 7'!$B$3:$B$50,"Low")</f>
        <v>0</v>
      </c>
      <c r="D21" s="15">
        <f>COUNTIF('Criteria 7'!$B$3:$B$50,"Medium")</f>
        <v>0</v>
      </c>
      <c r="E21" s="15">
        <f>COUNTIF('Criteria 7'!$B$3:$B$50,"High")</f>
        <v>0</v>
      </c>
      <c r="F21" s="16">
        <f>COUNTIF('Criteria 7'!$C$3:$C$50,"Low")</f>
        <v>0</v>
      </c>
      <c r="G21" s="16">
        <f>COUNTIF('Criteria 7'!$C$3:$C$50,"Medium")</f>
        <v>0</v>
      </c>
      <c r="H21" s="16">
        <f>COUNTIF('Criteria 7'!$C$3:$C$50,"High")</f>
        <v>0</v>
      </c>
      <c r="I21" s="14">
        <f>COUNTIF('Criteria 7'!$D$3:$D$50,"Fully Compliant")</f>
        <v>0</v>
      </c>
      <c r="J21" s="14">
        <f>COUNTIF('Criteria 7'!$D$3:$D$50,"Partially Compliant")</f>
        <v>0</v>
      </c>
      <c r="K21" s="14">
        <f>COUNTIF('Criteria 7'!$D$3:$D$50,"Non Compliant")</f>
        <v>0</v>
      </c>
      <c r="L21" s="12"/>
    </row>
    <row r="22" spans="1:12" ht="43.2" x14ac:dyDescent="0.3">
      <c r="A22" s="4">
        <v>8</v>
      </c>
      <c r="B22" s="75" t="s">
        <v>146</v>
      </c>
      <c r="C22" s="15">
        <f>COUNTIF('Criteria 8'!$B$3:$B$50,"Low")</f>
        <v>0</v>
      </c>
      <c r="D22" s="15">
        <f>COUNTIF('Criteria 8'!$B$3:$B$50,"Medium")</f>
        <v>0</v>
      </c>
      <c r="E22" s="15">
        <f>COUNTIF('Criteria 8'!$B$3:$B$50,"High")</f>
        <v>0</v>
      </c>
      <c r="F22" s="16">
        <f>COUNTIF('Criteria 8'!$C$3:$C$50,"Low")</f>
        <v>0</v>
      </c>
      <c r="G22" s="16">
        <f>COUNTIF('Criteria 8'!$C$3:$C$50,"Medium")</f>
        <v>0</v>
      </c>
      <c r="H22" s="16">
        <f>COUNTIF('Criteria 8'!$C$3:$C$50,"High")</f>
        <v>0</v>
      </c>
      <c r="I22" s="14">
        <f>COUNTIF('Criteria 8'!$D$3:$D$50,"Fully Compliant")</f>
        <v>0</v>
      </c>
      <c r="J22" s="14">
        <f>COUNTIF('Criteria 8'!$D$3:$D$50,"Partially Compliant")</f>
        <v>0</v>
      </c>
      <c r="K22" s="14">
        <f>COUNTIF('Criteria 8'!$D$3:$D$50,"Non Compliant")</f>
        <v>0</v>
      </c>
      <c r="L22" s="12"/>
    </row>
    <row r="23" spans="1:12" ht="30" customHeight="1" x14ac:dyDescent="0.3">
      <c r="A23" s="78" t="s">
        <v>128</v>
      </c>
      <c r="B23" s="79"/>
      <c r="C23" s="79"/>
      <c r="D23" s="79"/>
      <c r="E23" s="79"/>
      <c r="F23" s="79"/>
      <c r="G23" s="79"/>
      <c r="H23" s="79"/>
      <c r="I23" s="79"/>
      <c r="J23" s="79"/>
      <c r="K23" s="79"/>
      <c r="L23" s="80"/>
    </row>
    <row r="24" spans="1:12" ht="58.5" customHeight="1" x14ac:dyDescent="0.3">
      <c r="A24" s="4">
        <v>9</v>
      </c>
      <c r="B24" s="75" t="s">
        <v>147</v>
      </c>
      <c r="C24" s="15">
        <f>COUNTIF('Criteria 9'!$B$3:$B$50,"Low")</f>
        <v>0</v>
      </c>
      <c r="D24" s="15">
        <f>COUNTIF('Criteria 9'!$B$3:$B$50,"Medium")</f>
        <v>0</v>
      </c>
      <c r="E24" s="15">
        <f>COUNTIF('Criteria 9'!$B$3:$B$50,"High")</f>
        <v>0</v>
      </c>
      <c r="F24" s="16">
        <f>COUNTIF('Criteria 9'!$C$3:$C$50,"Low")</f>
        <v>0</v>
      </c>
      <c r="G24" s="16">
        <f>COUNTIF('Criteria 9'!$C$3:$C$50,"Medium")</f>
        <v>0</v>
      </c>
      <c r="H24" s="16">
        <f>COUNTIF('Criteria 9'!$C$3:$C$50,"High")</f>
        <v>0</v>
      </c>
      <c r="I24" s="14">
        <f>COUNTIF('Criteria 9'!$D$3:$D$50,"Fully Compliant")</f>
        <v>0</v>
      </c>
      <c r="J24" s="14">
        <f>COUNTIF('Criteria 9'!$D$3:$D$50,"Partially Compliant")</f>
        <v>0</v>
      </c>
      <c r="K24" s="14">
        <f>COUNTIF('Criteria 9'!$D$3:$D$50,"Non Compliant")</f>
        <v>0</v>
      </c>
      <c r="L24" s="12"/>
    </row>
    <row r="25" spans="1:12" ht="43.2" x14ac:dyDescent="0.3">
      <c r="A25" s="3">
        <v>10</v>
      </c>
      <c r="B25" s="75" t="s">
        <v>148</v>
      </c>
      <c r="C25" s="15">
        <f>COUNTIF('Criteria 10'!$B$3:$B$50,"Low")</f>
        <v>0</v>
      </c>
      <c r="D25" s="15">
        <f>COUNTIF('Criteria 10'!$B$3:$B$50,"Medium")</f>
        <v>0</v>
      </c>
      <c r="E25" s="15">
        <f>COUNTIF('Criteria 10'!$B$3:$B$50,"High")</f>
        <v>0</v>
      </c>
      <c r="F25" s="16">
        <f>COUNTIF('Criteria 10'!$C$3:$C$50,"Low")</f>
        <v>0</v>
      </c>
      <c r="G25" s="16">
        <f>COUNTIF('Criteria 10'!$C$3:$C$50,"Medium")</f>
        <v>0</v>
      </c>
      <c r="H25" s="16">
        <f>COUNTIF('Criteria 10'!$C$3:$C$50,"High")</f>
        <v>0</v>
      </c>
      <c r="I25" s="14">
        <f>COUNTIF('Criteria 10'!$D$3:$D$50,"Fully Compliant")</f>
        <v>0</v>
      </c>
      <c r="J25" s="14">
        <f>COUNTIF('Criteria 10'!$D$3:$D$50,"Partially Compliant")</f>
        <v>0</v>
      </c>
      <c r="K25" s="14">
        <f>COUNTIF('Criteria 10'!$D$3:$D$50,"Non Compliant")</f>
        <v>0</v>
      </c>
      <c r="L25" s="12"/>
    </row>
    <row r="26" spans="1:12" ht="58.5" customHeight="1" x14ac:dyDescent="0.3">
      <c r="A26" s="4">
        <v>11</v>
      </c>
      <c r="B26" s="75" t="s">
        <v>149</v>
      </c>
      <c r="C26" s="15">
        <f>COUNTIF('Criteria 11'!$B$3:$B$50,"Low")</f>
        <v>0</v>
      </c>
      <c r="D26" s="15">
        <f>COUNTIF('Criteria 11'!$B$3:$B$50,"Medium")</f>
        <v>0</v>
      </c>
      <c r="E26" s="15">
        <f>COUNTIF('Criteria 11'!$B$3:$B$50,"High")</f>
        <v>0</v>
      </c>
      <c r="F26" s="16">
        <f>COUNTIF('Criteria 11'!$C$3:$C$50,"Low")</f>
        <v>0</v>
      </c>
      <c r="G26" s="16">
        <f>COUNTIF('Criteria 11'!$C$3:$C$50,"Medium")</f>
        <v>0</v>
      </c>
      <c r="H26" s="16">
        <f>COUNTIF('Criteria 11'!$C$3:$C$50,"High")</f>
        <v>0</v>
      </c>
      <c r="I26" s="14">
        <f>COUNTIF('Criteria 11'!$D$3:$D$50,"Fully Compliant")</f>
        <v>0</v>
      </c>
      <c r="J26" s="14">
        <f>COUNTIF('Criteria 11'!$D$3:$D$50,"Partially Compliant")</f>
        <v>0</v>
      </c>
      <c r="K26" s="14">
        <f>COUNTIF('Criteria 11'!$D$3:$D$50,"Non Compliant")</f>
        <v>0</v>
      </c>
      <c r="L26" s="12"/>
    </row>
    <row r="27" spans="1:12" ht="43.2" x14ac:dyDescent="0.3">
      <c r="A27" s="3">
        <v>12</v>
      </c>
      <c r="B27" s="75" t="s">
        <v>150</v>
      </c>
      <c r="C27" s="15">
        <f>COUNTIF('Criteria 12'!$B$3:$B$50,"Low")</f>
        <v>0</v>
      </c>
      <c r="D27" s="15">
        <f>COUNTIF('Criteria 12'!$B$3:$B$50,"Medium")</f>
        <v>0</v>
      </c>
      <c r="E27" s="15">
        <f>COUNTIF('Criteria 12'!$B$3:$B$50,"High")</f>
        <v>0</v>
      </c>
      <c r="F27" s="16">
        <f>COUNTIF('Criteria 12'!$C$3:$C$50,"Low")</f>
        <v>0</v>
      </c>
      <c r="G27" s="16">
        <f>COUNTIF('Criteria 12'!$C$3:$C$50,"Medium")</f>
        <v>0</v>
      </c>
      <c r="H27" s="16">
        <f>COUNTIF('Criteria 12'!$C$3:$C$50,"High")</f>
        <v>0</v>
      </c>
      <c r="I27" s="14">
        <f>COUNTIF('Criteria 12'!$D$3:$D$50,"Fully Compliant")</f>
        <v>0</v>
      </c>
      <c r="J27" s="14">
        <f>COUNTIF('Criteria 12'!$D$3:$D$50,"Partially Compliant")</f>
        <v>0</v>
      </c>
      <c r="K27" s="14">
        <f>COUNTIF('Criteria 12'!$D$3:$D$50,"Non Compliant")</f>
        <v>0</v>
      </c>
      <c r="L27" s="12"/>
    </row>
    <row r="28" spans="1:12" ht="60" customHeight="1" x14ac:dyDescent="0.3">
      <c r="A28" s="3">
        <v>13</v>
      </c>
      <c r="B28" s="75" t="s">
        <v>151</v>
      </c>
      <c r="C28" s="15">
        <f>COUNTIF('Criteria 13'!$B$3:$B$50,"Low")</f>
        <v>0</v>
      </c>
      <c r="D28" s="15">
        <f>COUNTIF('Criteria 13'!$B$3:$B$50,"Medium")</f>
        <v>0</v>
      </c>
      <c r="E28" s="15">
        <f>COUNTIF('Criteria 13'!$B$3:$B$50,"High")</f>
        <v>0</v>
      </c>
      <c r="F28" s="16">
        <f>COUNTIF('Criteria 13'!$C$3:$C$50,"Low")</f>
        <v>0</v>
      </c>
      <c r="G28" s="16">
        <f>COUNTIF('Criteria 13'!$C$3:$C$50,"Medium")</f>
        <v>0</v>
      </c>
      <c r="H28" s="16">
        <f>COUNTIF('Criteria 13'!$C$3:$C$50,"High")</f>
        <v>0</v>
      </c>
      <c r="I28" s="14">
        <f>COUNTIF('Criteria 13'!$D$3:$D$50,"Fully Compliant")</f>
        <v>0</v>
      </c>
      <c r="J28" s="14">
        <f>COUNTIF('Criteria 13'!$D$3:$D$50,"Partially Compliant")</f>
        <v>0</v>
      </c>
      <c r="K28" s="14">
        <f>COUNTIF('Criteria 13'!$D$3:$D$50,"Non Compliant")</f>
        <v>0</v>
      </c>
      <c r="L28" s="12"/>
    </row>
    <row r="29" spans="1:12" ht="28.8" x14ac:dyDescent="0.3">
      <c r="A29" s="3">
        <v>14</v>
      </c>
      <c r="B29" s="75" t="s">
        <v>152</v>
      </c>
      <c r="C29" s="15">
        <f>COUNTIF('Criteria 14'!$B$3:$B$50,"Low")</f>
        <v>0</v>
      </c>
      <c r="D29" s="15">
        <f>COUNTIF('Criteria 14'!$B$3:$B$50,"Medium")</f>
        <v>0</v>
      </c>
      <c r="E29" s="15">
        <f>COUNTIF('Criteria 14'!$B$3:$B$50,"High")</f>
        <v>0</v>
      </c>
      <c r="F29" s="16">
        <f>COUNTIF('Criteria 14'!$C$3:$C$50,"Low")</f>
        <v>0</v>
      </c>
      <c r="G29" s="16">
        <f>COUNTIF('Criteria 14'!$C$3:$C$50,"Medium")</f>
        <v>0</v>
      </c>
      <c r="H29" s="16">
        <f>COUNTIF('Criteria 14'!$C$3:$C$50,"High")</f>
        <v>0</v>
      </c>
      <c r="I29" s="14">
        <f>COUNTIF('Criteria 14'!$D$3:$D$50,"Fully Compliant")</f>
        <v>0</v>
      </c>
      <c r="J29" s="14">
        <f>COUNTIF('Criteria 14'!$D$3:$D$50,"Partially Compliant")</f>
        <v>0</v>
      </c>
      <c r="K29" s="14">
        <f>COUNTIF('Criteria 14'!$D$3:$D$50,"Non Compliant")</f>
        <v>0</v>
      </c>
      <c r="L29" s="12"/>
    </row>
    <row r="30" spans="1:12" ht="28.8" x14ac:dyDescent="0.3">
      <c r="A30" s="3">
        <v>15</v>
      </c>
      <c r="B30" s="75" t="s">
        <v>153</v>
      </c>
      <c r="C30" s="15">
        <f>COUNTIF('Criteria 15'!$B$3:$B$50,"Low")</f>
        <v>0</v>
      </c>
      <c r="D30" s="15">
        <f>COUNTIF('Criteria 15'!$B$3:$B$50,"Medium")</f>
        <v>0</v>
      </c>
      <c r="E30" s="15">
        <f>COUNTIF('Criteria 15'!$B$3:$B$50,"High")</f>
        <v>0</v>
      </c>
      <c r="F30" s="16">
        <f>COUNTIF('Criteria 15'!$C$3:$C$50,"Low")</f>
        <v>0</v>
      </c>
      <c r="G30" s="16">
        <f>COUNTIF('Criteria 15'!$C$3:$C$50,"Medium")</f>
        <v>0</v>
      </c>
      <c r="H30" s="16">
        <f>COUNTIF('Criteria 15'!$C$3:$C$50,"High")</f>
        <v>0</v>
      </c>
      <c r="I30" s="14">
        <f>COUNTIF('Criteria 15'!$D$3:$D$50,"Fully Compliant")</f>
        <v>0</v>
      </c>
      <c r="J30" s="14">
        <f>COUNTIF('Criteria 15'!$D$3:$D$50,"Partially Compliant")</f>
        <v>0</v>
      </c>
      <c r="K30" s="14">
        <f>COUNTIF('Criteria 15'!$D$3:$D$50,"Non Compliant")</f>
        <v>0</v>
      </c>
      <c r="L30" s="12"/>
    </row>
    <row r="31" spans="1:12" ht="57.6" x14ac:dyDescent="0.3">
      <c r="A31" s="3">
        <v>16</v>
      </c>
      <c r="B31" s="75" t="s">
        <v>154</v>
      </c>
      <c r="C31" s="15">
        <f>COUNTIF('Criteria 16'!$B$3:$B$50,"Low")</f>
        <v>0</v>
      </c>
      <c r="D31" s="15">
        <f>COUNTIF('Criteria 16'!$B$3:$B$50,"Medium")</f>
        <v>0</v>
      </c>
      <c r="E31" s="15">
        <f>COUNTIF('Criteria 16'!$B$3:$B$50,"High")</f>
        <v>0</v>
      </c>
      <c r="F31" s="16">
        <f>COUNTIF('Criteria 16'!$C$3:$C$50,"Low")</f>
        <v>0</v>
      </c>
      <c r="G31" s="16">
        <f>COUNTIF('Criteria 16'!$C$3:$C$50,"Medium")</f>
        <v>0</v>
      </c>
      <c r="H31" s="16">
        <f>COUNTIF('Criteria 16'!$C$3:$C$50,"High")</f>
        <v>0</v>
      </c>
      <c r="I31" s="14">
        <f>COUNTIF('Criteria 16'!$D$3:$D$50,"Fully Compliant")</f>
        <v>0</v>
      </c>
      <c r="J31" s="14">
        <f>COUNTIF('Criteria 16'!$D$3:$D$50,"Partially Compliant")</f>
        <v>0</v>
      </c>
      <c r="K31" s="14">
        <f>COUNTIF('Criteria 16'!$D$3:$D$50,"Non Compliant")</f>
        <v>0</v>
      </c>
      <c r="L31" s="12"/>
    </row>
    <row r="32" spans="1:12" ht="46.5" customHeight="1" x14ac:dyDescent="0.3">
      <c r="A32" s="3">
        <v>17</v>
      </c>
      <c r="B32" s="75" t="s">
        <v>155</v>
      </c>
      <c r="C32" s="15">
        <f>COUNTIF('Criteria 17'!$B$3:$B$50,"Low")</f>
        <v>0</v>
      </c>
      <c r="D32" s="15">
        <f>COUNTIF('Criteria 17'!$B$3:$B$50,"Medium")</f>
        <v>0</v>
      </c>
      <c r="E32" s="15">
        <f>COUNTIF('Criteria 17'!$B$3:$B$50,"High")</f>
        <v>0</v>
      </c>
      <c r="F32" s="16">
        <f>COUNTIF('Criteria 17'!$C$3:$C$50,"Low")</f>
        <v>0</v>
      </c>
      <c r="G32" s="16">
        <f>COUNTIF('Criteria 17'!$C$3:$C$50,"Medium")</f>
        <v>0</v>
      </c>
      <c r="H32" s="16">
        <f>COUNTIF('Criteria 17'!$C$3:$C$50,"High")</f>
        <v>0</v>
      </c>
      <c r="I32" s="14">
        <f>COUNTIF('Criteria 17'!$D$3:$D$50,"Fully Compliant")</f>
        <v>0</v>
      </c>
      <c r="J32" s="14">
        <f>COUNTIF('Criteria 17'!$D$3:$D$50,"Partially Compliant")</f>
        <v>0</v>
      </c>
      <c r="K32" s="14">
        <f>COUNTIF('Criteria 17'!$D$3:$D$50,"Non Compliant")</f>
        <v>0</v>
      </c>
      <c r="L32" s="12"/>
    </row>
    <row r="33" spans="1:12" ht="30" customHeight="1" x14ac:dyDescent="0.3">
      <c r="A33" s="78" t="s">
        <v>156</v>
      </c>
      <c r="B33" s="79"/>
      <c r="C33" s="79"/>
      <c r="D33" s="79"/>
      <c r="E33" s="79"/>
      <c r="F33" s="79"/>
      <c r="G33" s="79"/>
      <c r="H33" s="79"/>
      <c r="I33" s="79"/>
      <c r="J33" s="79"/>
      <c r="K33" s="79"/>
      <c r="L33" s="80"/>
    </row>
    <row r="34" spans="1:12" ht="54.75" customHeight="1" x14ac:dyDescent="0.3">
      <c r="A34" s="3">
        <v>18</v>
      </c>
      <c r="B34" s="75" t="s">
        <v>157</v>
      </c>
      <c r="C34" s="15">
        <f>COUNTIF('Criteria 18'!$B$3:$B$50,"Low")</f>
        <v>0</v>
      </c>
      <c r="D34" s="15">
        <f>COUNTIF('Criteria 18'!$B$3:$B$50,"Medium")</f>
        <v>0</v>
      </c>
      <c r="E34" s="15">
        <f>COUNTIF('Criteria 18'!$B$3:$B$50,"High")</f>
        <v>0</v>
      </c>
      <c r="F34" s="16">
        <f>COUNTIF('Criteria 18'!$C$3:$C$50,"Low")</f>
        <v>0</v>
      </c>
      <c r="G34" s="16">
        <f>COUNTIF('Criteria 18'!$C$3:$C$50,"Medium")</f>
        <v>0</v>
      </c>
      <c r="H34" s="16">
        <f>COUNTIF('Criteria 18'!$C$3:$C$50,"High")</f>
        <v>0</v>
      </c>
      <c r="I34" s="14">
        <f>COUNTIF('Criteria 18'!$D$3:$D$50,"Fully Compliant")</f>
        <v>0</v>
      </c>
      <c r="J34" s="14">
        <f>COUNTIF('Criteria 18'!$D$3:$D$50,"Partially Compliant")</f>
        <v>0</v>
      </c>
      <c r="K34" s="14">
        <f>COUNTIF('Criteria 18'!$D$3:$D$50,"Non Compliant")</f>
        <v>0</v>
      </c>
      <c r="L34" s="12"/>
    </row>
    <row r="35" spans="1:12" ht="43.8" thickBot="1" x14ac:dyDescent="0.35">
      <c r="A35" s="3">
        <v>19</v>
      </c>
      <c r="B35" s="75" t="s">
        <v>158</v>
      </c>
      <c r="C35" s="15">
        <f>COUNTIF('Criteria 19'!$B$3:$B$50,"Low")</f>
        <v>0</v>
      </c>
      <c r="D35" s="15">
        <f>COUNTIF('Criteria 19'!$B$3:$B$50,"Medium")</f>
        <v>0</v>
      </c>
      <c r="E35" s="15">
        <f>COUNTIF('Criteria 19'!$B$3:$B$50,"High")</f>
        <v>0</v>
      </c>
      <c r="F35" s="16">
        <f>COUNTIF('Criteria 19'!$C$3:$C$50,"Low")</f>
        <v>0</v>
      </c>
      <c r="G35" s="16">
        <f>COUNTIF('Criteria 19'!$C$3:$C$50,"Medium")</f>
        <v>0</v>
      </c>
      <c r="H35" s="16">
        <f>COUNTIF('Criteria 19'!$C$3:$C$50,"High")</f>
        <v>0</v>
      </c>
      <c r="I35" s="14">
        <f>COUNTIF('Criteria 19'!$D$3:$D$50,"Fully Compliant")</f>
        <v>0</v>
      </c>
      <c r="J35" s="14">
        <f>COUNTIF('Criteria 19'!$D$3:$D$50,"Partially Compliant")</f>
        <v>0</v>
      </c>
      <c r="K35" s="14">
        <f>COUNTIF('Criteria 19'!$D$3:$D$50,"Non Compliant")</f>
        <v>0</v>
      </c>
      <c r="L35" s="12"/>
    </row>
    <row r="36" spans="1:12" s="5" customFormat="1" ht="60" customHeight="1" thickTop="1" thickBot="1" x14ac:dyDescent="0.35">
      <c r="A36" s="63" t="s">
        <v>18</v>
      </c>
      <c r="B36" s="64"/>
      <c r="C36" s="65">
        <f t="shared" ref="C36:K36" si="0">SUM(C13:C35)</f>
        <v>0</v>
      </c>
      <c r="D36" s="65">
        <f t="shared" si="0"/>
        <v>0</v>
      </c>
      <c r="E36" s="65">
        <f t="shared" si="0"/>
        <v>0</v>
      </c>
      <c r="F36" s="66">
        <f t="shared" si="0"/>
        <v>0</v>
      </c>
      <c r="G36" s="66">
        <f t="shared" si="0"/>
        <v>0</v>
      </c>
      <c r="H36" s="67">
        <f t="shared" si="0"/>
        <v>0</v>
      </c>
      <c r="I36" s="71">
        <f t="shared" si="0"/>
        <v>0</v>
      </c>
      <c r="J36" s="72">
        <f t="shared" si="0"/>
        <v>0</v>
      </c>
      <c r="K36" s="72">
        <f t="shared" si="0"/>
        <v>0</v>
      </c>
      <c r="L36" s="73"/>
    </row>
    <row r="37" spans="1:12" ht="18" customHeight="1" thickTop="1" x14ac:dyDescent="0.3"/>
    <row r="47" spans="1:12" ht="18" customHeight="1" x14ac:dyDescent="0.3">
      <c r="B47" s="2" t="s">
        <v>124</v>
      </c>
    </row>
  </sheetData>
  <sheetProtection algorithmName="SHA-512" hashValue="UhYmUZdD1gqKK6PL0HZVqsgvUrjzl6v6e7w5EuTiJYBF/dA4EUmI/25LxCna31L5z6V+H0MrKqCA1ppV7TM2qg==" saltValue="T9aW7pfChEh4tl4qo3p0rQ==" spinCount="100000" sheet="1" objects="1" scenarios="1"/>
  <protectedRanges>
    <protectedRange sqref="C5:G8" name="Contact Details"/>
  </protectedRanges>
  <mergeCells count="15">
    <mergeCell ref="I4:L4"/>
    <mergeCell ref="I5:L8"/>
    <mergeCell ref="C5:G5"/>
    <mergeCell ref="C6:G6"/>
    <mergeCell ref="C7:G7"/>
    <mergeCell ref="C8:G8"/>
    <mergeCell ref="B4:G4"/>
    <mergeCell ref="A23:L23"/>
    <mergeCell ref="A12:L12"/>
    <mergeCell ref="A33:L33"/>
    <mergeCell ref="A10:A11"/>
    <mergeCell ref="I10:L10"/>
    <mergeCell ref="B10:B11"/>
    <mergeCell ref="C10:E10"/>
    <mergeCell ref="F10:H10"/>
  </mergeCells>
  <pageMargins left="0.7" right="0.7" top="0.75" bottom="0.75" header="0.3" footer="0.3"/>
  <pageSetup paperSize="8" scale="82"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CA8A-1566-41A0-BC1A-468523093004}">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76"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 customHeight="1" x14ac:dyDescent="0.3">
      <c r="A1" s="29" t="s">
        <v>153</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200</v>
      </c>
      <c r="B3" s="3"/>
      <c r="C3" s="3"/>
      <c r="D3" s="4"/>
      <c r="E3" s="34"/>
      <c r="F3" s="35"/>
      <c r="G3" s="43"/>
      <c r="H3" s="34"/>
    </row>
    <row r="4" spans="1:8" ht="39.450000000000003" customHeight="1" x14ac:dyDescent="0.3">
      <c r="A4" s="33" t="s">
        <v>201</v>
      </c>
      <c r="B4" s="3"/>
      <c r="C4" s="3"/>
      <c r="D4" s="4"/>
      <c r="E4" s="34"/>
      <c r="F4" s="35"/>
      <c r="G4" s="43"/>
      <c r="H4" s="68"/>
    </row>
    <row r="5" spans="1:8" ht="39.450000000000003" customHeight="1" x14ac:dyDescent="0.3">
      <c r="A5" s="33" t="s">
        <v>202</v>
      </c>
      <c r="B5" s="3"/>
      <c r="C5" s="3"/>
      <c r="D5" s="4"/>
      <c r="E5" s="34"/>
      <c r="F5" s="35"/>
      <c r="G5" s="43"/>
      <c r="H5" s="34"/>
    </row>
    <row r="6" spans="1:8" ht="39.450000000000003" customHeight="1" x14ac:dyDescent="0.3">
      <c r="A6" s="33" t="s">
        <v>203</v>
      </c>
      <c r="B6" s="3"/>
      <c r="C6" s="3"/>
      <c r="D6" s="4"/>
      <c r="E6" s="34"/>
      <c r="F6" s="35"/>
      <c r="G6" s="43"/>
      <c r="H6" s="68"/>
    </row>
    <row r="7" spans="1:8" ht="39.450000000000003" customHeight="1" x14ac:dyDescent="0.3">
      <c r="A7" s="33" t="s">
        <v>204</v>
      </c>
      <c r="B7" s="3"/>
      <c r="C7" s="3"/>
      <c r="D7" s="4"/>
      <c r="E7" s="34"/>
      <c r="F7" s="35"/>
      <c r="G7" s="43"/>
      <c r="H7" s="34"/>
    </row>
    <row r="8" spans="1:8" ht="39.450000000000003" customHeight="1" x14ac:dyDescent="0.3">
      <c r="A8" s="33" t="s">
        <v>205</v>
      </c>
      <c r="B8" s="3"/>
      <c r="C8" s="3"/>
      <c r="D8" s="4"/>
      <c r="E8" s="34"/>
      <c r="F8" s="35"/>
      <c r="G8" s="43"/>
      <c r="H8" s="68"/>
    </row>
    <row r="9" spans="1:8" ht="39.450000000000003" customHeight="1" x14ac:dyDescent="0.3">
      <c r="A9" s="33" t="s">
        <v>206</v>
      </c>
      <c r="B9" s="3"/>
      <c r="C9" s="3"/>
      <c r="D9" s="4"/>
      <c r="E9" s="34"/>
      <c r="F9" s="35"/>
      <c r="G9" s="43"/>
      <c r="H9" s="34"/>
    </row>
    <row r="10" spans="1:8" ht="39.450000000000003" customHeight="1" x14ac:dyDescent="0.3">
      <c r="A10" s="33" t="s">
        <v>207</v>
      </c>
      <c r="B10" s="3"/>
      <c r="C10" s="3"/>
      <c r="D10" s="4"/>
      <c r="E10" s="34"/>
      <c r="F10" s="35"/>
      <c r="G10" s="43"/>
      <c r="H10" s="68"/>
    </row>
    <row r="11" spans="1:8" ht="39.450000000000003" customHeight="1" x14ac:dyDescent="0.3">
      <c r="A11" s="33" t="s">
        <v>208</v>
      </c>
      <c r="B11" s="3"/>
      <c r="C11" s="3"/>
      <c r="D11" s="4"/>
      <c r="E11" s="34"/>
      <c r="F11" s="35"/>
      <c r="G11" s="43"/>
      <c r="H11" s="39"/>
    </row>
    <row r="12" spans="1:8" ht="39.450000000000003" customHeight="1" x14ac:dyDescent="0.3">
      <c r="A12" s="33" t="s">
        <v>209</v>
      </c>
      <c r="B12" s="37"/>
      <c r="C12" s="37"/>
      <c r="D12" s="38"/>
      <c r="E12" s="39"/>
      <c r="F12" s="40"/>
      <c r="G12" s="44"/>
      <c r="H12" s="68"/>
    </row>
  </sheetData>
  <phoneticPr fontId="2" type="noConversion"/>
  <conditionalFormatting sqref="B2:B12">
    <cfRule type="cellIs" dxfId="44" priority="7" operator="equal">
      <formula>"Low"</formula>
    </cfRule>
    <cfRule type="cellIs" dxfId="43" priority="8" operator="equal">
      <formula>"Medium"</formula>
    </cfRule>
    <cfRule type="cellIs" dxfId="42" priority="9" operator="equal">
      <formula>"High"</formula>
    </cfRule>
  </conditionalFormatting>
  <conditionalFormatting sqref="C2:C12">
    <cfRule type="cellIs" dxfId="41" priority="4" operator="equal">
      <formula>"Low"</formula>
    </cfRule>
    <cfRule type="cellIs" dxfId="40" priority="5" operator="equal">
      <formula>"Medium"</formula>
    </cfRule>
    <cfRule type="cellIs" dxfId="3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0E03539A-5F6D-4E9A-A677-763D40371F41}">
            <xm:f>Lists!$C$4</xm:f>
            <x14:dxf>
              <font>
                <color auto="1"/>
              </font>
              <fill>
                <patternFill>
                  <bgColor rgb="FFFF3300"/>
                </patternFill>
              </fill>
            </x14:dxf>
          </x14:cfRule>
          <x14:cfRule type="cellIs" priority="2" operator="equal" id="{61C4FB7C-97B6-4F70-9EA6-DE1F15CED8FE}">
            <xm:f>Lists!$C$3</xm:f>
            <x14:dxf>
              <font>
                <color auto="1"/>
              </font>
              <fill>
                <patternFill>
                  <bgColor rgb="FFFFC000"/>
                </patternFill>
              </fill>
            </x14:dxf>
          </x14:cfRule>
          <x14:cfRule type="cellIs" priority="3" operator="equal" id="{58EC8332-6C58-43BD-85D6-1A540D566D5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458CFD-9BA3-42A0-BCD6-119EC38A7CE2}">
          <x14:formula1>
            <xm:f>Lists!$A$2:$A$4</xm:f>
          </x14:formula1>
          <xm:sqref>B2:B50</xm:sqref>
        </x14:dataValidation>
        <x14:dataValidation type="list" allowBlank="1" showInputMessage="1" showErrorMessage="1" xr:uid="{FE2BF123-0DE8-45F1-B770-BEAB7C8B7684}">
          <x14:formula1>
            <xm:f>Lists!$B$2:$B$4</xm:f>
          </x14:formula1>
          <xm:sqref>C2:C50</xm:sqref>
        </x14:dataValidation>
        <x14:dataValidation type="list" allowBlank="1" showInputMessage="1" showErrorMessage="1" xr:uid="{6069B9DE-FC91-4971-85A3-F4B78FDDFE94}">
          <x14:formula1>
            <xm:f>Lists!$C$2:$C$4</xm:f>
          </x14:formula1>
          <xm:sqref>D3:D50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72.3320312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45.75" customHeight="1" x14ac:dyDescent="0.3">
      <c r="A1" s="29" t="s">
        <v>154</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210</v>
      </c>
      <c r="B3" s="3"/>
      <c r="C3" s="3"/>
      <c r="D3" s="4"/>
      <c r="E3" s="34"/>
      <c r="F3" s="35"/>
      <c r="G3" s="43"/>
      <c r="H3" s="34"/>
    </row>
    <row r="4" spans="1:8" ht="39.450000000000003" customHeight="1" x14ac:dyDescent="0.3">
      <c r="A4" s="33" t="s">
        <v>210</v>
      </c>
      <c r="B4" s="3"/>
      <c r="C4" s="3"/>
      <c r="D4" s="4"/>
      <c r="E4" s="34"/>
      <c r="F4" s="35"/>
      <c r="G4" s="43"/>
      <c r="H4" s="68"/>
    </row>
    <row r="5" spans="1:8" ht="39.450000000000003" customHeight="1" x14ac:dyDescent="0.3">
      <c r="A5" s="33" t="s">
        <v>210</v>
      </c>
      <c r="B5" s="3"/>
      <c r="C5" s="3"/>
      <c r="D5" s="4"/>
      <c r="E5" s="34"/>
      <c r="F5" s="35"/>
      <c r="G5" s="43"/>
      <c r="H5" s="34"/>
    </row>
    <row r="6" spans="1:8" ht="39.450000000000003" customHeight="1" x14ac:dyDescent="0.3">
      <c r="A6" s="33" t="s">
        <v>210</v>
      </c>
      <c r="B6" s="3"/>
      <c r="C6" s="3"/>
      <c r="D6" s="4"/>
      <c r="E6" s="34"/>
      <c r="F6" s="35"/>
      <c r="G6" s="43"/>
      <c r="H6" s="68"/>
    </row>
    <row r="7" spans="1:8" ht="39.450000000000003" customHeight="1" x14ac:dyDescent="0.3">
      <c r="A7" s="33" t="s">
        <v>210</v>
      </c>
      <c r="B7" s="3"/>
      <c r="C7" s="3"/>
      <c r="D7" s="4"/>
      <c r="E7" s="34"/>
      <c r="F7" s="35"/>
      <c r="G7" s="43"/>
      <c r="H7" s="34"/>
    </row>
    <row r="8" spans="1:8" ht="39.450000000000003" customHeight="1" x14ac:dyDescent="0.3">
      <c r="A8" s="33" t="s">
        <v>210</v>
      </c>
      <c r="B8" s="3"/>
      <c r="C8" s="3"/>
      <c r="D8" s="4"/>
      <c r="E8" s="34"/>
      <c r="F8" s="35"/>
      <c r="G8" s="43"/>
      <c r="H8" s="68"/>
    </row>
    <row r="9" spans="1:8" ht="39.450000000000003" customHeight="1" x14ac:dyDescent="0.3">
      <c r="A9" s="33" t="s">
        <v>210</v>
      </c>
      <c r="B9" s="3"/>
      <c r="C9" s="3"/>
      <c r="D9" s="4"/>
      <c r="E9" s="34"/>
      <c r="F9" s="35"/>
      <c r="G9" s="43"/>
      <c r="H9" s="34"/>
    </row>
    <row r="10" spans="1:8" ht="39.450000000000003" customHeight="1" x14ac:dyDescent="0.3">
      <c r="A10" s="33" t="s">
        <v>210</v>
      </c>
      <c r="B10" s="3"/>
      <c r="C10" s="3"/>
      <c r="D10" s="4"/>
      <c r="E10" s="34"/>
      <c r="F10" s="35"/>
      <c r="G10" s="43"/>
      <c r="H10" s="68"/>
    </row>
    <row r="11" spans="1:8" ht="39.450000000000003" customHeight="1" x14ac:dyDescent="0.3">
      <c r="A11" s="33" t="s">
        <v>210</v>
      </c>
      <c r="B11" s="3"/>
      <c r="C11" s="3"/>
      <c r="D11" s="4"/>
      <c r="E11" s="34"/>
      <c r="F11" s="35"/>
      <c r="G11" s="43"/>
      <c r="H11" s="39"/>
    </row>
    <row r="12" spans="1:8" ht="39.450000000000003" customHeight="1" x14ac:dyDescent="0.3">
      <c r="A12" s="33" t="s">
        <v>210</v>
      </c>
      <c r="B12" s="37"/>
      <c r="C12" s="37"/>
      <c r="D12" s="38"/>
      <c r="E12" s="39"/>
      <c r="F12" s="40"/>
      <c r="G12" s="44"/>
      <c r="H12" s="68"/>
    </row>
  </sheetData>
  <phoneticPr fontId="2" type="noConversion"/>
  <conditionalFormatting sqref="B2:B12">
    <cfRule type="cellIs" dxfId="35" priority="7" operator="equal">
      <formula>"Low"</formula>
    </cfRule>
    <cfRule type="cellIs" dxfId="34" priority="8" operator="equal">
      <formula>"Medium"</formula>
    </cfRule>
    <cfRule type="cellIs" dxfId="33" priority="9" operator="equal">
      <formula>"High"</formula>
    </cfRule>
  </conditionalFormatting>
  <conditionalFormatting sqref="C2:C12">
    <cfRule type="cellIs" dxfId="32" priority="4" operator="equal">
      <formula>"Low"</formula>
    </cfRule>
    <cfRule type="cellIs" dxfId="31" priority="5" operator="equal">
      <formula>"Medium"</formula>
    </cfRule>
    <cfRule type="cellIs" dxfId="3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DFF8-6BDE-482A-B6E2-66F0BC49D3A5}">
  <dimension ref="A1:H12"/>
  <sheetViews>
    <sheetView workbookViewId="0">
      <pane ySplit="1" topLeftCell="A2" activePane="bottomLeft" state="frozen"/>
      <selection pane="bottomLeft" activeCell="F14" sqref="F14"/>
    </sheetView>
  </sheetViews>
  <sheetFormatPr defaultColWidth="9" defaultRowHeight="39.450000000000003" customHeight="1" x14ac:dyDescent="0.3"/>
  <cols>
    <col min="1" max="1" width="72.3320312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 customHeight="1" x14ac:dyDescent="0.3">
      <c r="A1" s="29" t="s">
        <v>155</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160</v>
      </c>
      <c r="B3" s="3"/>
      <c r="C3" s="3"/>
      <c r="D3" s="4"/>
      <c r="E3" s="34"/>
      <c r="F3" s="35"/>
      <c r="G3" s="43"/>
      <c r="H3" s="34"/>
    </row>
    <row r="4" spans="1:8" ht="39.450000000000003" customHeight="1" x14ac:dyDescent="0.3">
      <c r="A4" s="33" t="s">
        <v>161</v>
      </c>
      <c r="B4" s="3"/>
      <c r="C4" s="3"/>
      <c r="D4" s="4"/>
      <c r="E4" s="34"/>
      <c r="F4" s="35"/>
      <c r="G4" s="43"/>
      <c r="H4" s="68"/>
    </row>
    <row r="5" spans="1:8" ht="39.450000000000003" customHeight="1" x14ac:dyDescent="0.3">
      <c r="A5" s="33" t="s">
        <v>162</v>
      </c>
      <c r="B5" s="3"/>
      <c r="C5" s="3"/>
      <c r="D5" s="4"/>
      <c r="E5" s="34"/>
      <c r="F5" s="35"/>
      <c r="G5" s="43"/>
      <c r="H5" s="34"/>
    </row>
    <row r="6" spans="1:8" ht="39.450000000000003" customHeight="1" x14ac:dyDescent="0.3">
      <c r="A6" s="33" t="s">
        <v>163</v>
      </c>
      <c r="B6" s="3"/>
      <c r="C6" s="3"/>
      <c r="D6" s="4"/>
      <c r="E6" s="34"/>
      <c r="F6" s="35"/>
      <c r="G6" s="43"/>
      <c r="H6" s="68"/>
    </row>
    <row r="7" spans="1:8" ht="39.450000000000003" customHeight="1" x14ac:dyDescent="0.3">
      <c r="A7" s="33" t="s">
        <v>164</v>
      </c>
      <c r="B7" s="3"/>
      <c r="C7" s="3"/>
      <c r="D7" s="4"/>
      <c r="E7" s="34"/>
      <c r="F7" s="35"/>
      <c r="G7" s="43"/>
      <c r="H7" s="34"/>
    </row>
    <row r="8" spans="1:8" ht="39.450000000000003" customHeight="1" x14ac:dyDescent="0.3">
      <c r="A8" s="33" t="s">
        <v>165</v>
      </c>
      <c r="B8" s="3"/>
      <c r="C8" s="3"/>
      <c r="D8" s="4"/>
      <c r="E8" s="34"/>
      <c r="F8" s="35"/>
      <c r="G8" s="43"/>
      <c r="H8" s="68"/>
    </row>
    <row r="9" spans="1:8" ht="39.450000000000003" customHeight="1" x14ac:dyDescent="0.3">
      <c r="A9" s="33" t="s">
        <v>166</v>
      </c>
      <c r="B9" s="3"/>
      <c r="C9" s="3"/>
      <c r="D9" s="4"/>
      <c r="E9" s="34"/>
      <c r="F9" s="35"/>
      <c r="G9" s="43"/>
      <c r="H9" s="34"/>
    </row>
    <row r="10" spans="1:8" ht="39.450000000000003" customHeight="1" x14ac:dyDescent="0.3">
      <c r="A10" s="33" t="s">
        <v>167</v>
      </c>
      <c r="B10" s="3"/>
      <c r="C10" s="3"/>
      <c r="D10" s="4"/>
      <c r="E10" s="34"/>
      <c r="F10" s="35"/>
      <c r="G10" s="43"/>
      <c r="H10" s="68"/>
    </row>
    <row r="11" spans="1:8" ht="39.450000000000003" customHeight="1" x14ac:dyDescent="0.3">
      <c r="A11" s="33" t="s">
        <v>168</v>
      </c>
      <c r="B11" s="3"/>
      <c r="C11" s="3"/>
      <c r="D11" s="4"/>
      <c r="E11" s="34"/>
      <c r="F11" s="35"/>
      <c r="G11" s="43"/>
      <c r="H11" s="39"/>
    </row>
    <row r="12" spans="1:8" ht="39.450000000000003" customHeight="1" x14ac:dyDescent="0.3">
      <c r="A12" s="33" t="s">
        <v>169</v>
      </c>
      <c r="B12" s="37"/>
      <c r="C12" s="37"/>
      <c r="D12" s="38"/>
      <c r="E12" s="39"/>
      <c r="F12" s="40"/>
      <c r="G12" s="44"/>
      <c r="H12" s="68"/>
    </row>
  </sheetData>
  <phoneticPr fontId="2" type="noConversion"/>
  <conditionalFormatting sqref="B2:B12">
    <cfRule type="cellIs" dxfId="26" priority="7" operator="equal">
      <formula>"Low"</formula>
    </cfRule>
    <cfRule type="cellIs" dxfId="25" priority="8" operator="equal">
      <formula>"Medium"</formula>
    </cfRule>
    <cfRule type="cellIs" dxfId="24" priority="9" operator="equal">
      <formula>"High"</formula>
    </cfRule>
  </conditionalFormatting>
  <conditionalFormatting sqref="C2:C12">
    <cfRule type="cellIs" dxfId="23" priority="4" operator="equal">
      <formula>"Low"</formula>
    </cfRule>
    <cfRule type="cellIs" dxfId="22" priority="5" operator="equal">
      <formula>"Medium"</formula>
    </cfRule>
    <cfRule type="cellIs" dxfId="2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625BBF8-823B-4729-B7EC-2A5B7E6DFC54}">
            <xm:f>Lists!$C$4</xm:f>
            <x14:dxf>
              <font>
                <color auto="1"/>
              </font>
              <fill>
                <patternFill>
                  <bgColor rgb="FFFF3300"/>
                </patternFill>
              </fill>
            </x14:dxf>
          </x14:cfRule>
          <x14:cfRule type="cellIs" priority="2" operator="equal" id="{29DF4510-0AEB-4671-8902-F345429F0300}">
            <xm:f>Lists!$C$3</xm:f>
            <x14:dxf>
              <font>
                <color auto="1"/>
              </font>
              <fill>
                <patternFill>
                  <bgColor rgb="FFFFC000"/>
                </patternFill>
              </fill>
            </x14:dxf>
          </x14:cfRule>
          <x14:cfRule type="cellIs" priority="3" operator="equal" id="{C6C9EADC-D2FA-482A-B1BD-6253ACF238EC}">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E33B3E6-8B4E-494F-BE8B-D54EA226914C}">
          <x14:formula1>
            <xm:f>Lists!$A$2:$A$4</xm:f>
          </x14:formula1>
          <xm:sqref>B2:B50</xm:sqref>
        </x14:dataValidation>
        <x14:dataValidation type="list" allowBlank="1" showInputMessage="1" showErrorMessage="1" xr:uid="{6682B3B9-E953-46E0-BBB7-79886101696F}">
          <x14:formula1>
            <xm:f>Lists!$B$2:$B$4</xm:f>
          </x14:formula1>
          <xm:sqref>C2:C50</xm:sqref>
        </x14:dataValidation>
        <x14:dataValidation type="list" allowBlank="1" showInputMessage="1" showErrorMessage="1" xr:uid="{C0AF1F2B-FBFD-47E2-9D81-F14AF40C4C1C}">
          <x14:formula1>
            <xm:f>Lists!$C$2:$C$4</xm:f>
          </x14:formula1>
          <xm:sqref>D3:D50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BD23-22E7-4ACF-B1A4-E70AFE9F9DD7}">
  <dimension ref="A1:H12"/>
  <sheetViews>
    <sheetView workbookViewId="0">
      <pane ySplit="1" topLeftCell="A2" activePane="bottomLeft" state="frozen"/>
      <selection pane="bottomLeft"/>
    </sheetView>
  </sheetViews>
  <sheetFormatPr defaultColWidth="9" defaultRowHeight="39.450000000000003" customHeight="1" x14ac:dyDescent="0.3"/>
  <cols>
    <col min="1" max="1" width="72.3320312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1.75" customHeight="1" x14ac:dyDescent="0.3">
      <c r="A1" s="29" t="s">
        <v>157</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170</v>
      </c>
      <c r="B3" s="3"/>
      <c r="C3" s="3"/>
      <c r="D3" s="4"/>
      <c r="E3" s="34"/>
      <c r="F3" s="35"/>
      <c r="G3" s="43"/>
      <c r="H3" s="34"/>
    </row>
    <row r="4" spans="1:8" ht="39.450000000000003" customHeight="1" x14ac:dyDescent="0.3">
      <c r="A4" s="33" t="s">
        <v>171</v>
      </c>
      <c r="B4" s="3"/>
      <c r="C4" s="3"/>
      <c r="D4" s="4"/>
      <c r="E4" s="34"/>
      <c r="F4" s="35"/>
      <c r="G4" s="43"/>
      <c r="H4" s="68"/>
    </row>
    <row r="5" spans="1:8" ht="39.450000000000003" customHeight="1" x14ac:dyDescent="0.3">
      <c r="A5" s="33" t="s">
        <v>172</v>
      </c>
      <c r="B5" s="3"/>
      <c r="C5" s="3"/>
      <c r="D5" s="4"/>
      <c r="E5" s="34"/>
      <c r="F5" s="35"/>
      <c r="G5" s="43"/>
      <c r="H5" s="34"/>
    </row>
    <row r="6" spans="1:8" ht="39.450000000000003" customHeight="1" x14ac:dyDescent="0.3">
      <c r="A6" s="33" t="s">
        <v>173</v>
      </c>
      <c r="B6" s="3"/>
      <c r="C6" s="3"/>
      <c r="D6" s="4"/>
      <c r="E6" s="34"/>
      <c r="F6" s="35"/>
      <c r="G6" s="43"/>
      <c r="H6" s="68"/>
    </row>
    <row r="7" spans="1:8" ht="39.450000000000003" customHeight="1" x14ac:dyDescent="0.3">
      <c r="A7" s="33" t="s">
        <v>174</v>
      </c>
      <c r="B7" s="3"/>
      <c r="C7" s="3"/>
      <c r="D7" s="4"/>
      <c r="E7" s="34"/>
      <c r="F7" s="35"/>
      <c r="G7" s="43"/>
      <c r="H7" s="34"/>
    </row>
    <row r="8" spans="1:8" ht="39.450000000000003" customHeight="1" x14ac:dyDescent="0.3">
      <c r="A8" s="33" t="s">
        <v>175</v>
      </c>
      <c r="B8" s="3"/>
      <c r="C8" s="3"/>
      <c r="D8" s="4"/>
      <c r="E8" s="34"/>
      <c r="F8" s="35"/>
      <c r="G8" s="43"/>
      <c r="H8" s="68"/>
    </row>
    <row r="9" spans="1:8" ht="39.450000000000003" customHeight="1" x14ac:dyDescent="0.3">
      <c r="A9" s="33" t="s">
        <v>176</v>
      </c>
      <c r="B9" s="3"/>
      <c r="C9" s="3"/>
      <c r="D9" s="4"/>
      <c r="E9" s="34"/>
      <c r="F9" s="35"/>
      <c r="G9" s="43"/>
      <c r="H9" s="34"/>
    </row>
    <row r="10" spans="1:8" ht="39.450000000000003" customHeight="1" x14ac:dyDescent="0.3">
      <c r="A10" s="33" t="s">
        <v>177</v>
      </c>
      <c r="B10" s="3"/>
      <c r="C10" s="3"/>
      <c r="D10" s="4"/>
      <c r="E10" s="34"/>
      <c r="F10" s="35"/>
      <c r="G10" s="43"/>
      <c r="H10" s="68"/>
    </row>
    <row r="11" spans="1:8" ht="39.450000000000003" customHeight="1" x14ac:dyDescent="0.3">
      <c r="A11" s="33" t="s">
        <v>178</v>
      </c>
      <c r="B11" s="3"/>
      <c r="C11" s="3"/>
      <c r="D11" s="4"/>
      <c r="E11" s="34"/>
      <c r="F11" s="35"/>
      <c r="G11" s="43"/>
      <c r="H11" s="39"/>
    </row>
    <row r="12" spans="1:8" ht="39.450000000000003" customHeight="1" x14ac:dyDescent="0.3">
      <c r="A12" s="33" t="s">
        <v>179</v>
      </c>
      <c r="B12" s="37"/>
      <c r="C12" s="37"/>
      <c r="D12" s="38"/>
      <c r="E12" s="39"/>
      <c r="F12" s="40"/>
      <c r="G12" s="44"/>
      <c r="H12" s="68"/>
    </row>
  </sheetData>
  <phoneticPr fontId="2" type="noConversion"/>
  <conditionalFormatting sqref="B2:B12">
    <cfRule type="cellIs" dxfId="17" priority="7" operator="equal">
      <formula>"Low"</formula>
    </cfRule>
    <cfRule type="cellIs" dxfId="16" priority="8" operator="equal">
      <formula>"Medium"</formula>
    </cfRule>
    <cfRule type="cellIs" dxfId="15" priority="9" operator="equal">
      <formula>"High"</formula>
    </cfRule>
  </conditionalFormatting>
  <conditionalFormatting sqref="C2:C12">
    <cfRule type="cellIs" dxfId="14" priority="4" operator="equal">
      <formula>"Low"</formula>
    </cfRule>
    <cfRule type="cellIs" dxfId="13" priority="5" operator="equal">
      <formula>"Medium"</formula>
    </cfRule>
    <cfRule type="cellIs" dxfId="1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0BCD611-6ABD-4D73-95BB-708FC43A2399}">
            <xm:f>Lists!$C$4</xm:f>
            <x14:dxf>
              <font>
                <color auto="1"/>
              </font>
              <fill>
                <patternFill>
                  <bgColor rgb="FFFF3300"/>
                </patternFill>
              </fill>
            </x14:dxf>
          </x14:cfRule>
          <x14:cfRule type="cellIs" priority="2" operator="equal" id="{4B36FD9A-C735-40C6-8FF0-FC5D3D283310}">
            <xm:f>Lists!$C$3</xm:f>
            <x14:dxf>
              <font>
                <color auto="1"/>
              </font>
              <fill>
                <patternFill>
                  <bgColor rgb="FFFFC000"/>
                </patternFill>
              </fill>
            </x14:dxf>
          </x14:cfRule>
          <x14:cfRule type="cellIs" priority="3" operator="equal" id="{83470483-4E0C-4E8D-A031-AF65DA713D9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DBE945F-7F5D-4691-AAAF-310D7953C6C4}">
          <x14:formula1>
            <xm:f>Lists!$C$2:$C$4</xm:f>
          </x14:formula1>
          <xm:sqref>D3:D50</xm:sqref>
        </x14:dataValidation>
        <x14:dataValidation type="list" allowBlank="1" showInputMessage="1" showErrorMessage="1" xr:uid="{050985FF-609D-45CE-8487-028DDCBC6B7C}">
          <x14:formula1>
            <xm:f>Lists!$B$2:$B$4</xm:f>
          </x14:formula1>
          <xm:sqref>C2:C50</xm:sqref>
        </x14:dataValidation>
        <x14:dataValidation type="list" allowBlank="1" showInputMessage="1" showErrorMessage="1" xr:uid="{30B6B22B-A603-4196-B233-4E80EEDF91B1}">
          <x14:formula1>
            <xm:f>Lists!$A$2:$A$4</xm:f>
          </x14:formula1>
          <xm:sqref>B2:B50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4" activePane="bottomLeft" state="frozen"/>
      <selection pane="bottomLeft"/>
    </sheetView>
  </sheetViews>
  <sheetFormatPr defaultColWidth="9" defaultRowHeight="39.450000000000003" customHeight="1" x14ac:dyDescent="0.3"/>
  <cols>
    <col min="1" max="1" width="69.3320312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94.95" customHeight="1" x14ac:dyDescent="0.3">
      <c r="A1" s="29" t="s">
        <v>126</v>
      </c>
      <c r="B1" s="30" t="s">
        <v>8</v>
      </c>
      <c r="C1" s="30" t="s">
        <v>9</v>
      </c>
      <c r="D1" s="30" t="s">
        <v>10</v>
      </c>
      <c r="E1" s="30" t="s">
        <v>31</v>
      </c>
      <c r="F1" s="30" t="s">
        <v>32</v>
      </c>
      <c r="G1" s="41" t="s">
        <v>33</v>
      </c>
      <c r="H1" s="70"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180</v>
      </c>
      <c r="B3" s="3"/>
      <c r="C3" s="3"/>
      <c r="D3" s="4"/>
      <c r="E3" s="34"/>
      <c r="F3" s="35"/>
      <c r="G3" s="43"/>
      <c r="H3" s="34"/>
    </row>
    <row r="4" spans="1:8" ht="39.450000000000003" customHeight="1" x14ac:dyDescent="0.3">
      <c r="A4" s="33" t="s">
        <v>181</v>
      </c>
      <c r="B4" s="3"/>
      <c r="C4" s="3"/>
      <c r="D4" s="4"/>
      <c r="E4" s="34"/>
      <c r="F4" s="35"/>
      <c r="G4" s="43"/>
      <c r="H4" s="68"/>
    </row>
    <row r="5" spans="1:8" ht="39.450000000000003" customHeight="1" x14ac:dyDescent="0.3">
      <c r="A5" s="33" t="s">
        <v>182</v>
      </c>
      <c r="B5" s="3"/>
      <c r="C5" s="3"/>
      <c r="D5" s="4"/>
      <c r="E5" s="34"/>
      <c r="F5" s="35"/>
      <c r="G5" s="43"/>
      <c r="H5" s="34"/>
    </row>
    <row r="6" spans="1:8" ht="39.450000000000003" customHeight="1" x14ac:dyDescent="0.3">
      <c r="A6" s="33" t="s">
        <v>183</v>
      </c>
      <c r="B6" s="3"/>
      <c r="C6" s="3"/>
      <c r="D6" s="4"/>
      <c r="E6" s="34"/>
      <c r="F6" s="35"/>
      <c r="G6" s="43"/>
      <c r="H6" s="68"/>
    </row>
    <row r="7" spans="1:8" ht="39.450000000000003" customHeight="1" x14ac:dyDescent="0.3">
      <c r="A7" s="33" t="s">
        <v>184</v>
      </c>
      <c r="B7" s="3"/>
      <c r="C7" s="3"/>
      <c r="D7" s="4"/>
      <c r="E7" s="34"/>
      <c r="F7" s="35"/>
      <c r="G7" s="43"/>
      <c r="H7" s="34"/>
    </row>
    <row r="8" spans="1:8" ht="39.450000000000003" customHeight="1" x14ac:dyDescent="0.3">
      <c r="A8" s="33" t="s">
        <v>185</v>
      </c>
      <c r="B8" s="3"/>
      <c r="C8" s="3"/>
      <c r="D8" s="4"/>
      <c r="E8" s="34"/>
      <c r="F8" s="35"/>
      <c r="G8" s="43"/>
      <c r="H8" s="68"/>
    </row>
    <row r="9" spans="1:8" ht="39.450000000000003" customHeight="1" x14ac:dyDescent="0.3">
      <c r="A9" s="33" t="s">
        <v>186</v>
      </c>
      <c r="B9" s="3"/>
      <c r="C9" s="3"/>
      <c r="D9" s="4"/>
      <c r="E9" s="34"/>
      <c r="F9" s="35"/>
      <c r="G9" s="43"/>
      <c r="H9" s="34"/>
    </row>
    <row r="10" spans="1:8" ht="39.450000000000003" customHeight="1" x14ac:dyDescent="0.3">
      <c r="A10" s="33" t="s">
        <v>187</v>
      </c>
      <c r="B10" s="3"/>
      <c r="C10" s="3"/>
      <c r="D10" s="4"/>
      <c r="E10" s="34"/>
      <c r="F10" s="35"/>
      <c r="G10" s="43"/>
      <c r="H10" s="68"/>
    </row>
    <row r="11" spans="1:8" ht="39.450000000000003" customHeight="1" x14ac:dyDescent="0.3">
      <c r="A11" s="33" t="s">
        <v>188</v>
      </c>
      <c r="B11" s="3"/>
      <c r="C11" s="3"/>
      <c r="D11" s="4"/>
      <c r="E11" s="34"/>
      <c r="F11" s="35"/>
      <c r="G11" s="43"/>
      <c r="H11" s="39"/>
    </row>
    <row r="12" spans="1:8" ht="39.450000000000003" customHeight="1" x14ac:dyDescent="0.3">
      <c r="A12" s="33" t="s">
        <v>189</v>
      </c>
      <c r="B12" s="37"/>
      <c r="C12" s="37"/>
      <c r="D12" s="38"/>
      <c r="E12" s="39"/>
      <c r="F12" s="40"/>
      <c r="G12" s="44"/>
      <c r="H12" s="68"/>
    </row>
  </sheetData>
  <phoneticPr fontId="2" type="noConversion"/>
  <conditionalFormatting sqref="B2:B12">
    <cfRule type="cellIs" dxfId="8" priority="7" operator="equal">
      <formula>"Low"</formula>
    </cfRule>
    <cfRule type="cellIs" dxfId="7" priority="8" operator="equal">
      <formula>"Medium"</formula>
    </cfRule>
    <cfRule type="cellIs" dxfId="6" priority="9" operator="equal">
      <formula>"High"</formula>
    </cfRule>
  </conditionalFormatting>
  <conditionalFormatting sqref="C2:C12">
    <cfRule type="cellIs" dxfId="5" priority="4" operator="equal">
      <formula>"Low"</formula>
    </cfRule>
    <cfRule type="cellIs" dxfId="4" priority="5" operator="equal">
      <formula>"Medium"</formula>
    </cfRule>
    <cfRule type="cellIs" dxfId="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X24"/>
  <sheetViews>
    <sheetView workbookViewId="0">
      <selection activeCell="E10" sqref="E10"/>
    </sheetView>
  </sheetViews>
  <sheetFormatPr defaultRowHeight="14.4" x14ac:dyDescent="0.3"/>
  <cols>
    <col min="1" max="1" width="11.88671875" customWidth="1"/>
    <col min="2" max="2" width="18" customWidth="1"/>
    <col min="3" max="3" width="21" customWidth="1"/>
    <col min="4" max="4" width="17.44140625" customWidth="1"/>
    <col min="5" max="24" width="10.44140625" customWidth="1"/>
    <col min="25" max="26" width="10" customWidth="1"/>
  </cols>
  <sheetData>
    <row r="1" spans="1:24" x14ac:dyDescent="0.3">
      <c r="A1" s="1" t="s">
        <v>8</v>
      </c>
      <c r="B1" s="1" t="s">
        <v>9</v>
      </c>
      <c r="C1" s="1" t="s">
        <v>10</v>
      </c>
    </row>
    <row r="2" spans="1:24" x14ac:dyDescent="0.3">
      <c r="A2" t="s">
        <v>13</v>
      </c>
      <c r="B2" t="s">
        <v>13</v>
      </c>
      <c r="C2" t="s">
        <v>14</v>
      </c>
    </row>
    <row r="3" spans="1:24" x14ac:dyDescent="0.3">
      <c r="A3" t="s">
        <v>12</v>
      </c>
      <c r="B3" t="s">
        <v>12</v>
      </c>
      <c r="C3" t="s">
        <v>19</v>
      </c>
    </row>
    <row r="4" spans="1:24" x14ac:dyDescent="0.3">
      <c r="A4" t="s">
        <v>11</v>
      </c>
      <c r="B4" t="s">
        <v>11</v>
      </c>
      <c r="C4" t="s">
        <v>16</v>
      </c>
    </row>
    <row r="7" spans="1:24" x14ac:dyDescent="0.3">
      <c r="D7" s="3" t="s">
        <v>20</v>
      </c>
      <c r="E7" s="3" t="s">
        <v>264</v>
      </c>
      <c r="F7" s="3" t="s">
        <v>129</v>
      </c>
      <c r="G7" s="3" t="s">
        <v>265</v>
      </c>
      <c r="H7" s="3" t="s">
        <v>266</v>
      </c>
      <c r="I7" s="3" t="s">
        <v>267</v>
      </c>
      <c r="J7" s="3" t="s">
        <v>21</v>
      </c>
      <c r="K7" s="3" t="s">
        <v>22</v>
      </c>
      <c r="L7" s="3" t="s">
        <v>130</v>
      </c>
      <c r="M7" s="3" t="s">
        <v>23</v>
      </c>
      <c r="N7" s="3" t="s">
        <v>24</v>
      </c>
      <c r="O7" s="3" t="s">
        <v>131</v>
      </c>
      <c r="P7" s="3" t="s">
        <v>25</v>
      </c>
      <c r="Q7" s="3" t="s">
        <v>26</v>
      </c>
      <c r="R7" s="3" t="s">
        <v>27</v>
      </c>
      <c r="S7" s="3" t="s">
        <v>132</v>
      </c>
      <c r="T7" s="3" t="s">
        <v>133</v>
      </c>
      <c r="U7" s="3" t="s">
        <v>268</v>
      </c>
      <c r="V7" s="3" t="s">
        <v>269</v>
      </c>
      <c r="W7" s="3" t="s">
        <v>270</v>
      </c>
      <c r="X7" s="3" t="s">
        <v>271</v>
      </c>
    </row>
    <row r="8" spans="1:24" x14ac:dyDescent="0.3">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4a'!$D$2="Fully Compliant",1,IF('Criteria 4a'!$D$2="Partially Compliant",2,IF('Criteria 4a'!$D$2="Non Compliant",3,0)))</f>
        <v>1</v>
      </c>
      <c r="H8" s="4">
        <f>IF('Criteria 4b'!$D$2="Fully Compliant",1,IF('Criteria 4b'!$D$2="Partially Compliant",2,IF('Criteria 4b'!$D$2="Non Compliant",3,0)))</f>
        <v>1</v>
      </c>
      <c r="I8" s="4">
        <f>IF('Criteria 4c '!$D$2="Fully Compliant",1,IF('Criteria 4c '!$D$2="Partially Compliant",2,IF('Criteria 4c '!$D$2="Non Compliant",3,0)))</f>
        <v>1</v>
      </c>
      <c r="J8" s="4">
        <f>IF('Criteria 5'!$D$2="Fully Compliant",1,IF('Criteria 5'!$D$2="Partially Compliant",2,IF('Criteria 5'!$D$2="Non Compliant",3,0)))</f>
        <v>1</v>
      </c>
      <c r="K8" s="4">
        <f>IF('Criteria 6'!$D$2="Fully Compliant",1,IF('Criteria 6'!$D$2="Partially Compliant",2,IF('Criteria 6'!$D$2="Non Compliant",3,0)))</f>
        <v>1</v>
      </c>
      <c r="L8" s="4">
        <f>IF('Criteria 7'!$D$2="Fully Compliant",1,IF('Criteria 7'!$D$2="Partially Compliant",2,IF('Criteria 7'!$D$2="Non Compliant",3,0)))</f>
        <v>1</v>
      </c>
      <c r="M8" s="4">
        <f>IF('Criteria 8'!$D$2="Fully Compliant",1,IF('Criteria 8'!$D$2="Partially Compliant",2,IF('Criteria 8'!$D$2="Non Compliant",3,0)))</f>
        <v>1</v>
      </c>
      <c r="N8" s="4">
        <f>IF('Criteria 9'!$D$2="Fully Compliant",1,IF('Criteria 9'!$D$2="Partially Compliant",2,IF('Criteria 9'!$D$2="Non Compliant",3,0)))</f>
        <v>1</v>
      </c>
      <c r="O8" s="4">
        <f>IF('Criteria 10'!$D$2="Fully Compliant",1,IF('Criteria 10'!$D$2="Partially Compliant",2,IF('Criteria 10'!$D$2="Non Compliant",3,0)))</f>
        <v>1</v>
      </c>
      <c r="P8" s="4">
        <f>IF('Criteria 11'!$D$2="Fully Compliant",1,IF('Criteria 11'!$D$2="Partially Compliant",2,IF('Criteria 11'!$D$2="Non Compliant",3,0)))</f>
        <v>1</v>
      </c>
      <c r="Q8" s="4">
        <f>IF('Criteria 12'!$D$2="Fully Compliant",1,IF('Criteria 12'!$D$2="Partially Compliant",2,IF('Criteria 12'!$D$2="Non Compliant",3,0)))</f>
        <v>1</v>
      </c>
      <c r="R8" s="4">
        <f>IF('Criteria 13'!$D$2="Fully Compliant",1,IF('Criteria 13'!$D$2="Partially Compliant",2,IF('Criteria 13'!$D$2="Non Compliant",3,0)))</f>
        <v>1</v>
      </c>
      <c r="S8" s="4">
        <f>IF('Criteria 14'!$D$2="Fully Compliant",1,IF('Criteria 14'!$D$2="Partially Compliant",2,IF('Criteria 14'!$D$2="Non Compliant",3,0)))</f>
        <v>1</v>
      </c>
      <c r="T8" s="4">
        <f>IF('Criteria 15'!$D$2="Fully Compliant",1,IF('Criteria 15'!$D$2="Partially Compliant",2,IF('Criteria 15'!$D$2="Non Compliant",3,0)))</f>
        <v>1</v>
      </c>
      <c r="U8" s="4">
        <f>IF('Criteria 16'!$D$2="Fully Compliant",1,IF('Criteria 16'!$D$2="Partially Compliant",2,IF('Criteria 16'!$D$2="Non Compliant",3,0)))</f>
        <v>1</v>
      </c>
      <c r="V8" s="4">
        <f>IF('Criteria 17'!$D$2="Fully Compliant",1,IF('Criteria 17'!$D$2="Partially Compliant",2,IF('Criteria 17'!$D$2="Non Compliant",3,0)))</f>
        <v>1</v>
      </c>
      <c r="W8" s="4">
        <f>IF('Criteria 18'!$D$2="Fully Compliant",1,IF('Criteria 13'!$D$2="Partially Compliant",2,IF('Criteria 13'!$D$2="Non Compliant",3,0)))</f>
        <v>1</v>
      </c>
      <c r="X8" s="4">
        <f>IF('Criteria 19'!$D$2="Fully Compliant",1,IF('Criteria 19'!$D$2="Partially Compliant",2,IF('Criteria 19'!$D$2="Non Compliant",3,0)))</f>
        <v>1</v>
      </c>
    </row>
    <row r="9" spans="1:24" x14ac:dyDescent="0.3">
      <c r="A9" s="18"/>
    </row>
    <row r="10" spans="1:24" x14ac:dyDescent="0.3">
      <c r="A10" s="18"/>
      <c r="D10" s="19" t="s">
        <v>14</v>
      </c>
      <c r="E10" s="20">
        <f>COUNTIF($D$8:$Z$8,1)</f>
        <v>21</v>
      </c>
    </row>
    <row r="11" spans="1:24" x14ac:dyDescent="0.3">
      <c r="A11" s="18"/>
      <c r="D11" s="19" t="s">
        <v>28</v>
      </c>
      <c r="E11" s="21">
        <f>COUNTIF($D$8:$Z$8,2)</f>
        <v>0</v>
      </c>
    </row>
    <row r="12" spans="1:24" x14ac:dyDescent="0.3">
      <c r="A12" s="18"/>
      <c r="D12" s="19" t="s">
        <v>29</v>
      </c>
      <c r="E12" s="22">
        <f>COUNTIF($D$8:$Z$8,3)</f>
        <v>0</v>
      </c>
    </row>
    <row r="13" spans="1:24" x14ac:dyDescent="0.3">
      <c r="A13" s="18"/>
    </row>
    <row r="14" spans="1:24" x14ac:dyDescent="0.3">
      <c r="A14" s="18"/>
    </row>
    <row r="15" spans="1:24" x14ac:dyDescent="0.3">
      <c r="A15" s="18"/>
    </row>
    <row r="16" spans="1:24" x14ac:dyDescent="0.3">
      <c r="A16" s="18"/>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row r="23" spans="1:1" x14ac:dyDescent="0.3">
      <c r="A23" s="18"/>
    </row>
    <row r="24" spans="1:1" x14ac:dyDescent="0.3">
      <c r="A24" s="18"/>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zoomScale="90" zoomScaleNormal="90" workbookViewId="0">
      <pane ySplit="1" topLeftCell="A2" activePane="bottomLeft" state="frozen"/>
      <selection pane="bottomLeft" activeCell="A12" sqref="A12"/>
    </sheetView>
  </sheetViews>
  <sheetFormatPr defaultColWidth="9" defaultRowHeight="39.450000000000003" customHeight="1" x14ac:dyDescent="0.3"/>
  <cols>
    <col min="1" max="1" width="73" style="2" customWidth="1"/>
    <col min="2" max="3" width="12.109375" style="2" customWidth="1"/>
    <col min="4" max="4" width="12.5546875" style="2" customWidth="1"/>
    <col min="5" max="5" width="19.5546875" style="2" customWidth="1"/>
    <col min="6" max="6" width="15.5546875" style="2" customWidth="1"/>
    <col min="7" max="7" width="50.5546875" style="2" customWidth="1"/>
    <col min="8" max="8" width="50.6640625" style="2" customWidth="1"/>
    <col min="9" max="16384" width="9" style="2"/>
  </cols>
  <sheetData>
    <row r="1" spans="1:8" s="31" customFormat="1" ht="70.5" customHeight="1" x14ac:dyDescent="0.3">
      <c r="A1" s="29" t="s">
        <v>30</v>
      </c>
      <c r="B1" s="30" t="s">
        <v>8</v>
      </c>
      <c r="C1" s="30" t="s">
        <v>9</v>
      </c>
      <c r="D1" s="30" t="s">
        <v>10</v>
      </c>
      <c r="E1" s="30" t="s">
        <v>31</v>
      </c>
      <c r="F1" s="30" t="s">
        <v>32</v>
      </c>
      <c r="G1" s="27" t="s">
        <v>33</v>
      </c>
      <c r="H1" s="27" t="s">
        <v>34</v>
      </c>
    </row>
    <row r="2" spans="1:8" ht="39.450000000000003" customHeight="1" x14ac:dyDescent="0.3">
      <c r="A2" s="32" t="s">
        <v>125</v>
      </c>
      <c r="B2" s="23"/>
      <c r="C2" s="23"/>
      <c r="D2" s="28" t="str">
        <f>IF(COUNTIF(D3:D49,"Non Compliant")&gt;0,"Non Compliant",IF(COUNTIF(D3:D49,"Partially Compliant")&gt;0,"Partially Compliant","Fully Compliant"))</f>
        <v>Fully Compliant</v>
      </c>
      <c r="E2" s="25"/>
      <c r="F2" s="26"/>
      <c r="G2" s="25"/>
      <c r="H2" s="25"/>
    </row>
    <row r="3" spans="1:8" ht="39.450000000000003" customHeight="1" x14ac:dyDescent="0.3">
      <c r="A3" s="33" t="s">
        <v>36</v>
      </c>
      <c r="B3" s="3"/>
      <c r="C3" s="3"/>
      <c r="D3" s="4"/>
      <c r="E3" s="34"/>
      <c r="F3" s="35"/>
      <c r="G3" s="34"/>
      <c r="H3" s="34"/>
    </row>
    <row r="4" spans="1:8" ht="39.450000000000003" customHeight="1" x14ac:dyDescent="0.3">
      <c r="A4" s="33" t="s">
        <v>37</v>
      </c>
      <c r="B4" s="3"/>
      <c r="C4" s="3"/>
      <c r="D4" s="4"/>
      <c r="E4" s="34"/>
      <c r="F4" s="35"/>
      <c r="G4" s="34"/>
      <c r="H4" s="34"/>
    </row>
    <row r="5" spans="1:8" ht="39.450000000000003" customHeight="1" x14ac:dyDescent="0.3">
      <c r="A5" s="33" t="s">
        <v>38</v>
      </c>
      <c r="B5" s="3"/>
      <c r="C5" s="3"/>
      <c r="D5" s="4"/>
      <c r="E5" s="34"/>
      <c r="F5" s="35"/>
      <c r="G5" s="34"/>
      <c r="H5" s="34"/>
    </row>
    <row r="6" spans="1:8" ht="39.450000000000003" customHeight="1" x14ac:dyDescent="0.3">
      <c r="A6" s="33" t="s">
        <v>39</v>
      </c>
      <c r="B6" s="3"/>
      <c r="C6" s="3"/>
      <c r="D6" s="4"/>
      <c r="E6" s="34"/>
      <c r="F6" s="35"/>
      <c r="G6" s="34"/>
      <c r="H6" s="34"/>
    </row>
    <row r="7" spans="1:8" ht="39.450000000000003" customHeight="1" x14ac:dyDescent="0.3">
      <c r="A7" s="33" t="s">
        <v>40</v>
      </c>
      <c r="B7" s="3"/>
      <c r="C7" s="3"/>
      <c r="D7" s="4"/>
      <c r="E7" s="34"/>
      <c r="F7" s="35"/>
      <c r="G7" s="34"/>
      <c r="H7" s="34"/>
    </row>
    <row r="8" spans="1:8" ht="39.450000000000003" customHeight="1" x14ac:dyDescent="0.3">
      <c r="A8" s="33" t="s">
        <v>41</v>
      </c>
      <c r="B8" s="3"/>
      <c r="C8" s="3"/>
      <c r="D8" s="4"/>
      <c r="E8" s="34"/>
      <c r="F8" s="35"/>
      <c r="G8" s="34"/>
      <c r="H8" s="34"/>
    </row>
    <row r="9" spans="1:8" ht="39.450000000000003" customHeight="1" x14ac:dyDescent="0.3">
      <c r="A9" s="33" t="s">
        <v>42</v>
      </c>
      <c r="B9" s="3"/>
      <c r="C9" s="3"/>
      <c r="D9" s="4"/>
      <c r="E9" s="34"/>
      <c r="F9" s="35"/>
      <c r="G9" s="34"/>
      <c r="H9" s="34"/>
    </row>
    <row r="10" spans="1:8" ht="39.450000000000003" customHeight="1" x14ac:dyDescent="0.3">
      <c r="A10" s="33" t="s">
        <v>43</v>
      </c>
      <c r="B10" s="3"/>
      <c r="C10" s="3"/>
      <c r="D10" s="4"/>
      <c r="E10" s="34"/>
      <c r="F10" s="35"/>
      <c r="G10" s="34"/>
      <c r="H10" s="34"/>
    </row>
    <row r="11" spans="1:8" ht="39.450000000000003" customHeight="1" x14ac:dyDescent="0.3">
      <c r="A11" s="33" t="s">
        <v>44</v>
      </c>
      <c r="B11" s="3"/>
      <c r="C11" s="3"/>
      <c r="D11" s="4"/>
      <c r="E11" s="34"/>
      <c r="F11" s="35"/>
      <c r="G11" s="34"/>
      <c r="H11" s="34"/>
    </row>
    <row r="12" spans="1:8" ht="39.450000000000003" customHeight="1" x14ac:dyDescent="0.3">
      <c r="A12" s="36" t="s">
        <v>45</v>
      </c>
      <c r="B12" s="37"/>
      <c r="C12" s="37"/>
      <c r="D12" s="38"/>
      <c r="E12" s="39"/>
      <c r="F12" s="40"/>
      <c r="G12" s="34"/>
      <c r="H12" s="34"/>
    </row>
  </sheetData>
  <phoneticPr fontId="2" type="noConversion"/>
  <conditionalFormatting sqref="B2:B12">
    <cfRule type="cellIs" dxfId="188" priority="7" operator="equal">
      <formula>"Low"</formula>
    </cfRule>
    <cfRule type="cellIs" dxfId="187" priority="8" operator="equal">
      <formula>"Medium"</formula>
    </cfRule>
    <cfRule type="cellIs" dxfId="186" priority="9" operator="equal">
      <formula>"High"</formula>
    </cfRule>
  </conditionalFormatting>
  <conditionalFormatting sqref="C2:C12">
    <cfRule type="cellIs" dxfId="185" priority="4" operator="equal">
      <formula>"Low"</formula>
    </cfRule>
    <cfRule type="cellIs" dxfId="184" priority="5" operator="equal">
      <formula>"Medium"</formula>
    </cfRule>
    <cfRule type="cellIs" dxfId="183"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C3:C12 C13:C49</xm:sqref>
        </x14:dataValidation>
        <x14:dataValidation type="list" allowBlank="1" showInputMessage="1" showErrorMessage="1" xr:uid="{B6486F59-4D03-4B71-A36B-7DC1647D4E5D}">
          <x14:formula1>
            <xm:f>Lists!$C$2:$C$4</xm:f>
          </x14:formula1>
          <xm:sqref>D3:D12 D13:D49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2" activePane="bottomLeft" state="frozen"/>
      <selection pane="bottomLeft" activeCell="A7" sqref="A7"/>
    </sheetView>
  </sheetViews>
  <sheetFormatPr defaultColWidth="9" defaultRowHeight="39.450000000000003" customHeight="1" x14ac:dyDescent="0.3"/>
  <cols>
    <col min="1" max="1" width="69.3320312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92.25" customHeight="1" x14ac:dyDescent="0.3">
      <c r="A1" s="29" t="s">
        <v>30</v>
      </c>
      <c r="B1" s="30" t="s">
        <v>8</v>
      </c>
      <c r="C1" s="30" t="s">
        <v>9</v>
      </c>
      <c r="D1" s="30" t="s">
        <v>10</v>
      </c>
      <c r="E1" s="30" t="s">
        <v>31</v>
      </c>
      <c r="F1" s="30" t="s">
        <v>32</v>
      </c>
      <c r="G1" s="41" t="s">
        <v>33</v>
      </c>
      <c r="H1" s="27" t="s">
        <v>34</v>
      </c>
    </row>
    <row r="2" spans="1:8" s="31" customFormat="1" ht="39.450000000000003"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46</v>
      </c>
      <c r="B3" s="3"/>
      <c r="C3" s="3"/>
      <c r="D3" s="4"/>
      <c r="E3" s="34"/>
      <c r="F3" s="35"/>
      <c r="G3" s="43"/>
      <c r="H3" s="34"/>
    </row>
    <row r="4" spans="1:8" ht="39.450000000000003" customHeight="1" x14ac:dyDescent="0.3">
      <c r="A4" s="33" t="s">
        <v>47</v>
      </c>
      <c r="B4" s="3"/>
      <c r="C4" s="3"/>
      <c r="D4" s="4"/>
      <c r="E4" s="34"/>
      <c r="F4" s="35"/>
      <c r="G4" s="43"/>
      <c r="H4" s="68"/>
    </row>
    <row r="5" spans="1:8" ht="39.450000000000003" customHeight="1" x14ac:dyDescent="0.3">
      <c r="A5" s="33" t="s">
        <v>48</v>
      </c>
      <c r="B5" s="3"/>
      <c r="C5" s="3"/>
      <c r="D5" s="4"/>
      <c r="E5" s="34"/>
      <c r="F5" s="35"/>
      <c r="G5" s="43"/>
      <c r="H5" s="34"/>
    </row>
    <row r="6" spans="1:8" ht="39.450000000000003" customHeight="1" x14ac:dyDescent="0.3">
      <c r="A6" s="33" t="s">
        <v>49</v>
      </c>
      <c r="B6" s="3"/>
      <c r="C6" s="3"/>
      <c r="D6" s="4"/>
      <c r="E6" s="34"/>
      <c r="F6" s="35"/>
      <c r="G6" s="43"/>
      <c r="H6" s="68"/>
    </row>
    <row r="7" spans="1:8" ht="39.450000000000003" customHeight="1" x14ac:dyDescent="0.3">
      <c r="A7" s="33" t="s">
        <v>50</v>
      </c>
      <c r="B7" s="3"/>
      <c r="C7" s="3"/>
      <c r="D7" s="4"/>
      <c r="E7" s="34"/>
      <c r="F7" s="35"/>
      <c r="G7" s="43"/>
      <c r="H7" s="34"/>
    </row>
    <row r="8" spans="1:8" ht="39.450000000000003" customHeight="1" x14ac:dyDescent="0.3">
      <c r="A8" s="33" t="s">
        <v>51</v>
      </c>
      <c r="B8" s="3"/>
      <c r="C8" s="3"/>
      <c r="D8" s="4"/>
      <c r="E8" s="34"/>
      <c r="F8" s="35"/>
      <c r="G8" s="43"/>
      <c r="H8" s="68"/>
    </row>
    <row r="9" spans="1:8" ht="39.450000000000003" customHeight="1" x14ac:dyDescent="0.3">
      <c r="A9" s="33" t="s">
        <v>52</v>
      </c>
      <c r="B9" s="3"/>
      <c r="C9" s="3"/>
      <c r="D9" s="4"/>
      <c r="E9" s="34"/>
      <c r="F9" s="35"/>
      <c r="G9" s="43"/>
      <c r="H9" s="34"/>
    </row>
    <row r="10" spans="1:8" ht="39.450000000000003" customHeight="1" x14ac:dyDescent="0.3">
      <c r="A10" s="33" t="s">
        <v>53</v>
      </c>
      <c r="B10" s="3"/>
      <c r="C10" s="3"/>
      <c r="D10" s="4"/>
      <c r="E10" s="34"/>
      <c r="F10" s="35"/>
      <c r="G10" s="43"/>
      <c r="H10" s="68"/>
    </row>
    <row r="11" spans="1:8" ht="39.450000000000003" customHeight="1" x14ac:dyDescent="0.3">
      <c r="A11" s="33" t="s">
        <v>54</v>
      </c>
      <c r="B11" s="3"/>
      <c r="C11" s="3"/>
      <c r="D11" s="4"/>
      <c r="E11" s="34"/>
      <c r="F11" s="35"/>
      <c r="G11" s="43"/>
      <c r="H11" s="39"/>
    </row>
    <row r="12" spans="1:8" ht="39.450000000000003" customHeight="1" x14ac:dyDescent="0.3">
      <c r="A12" s="36" t="s">
        <v>55</v>
      </c>
      <c r="B12" s="37"/>
      <c r="C12" s="37"/>
      <c r="D12" s="38"/>
      <c r="E12" s="39"/>
      <c r="F12" s="40"/>
      <c r="G12" s="44"/>
      <c r="H12" s="68"/>
    </row>
  </sheetData>
  <phoneticPr fontId="2" type="noConversion"/>
  <conditionalFormatting sqref="B2:B12">
    <cfRule type="cellIs" dxfId="179" priority="7" operator="equal">
      <formula>"Low"</formula>
    </cfRule>
    <cfRule type="cellIs" dxfId="178" priority="8" operator="equal">
      <formula>"Medium"</formula>
    </cfRule>
    <cfRule type="cellIs" dxfId="177" priority="9" operator="equal">
      <formula>"High"</formula>
    </cfRule>
  </conditionalFormatting>
  <conditionalFormatting sqref="C2:C12">
    <cfRule type="cellIs" dxfId="176" priority="4" operator="equal">
      <formula>"Low"</formula>
    </cfRule>
    <cfRule type="cellIs" dxfId="175" priority="5" operator="equal">
      <formula>"Medium"</formula>
    </cfRule>
    <cfRule type="cellIs" dxfId="174"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5" activePane="bottomLeft" state="frozen"/>
      <selection pane="bottomLeft" activeCell="A3" sqref="A3:A12"/>
    </sheetView>
  </sheetViews>
  <sheetFormatPr defaultColWidth="9" defaultRowHeight="18" customHeight="1" x14ac:dyDescent="0.3"/>
  <cols>
    <col min="1" max="1" width="68.5546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ht="96.6" customHeight="1" x14ac:dyDescent="0.3">
      <c r="A1" s="45" t="s">
        <v>139</v>
      </c>
      <c r="B1" s="46" t="s">
        <v>8</v>
      </c>
      <c r="C1" s="46" t="s">
        <v>9</v>
      </c>
      <c r="D1" s="47" t="s">
        <v>10</v>
      </c>
      <c r="E1" s="46" t="s">
        <v>31</v>
      </c>
      <c r="F1" s="48" t="s">
        <v>32</v>
      </c>
      <c r="G1" s="46" t="s">
        <v>33</v>
      </c>
      <c r="H1" s="69" t="s">
        <v>34</v>
      </c>
    </row>
    <row r="2" spans="1:8" ht="39.450000000000003" customHeight="1" x14ac:dyDescent="0.3">
      <c r="A2" s="32" t="s">
        <v>35</v>
      </c>
      <c r="B2" s="49"/>
      <c r="C2" s="49"/>
      <c r="D2" s="50" t="str">
        <f>IF(COUNTIF(D3:D50,"Non Compliant")&gt;0,"Non Compliant",IF(COUNTIF(D3:D50,"Partially Compliant")&gt;0,"Partially Compliant","Fully Compliant"))</f>
        <v>Fully Compliant</v>
      </c>
      <c r="E2" s="51"/>
      <c r="F2" s="52"/>
      <c r="G2" s="51"/>
      <c r="H2" s="25"/>
    </row>
    <row r="3" spans="1:8" ht="39.450000000000003" customHeight="1" x14ac:dyDescent="0.3">
      <c r="A3" s="53" t="s">
        <v>254</v>
      </c>
      <c r="B3" s="54"/>
      <c r="C3" s="54"/>
      <c r="D3" s="55"/>
      <c r="E3" s="44"/>
      <c r="F3" s="56"/>
      <c r="G3" s="44"/>
      <c r="H3" s="34"/>
    </row>
    <row r="4" spans="1:8" ht="39.450000000000003" customHeight="1" x14ac:dyDescent="0.3">
      <c r="A4" s="57" t="s">
        <v>255</v>
      </c>
      <c r="B4" s="58"/>
      <c r="C4" s="58"/>
      <c r="D4" s="59"/>
      <c r="E4" s="60"/>
      <c r="F4" s="61"/>
      <c r="G4" s="60"/>
      <c r="H4" s="68"/>
    </row>
    <row r="5" spans="1:8" ht="39.450000000000003" customHeight="1" x14ac:dyDescent="0.3">
      <c r="A5" s="53" t="s">
        <v>256</v>
      </c>
      <c r="B5" s="54"/>
      <c r="C5" s="54"/>
      <c r="D5" s="55"/>
      <c r="E5" s="44"/>
      <c r="F5" s="56"/>
      <c r="G5" s="44"/>
      <c r="H5" s="34"/>
    </row>
    <row r="6" spans="1:8" ht="39.450000000000003" customHeight="1" x14ac:dyDescent="0.3">
      <c r="A6" s="57" t="s">
        <v>257</v>
      </c>
      <c r="B6" s="58"/>
      <c r="C6" s="58"/>
      <c r="D6" s="59"/>
      <c r="E6" s="60"/>
      <c r="F6" s="61"/>
      <c r="G6" s="60"/>
      <c r="H6" s="68"/>
    </row>
    <row r="7" spans="1:8" ht="39.450000000000003" customHeight="1" x14ac:dyDescent="0.3">
      <c r="A7" s="53" t="s">
        <v>258</v>
      </c>
      <c r="B7" s="54"/>
      <c r="C7" s="54"/>
      <c r="D7" s="55"/>
      <c r="E7" s="44"/>
      <c r="F7" s="56"/>
      <c r="G7" s="44"/>
      <c r="H7" s="34"/>
    </row>
    <row r="8" spans="1:8" ht="39.450000000000003" customHeight="1" x14ac:dyDescent="0.3">
      <c r="A8" s="57" t="s">
        <v>259</v>
      </c>
      <c r="B8" s="58"/>
      <c r="C8" s="58"/>
      <c r="D8" s="59"/>
      <c r="E8" s="60"/>
      <c r="F8" s="61"/>
      <c r="G8" s="60"/>
      <c r="H8" s="68"/>
    </row>
    <row r="9" spans="1:8" ht="39.450000000000003" customHeight="1" x14ac:dyDescent="0.3">
      <c r="A9" s="53" t="s">
        <v>260</v>
      </c>
      <c r="B9" s="54"/>
      <c r="C9" s="54"/>
      <c r="D9" s="55"/>
      <c r="E9" s="44"/>
      <c r="F9" s="56"/>
      <c r="G9" s="44"/>
      <c r="H9" s="34"/>
    </row>
    <row r="10" spans="1:8" ht="39.450000000000003" customHeight="1" x14ac:dyDescent="0.3">
      <c r="A10" s="57" t="s">
        <v>261</v>
      </c>
      <c r="B10" s="58"/>
      <c r="C10" s="58"/>
      <c r="D10" s="59"/>
      <c r="E10" s="60"/>
      <c r="F10" s="61"/>
      <c r="G10" s="60"/>
      <c r="H10" s="68"/>
    </row>
    <row r="11" spans="1:8" ht="39.450000000000003" customHeight="1" x14ac:dyDescent="0.3">
      <c r="A11" s="53" t="s">
        <v>262</v>
      </c>
      <c r="B11" s="54"/>
      <c r="C11" s="54"/>
      <c r="D11" s="55"/>
      <c r="E11" s="44"/>
      <c r="F11" s="56"/>
      <c r="G11" s="44"/>
      <c r="H11" s="39"/>
    </row>
    <row r="12" spans="1:8" ht="39.450000000000003" customHeight="1" x14ac:dyDescent="0.3">
      <c r="A12" s="57" t="s">
        <v>263</v>
      </c>
      <c r="B12" s="58"/>
      <c r="C12" s="58"/>
      <c r="D12" s="59"/>
      <c r="E12" s="60"/>
      <c r="F12" s="61"/>
      <c r="G12" s="60"/>
      <c r="H12" s="68"/>
    </row>
    <row r="13" spans="1:8" ht="39" customHeight="1" x14ac:dyDescent="0.3"/>
    <row r="14" spans="1:8" ht="39" customHeight="1" x14ac:dyDescent="0.3">
      <c r="A14" s="62"/>
    </row>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1:B12">
    <cfRule type="cellIs" dxfId="170" priority="7" operator="equal">
      <formula>"Low"</formula>
    </cfRule>
    <cfRule type="cellIs" dxfId="169" priority="8" operator="equal">
      <formula>"Medium"</formula>
    </cfRule>
    <cfRule type="cellIs" dxfId="168" priority="9" operator="equal">
      <formula>"High"</formula>
    </cfRule>
  </conditionalFormatting>
  <conditionalFormatting sqref="C1:C12">
    <cfRule type="cellIs" dxfId="167" priority="4" operator="equal">
      <formula>"Low"</formula>
    </cfRule>
    <cfRule type="cellIs" dxfId="166" priority="5" operator="equal">
      <formula>"Medium"</formula>
    </cfRule>
    <cfRule type="cellIs" dxfId="16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D1:D12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4" activePane="bottomLeft" state="frozen"/>
      <selection pane="bottomLeft" activeCell="A3" sqref="A3:A12"/>
    </sheetView>
  </sheetViews>
  <sheetFormatPr defaultColWidth="9" defaultRowHeight="39.450000000000003" customHeight="1" x14ac:dyDescent="0.3"/>
  <cols>
    <col min="1" max="1" width="56.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97.5" customHeight="1" x14ac:dyDescent="0.3">
      <c r="A1" s="29" t="s">
        <v>30</v>
      </c>
      <c r="B1" s="30" t="s">
        <v>8</v>
      </c>
      <c r="C1" s="30" t="s">
        <v>9</v>
      </c>
      <c r="D1" s="30" t="s">
        <v>10</v>
      </c>
      <c r="E1" s="30" t="s">
        <v>31</v>
      </c>
      <c r="F1" s="30" t="s">
        <v>32</v>
      </c>
      <c r="G1" s="41" t="s">
        <v>33</v>
      </c>
      <c r="H1" s="70" t="s">
        <v>34</v>
      </c>
    </row>
    <row r="2" spans="1:8" ht="39.450000000000003" customHeight="1" x14ac:dyDescent="0.3">
      <c r="A2" s="32" t="s">
        <v>35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244</v>
      </c>
      <c r="B3" s="3"/>
      <c r="C3" s="3"/>
      <c r="D3" s="4"/>
      <c r="E3" s="34"/>
      <c r="F3" s="35"/>
      <c r="G3" s="43"/>
      <c r="H3" s="34"/>
    </row>
    <row r="4" spans="1:8" ht="39.450000000000003" customHeight="1" x14ac:dyDescent="0.3">
      <c r="A4" s="33" t="s">
        <v>245</v>
      </c>
      <c r="B4" s="3"/>
      <c r="C4" s="3"/>
      <c r="D4" s="4"/>
      <c r="E4" s="34"/>
      <c r="F4" s="35"/>
      <c r="G4" s="43"/>
      <c r="H4" s="68"/>
    </row>
    <row r="5" spans="1:8" ht="39.450000000000003" customHeight="1" x14ac:dyDescent="0.3">
      <c r="A5" s="33" t="s">
        <v>246</v>
      </c>
      <c r="B5" s="3"/>
      <c r="C5" s="3"/>
      <c r="D5" s="4"/>
      <c r="E5" s="34"/>
      <c r="F5" s="35"/>
      <c r="G5" s="43"/>
      <c r="H5" s="34"/>
    </row>
    <row r="6" spans="1:8" ht="39.450000000000003" customHeight="1" x14ac:dyDescent="0.3">
      <c r="A6" s="33" t="s">
        <v>247</v>
      </c>
      <c r="B6" s="3"/>
      <c r="C6" s="3"/>
      <c r="D6" s="4"/>
      <c r="E6" s="34"/>
      <c r="F6" s="35"/>
      <c r="G6" s="43"/>
      <c r="H6" s="68"/>
    </row>
    <row r="7" spans="1:8" ht="39.450000000000003" customHeight="1" x14ac:dyDescent="0.3">
      <c r="A7" s="33" t="s">
        <v>248</v>
      </c>
      <c r="B7" s="3"/>
      <c r="C7" s="3"/>
      <c r="D7" s="4"/>
      <c r="E7" s="34"/>
      <c r="F7" s="35"/>
      <c r="G7" s="43"/>
      <c r="H7" s="34"/>
    </row>
    <row r="8" spans="1:8" ht="39.450000000000003" customHeight="1" x14ac:dyDescent="0.3">
      <c r="A8" s="33" t="s">
        <v>249</v>
      </c>
      <c r="B8" s="3"/>
      <c r="C8" s="3"/>
      <c r="D8" s="4"/>
      <c r="E8" s="34"/>
      <c r="F8" s="35"/>
      <c r="G8" s="43"/>
      <c r="H8" s="68"/>
    </row>
    <row r="9" spans="1:8" ht="39.450000000000003" customHeight="1" x14ac:dyDescent="0.3">
      <c r="A9" s="33" t="s">
        <v>250</v>
      </c>
      <c r="B9" s="3"/>
      <c r="C9" s="3"/>
      <c r="D9" s="4"/>
      <c r="E9" s="34"/>
      <c r="F9" s="35"/>
      <c r="G9" s="43"/>
      <c r="H9" s="34"/>
    </row>
    <row r="10" spans="1:8" ht="39.450000000000003" customHeight="1" x14ac:dyDescent="0.3">
      <c r="A10" s="33" t="s">
        <v>251</v>
      </c>
      <c r="B10" s="3"/>
      <c r="C10" s="3"/>
      <c r="D10" s="4"/>
      <c r="E10" s="34"/>
      <c r="F10" s="35"/>
      <c r="G10" s="43"/>
      <c r="H10" s="68"/>
    </row>
    <row r="11" spans="1:8" ht="39.450000000000003" customHeight="1" x14ac:dyDescent="0.3">
      <c r="A11" s="33" t="s">
        <v>252</v>
      </c>
      <c r="B11" s="3"/>
      <c r="C11" s="3"/>
      <c r="D11" s="4"/>
      <c r="E11" s="34"/>
      <c r="F11" s="35"/>
      <c r="G11" s="43"/>
      <c r="H11" s="39"/>
    </row>
    <row r="12" spans="1:8" ht="39.450000000000003" customHeight="1" x14ac:dyDescent="0.3">
      <c r="A12" s="33" t="s">
        <v>253</v>
      </c>
      <c r="B12" s="37"/>
      <c r="C12" s="37"/>
      <c r="D12" s="38"/>
      <c r="E12" s="39"/>
      <c r="F12" s="40"/>
      <c r="G12" s="44"/>
      <c r="H12" s="68"/>
    </row>
  </sheetData>
  <phoneticPr fontId="2" type="noConversion"/>
  <conditionalFormatting sqref="B2:B12">
    <cfRule type="cellIs" dxfId="161" priority="7" operator="equal">
      <formula>"Low"</formula>
    </cfRule>
    <cfRule type="cellIs" dxfId="160" priority="8" operator="equal">
      <formula>"Medium"</formula>
    </cfRule>
    <cfRule type="cellIs" dxfId="159" priority="9" operator="equal">
      <formula>"High"</formula>
    </cfRule>
  </conditionalFormatting>
  <conditionalFormatting sqref="C2:C12">
    <cfRule type="cellIs" dxfId="158" priority="4" operator="equal">
      <formula>"Low"</formula>
    </cfRule>
    <cfRule type="cellIs" dxfId="157" priority="5" operator="equal">
      <formula>"Medium"</formula>
    </cfRule>
    <cfRule type="cellIs" dxfId="15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2" activePane="bottomLeft" state="frozen"/>
      <selection pane="bottomLeft" activeCell="A3" sqref="A3:A12"/>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56.25" customHeight="1" x14ac:dyDescent="0.3">
      <c r="A1" s="29" t="s">
        <v>159</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234</v>
      </c>
      <c r="B3" s="3"/>
      <c r="C3" s="3"/>
      <c r="D3" s="4"/>
      <c r="E3" s="34"/>
      <c r="F3" s="35"/>
      <c r="G3" s="43"/>
      <c r="H3" s="34"/>
    </row>
    <row r="4" spans="1:8" ht="39.450000000000003" customHeight="1" x14ac:dyDescent="0.3">
      <c r="A4" s="33" t="s">
        <v>235</v>
      </c>
      <c r="B4" s="3"/>
      <c r="C4" s="3"/>
      <c r="D4" s="4"/>
      <c r="E4" s="34"/>
      <c r="F4" s="35"/>
      <c r="G4" s="43"/>
      <c r="H4" s="68"/>
    </row>
    <row r="5" spans="1:8" ht="39.450000000000003" customHeight="1" x14ac:dyDescent="0.3">
      <c r="A5" s="33" t="s">
        <v>236</v>
      </c>
      <c r="B5" s="3"/>
      <c r="C5" s="3"/>
      <c r="D5" s="4"/>
      <c r="E5" s="34"/>
      <c r="F5" s="35"/>
      <c r="G5" s="43"/>
      <c r="H5" s="34"/>
    </row>
    <row r="6" spans="1:8" ht="39.450000000000003" customHeight="1" x14ac:dyDescent="0.3">
      <c r="A6" s="33" t="s">
        <v>237</v>
      </c>
      <c r="B6" s="3"/>
      <c r="C6" s="3"/>
      <c r="D6" s="4"/>
      <c r="E6" s="34"/>
      <c r="F6" s="35"/>
      <c r="G6" s="43"/>
      <c r="H6" s="68"/>
    </row>
    <row r="7" spans="1:8" ht="39.450000000000003" customHeight="1" x14ac:dyDescent="0.3">
      <c r="A7" s="33" t="s">
        <v>238</v>
      </c>
      <c r="B7" s="3"/>
      <c r="C7" s="3"/>
      <c r="D7" s="4"/>
      <c r="E7" s="34"/>
      <c r="F7" s="35"/>
      <c r="G7" s="43"/>
      <c r="H7" s="34"/>
    </row>
    <row r="8" spans="1:8" ht="39.450000000000003" customHeight="1" x14ac:dyDescent="0.3">
      <c r="A8" s="33" t="s">
        <v>239</v>
      </c>
      <c r="B8" s="3"/>
      <c r="C8" s="3"/>
      <c r="D8" s="4"/>
      <c r="E8" s="34"/>
      <c r="F8" s="35"/>
      <c r="G8" s="43"/>
      <c r="H8" s="68"/>
    </row>
    <row r="9" spans="1:8" ht="39.450000000000003" customHeight="1" x14ac:dyDescent="0.3">
      <c r="A9" s="33" t="s">
        <v>240</v>
      </c>
      <c r="B9" s="3"/>
      <c r="C9" s="3"/>
      <c r="D9" s="4"/>
      <c r="E9" s="34"/>
      <c r="F9" s="35"/>
      <c r="G9" s="43"/>
      <c r="H9" s="34"/>
    </row>
    <row r="10" spans="1:8" ht="39.450000000000003" customHeight="1" x14ac:dyDescent="0.3">
      <c r="A10" s="33" t="s">
        <v>241</v>
      </c>
      <c r="B10" s="3"/>
      <c r="C10" s="3"/>
      <c r="D10" s="4"/>
      <c r="E10" s="34"/>
      <c r="F10" s="35"/>
      <c r="G10" s="43"/>
      <c r="H10" s="68"/>
    </row>
    <row r="11" spans="1:8" ht="39.450000000000003" customHeight="1" x14ac:dyDescent="0.3">
      <c r="A11" s="33" t="s">
        <v>242</v>
      </c>
      <c r="B11" s="3"/>
      <c r="C11" s="3"/>
      <c r="D11" s="4"/>
      <c r="E11" s="34"/>
      <c r="F11" s="35"/>
      <c r="G11" s="43"/>
      <c r="H11" s="39"/>
    </row>
    <row r="12" spans="1:8" ht="39.450000000000003" customHeight="1" x14ac:dyDescent="0.3">
      <c r="A12" s="33" t="s">
        <v>243</v>
      </c>
      <c r="B12" s="37"/>
      <c r="C12" s="37"/>
      <c r="D12" s="38"/>
      <c r="E12" s="39"/>
      <c r="F12" s="40"/>
      <c r="G12" s="44"/>
      <c r="H12" s="68"/>
    </row>
  </sheetData>
  <phoneticPr fontId="2" type="noConversion"/>
  <conditionalFormatting sqref="B2:B12">
    <cfRule type="cellIs" dxfId="152" priority="7" operator="equal">
      <formula>"Low"</formula>
    </cfRule>
    <cfRule type="cellIs" dxfId="151" priority="8" operator="equal">
      <formula>"Medium"</formula>
    </cfRule>
    <cfRule type="cellIs" dxfId="150" priority="9" operator="equal">
      <formula>"High"</formula>
    </cfRule>
  </conditionalFormatting>
  <conditionalFormatting sqref="C2:C12">
    <cfRule type="cellIs" dxfId="149" priority="4" operator="equal">
      <formula>"Low"</formula>
    </cfRule>
    <cfRule type="cellIs" dxfId="148" priority="5" operator="equal">
      <formula>"Medium"</formula>
    </cfRule>
    <cfRule type="cellIs" dxfId="147"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6A41-07AB-408A-BA90-64A7775DBEB0}">
  <dimension ref="A1:H12"/>
  <sheetViews>
    <sheetView workbookViewId="0">
      <pane ySplit="1" topLeftCell="A2" activePane="bottomLeft" state="frozen"/>
      <selection pane="bottomLeft" activeCell="A3" sqref="A3"/>
    </sheetView>
  </sheetViews>
  <sheetFormatPr defaultColWidth="9" defaultRowHeight="39.450000000000003" customHeight="1" x14ac:dyDescent="0.3"/>
  <cols>
    <col min="1" max="1" width="87.88671875" style="2" customWidth="1"/>
    <col min="2" max="3" width="12.109375" style="2" customWidth="1"/>
    <col min="4" max="4" width="12.5546875" style="2" customWidth="1"/>
    <col min="5" max="5" width="19.5546875" style="2" customWidth="1"/>
    <col min="6" max="6" width="27.5546875" style="2" customWidth="1"/>
    <col min="7" max="8" width="50.6640625" style="2" customWidth="1"/>
    <col min="9" max="16384" width="9" style="2"/>
  </cols>
  <sheetData>
    <row r="1" spans="1:8" s="31" customFormat="1" ht="75.75" customHeight="1" x14ac:dyDescent="0.3">
      <c r="A1" s="29" t="s">
        <v>30</v>
      </c>
      <c r="B1" s="30" t="s">
        <v>8</v>
      </c>
      <c r="C1" s="30" t="s">
        <v>9</v>
      </c>
      <c r="D1" s="30" t="s">
        <v>10</v>
      </c>
      <c r="E1" s="30" t="s">
        <v>31</v>
      </c>
      <c r="F1" s="30" t="s">
        <v>32</v>
      </c>
      <c r="G1" s="41" t="s">
        <v>33</v>
      </c>
      <c r="H1" s="70" t="s">
        <v>34</v>
      </c>
    </row>
    <row r="2" spans="1:8" s="31" customFormat="1" ht="48.75" customHeight="1" x14ac:dyDescent="0.3">
      <c r="A2" s="32" t="s">
        <v>125</v>
      </c>
      <c r="B2" s="23"/>
      <c r="C2" s="23"/>
      <c r="D2" s="24" t="str">
        <f>IF(COUNTIF(D3:D50,"Non Compliant")&gt;0,"Non Compliant",IF(COUNTIF(D3:D50,"Partially Compliant")&gt;0,"Partially Compliant","Fully Compliant"))</f>
        <v>Fully Compliant</v>
      </c>
      <c r="E2" s="25"/>
      <c r="F2" s="26"/>
      <c r="G2" s="42"/>
      <c r="H2" s="25"/>
    </row>
    <row r="3" spans="1:8" ht="39.450000000000003" customHeight="1" x14ac:dyDescent="0.3">
      <c r="A3" s="33" t="s">
        <v>224</v>
      </c>
      <c r="B3" s="3"/>
      <c r="C3" s="3"/>
      <c r="D3" s="4"/>
      <c r="E3" s="34"/>
      <c r="F3" s="35"/>
      <c r="G3" s="43"/>
      <c r="H3" s="34"/>
    </row>
    <row r="4" spans="1:8" ht="39.450000000000003" customHeight="1" x14ac:dyDescent="0.3">
      <c r="A4" s="33" t="s">
        <v>225</v>
      </c>
      <c r="B4" s="3"/>
      <c r="C4" s="3"/>
      <c r="D4" s="4"/>
      <c r="E4" s="34"/>
      <c r="F4" s="35"/>
      <c r="G4" s="43"/>
      <c r="H4" s="68"/>
    </row>
    <row r="5" spans="1:8" ht="39.450000000000003" customHeight="1" x14ac:dyDescent="0.3">
      <c r="A5" s="33" t="s">
        <v>226</v>
      </c>
      <c r="B5" s="3"/>
      <c r="C5" s="3"/>
      <c r="D5" s="4"/>
      <c r="E5" s="34"/>
      <c r="F5" s="35"/>
      <c r="G5" s="43"/>
      <c r="H5" s="34"/>
    </row>
    <row r="6" spans="1:8" ht="39.450000000000003" customHeight="1" x14ac:dyDescent="0.3">
      <c r="A6" s="33" t="s">
        <v>227</v>
      </c>
      <c r="B6" s="3"/>
      <c r="C6" s="3"/>
      <c r="D6" s="4"/>
      <c r="E6" s="34"/>
      <c r="F6" s="35"/>
      <c r="G6" s="43"/>
      <c r="H6" s="68"/>
    </row>
    <row r="7" spans="1:8" ht="39.450000000000003" customHeight="1" x14ac:dyDescent="0.3">
      <c r="A7" s="33" t="s">
        <v>228</v>
      </c>
      <c r="B7" s="3"/>
      <c r="C7" s="3"/>
      <c r="D7" s="4"/>
      <c r="E7" s="34"/>
      <c r="F7" s="35"/>
      <c r="G7" s="43"/>
      <c r="H7" s="34"/>
    </row>
    <row r="8" spans="1:8" ht="39.450000000000003" customHeight="1" x14ac:dyDescent="0.3">
      <c r="A8" s="33" t="s">
        <v>229</v>
      </c>
      <c r="B8" s="3"/>
      <c r="C8" s="3"/>
      <c r="D8" s="4"/>
      <c r="E8" s="34"/>
      <c r="F8" s="35"/>
      <c r="G8" s="43"/>
      <c r="H8" s="68"/>
    </row>
    <row r="9" spans="1:8" ht="39.450000000000003" customHeight="1" x14ac:dyDescent="0.3">
      <c r="A9" s="33" t="s">
        <v>230</v>
      </c>
      <c r="B9" s="3"/>
      <c r="C9" s="3"/>
      <c r="D9" s="4"/>
      <c r="E9" s="34"/>
      <c r="F9" s="35"/>
      <c r="G9" s="43"/>
      <c r="H9" s="34"/>
    </row>
    <row r="10" spans="1:8" ht="39.450000000000003" customHeight="1" x14ac:dyDescent="0.3">
      <c r="A10" s="33" t="s">
        <v>231</v>
      </c>
      <c r="B10" s="3"/>
      <c r="C10" s="3"/>
      <c r="D10" s="4"/>
      <c r="E10" s="34"/>
      <c r="F10" s="35"/>
      <c r="G10" s="43"/>
      <c r="H10" s="68"/>
    </row>
    <row r="11" spans="1:8" ht="39.450000000000003" customHeight="1" x14ac:dyDescent="0.3">
      <c r="A11" s="33" t="s">
        <v>232</v>
      </c>
      <c r="B11" s="3"/>
      <c r="C11" s="3"/>
      <c r="D11" s="4"/>
      <c r="E11" s="34"/>
      <c r="F11" s="35"/>
      <c r="G11" s="43"/>
      <c r="H11" s="39"/>
    </row>
    <row r="12" spans="1:8" ht="39.450000000000003" customHeight="1" x14ac:dyDescent="0.3">
      <c r="A12" s="33" t="s">
        <v>233</v>
      </c>
      <c r="B12" s="37"/>
      <c r="C12" s="37"/>
      <c r="D12" s="38"/>
      <c r="E12" s="39"/>
      <c r="F12" s="40"/>
      <c r="G12" s="44"/>
      <c r="H12" s="68"/>
    </row>
  </sheetData>
  <phoneticPr fontId="2" type="noConversion"/>
  <conditionalFormatting sqref="B2:B12">
    <cfRule type="cellIs" dxfId="143" priority="7" operator="equal">
      <formula>"Low"</formula>
    </cfRule>
    <cfRule type="cellIs" dxfId="142" priority="8" operator="equal">
      <formula>"Medium"</formula>
    </cfRule>
    <cfRule type="cellIs" dxfId="141" priority="9" operator="equal">
      <formula>"High"</formula>
    </cfRule>
  </conditionalFormatting>
  <conditionalFormatting sqref="C2:C12">
    <cfRule type="cellIs" dxfId="140" priority="4" operator="equal">
      <formula>"Low"</formula>
    </cfRule>
    <cfRule type="cellIs" dxfId="139" priority="5" operator="equal">
      <formula>"Medium"</formula>
    </cfRule>
    <cfRule type="cellIs" dxfId="13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70C16A0-1712-42E9-9A15-A791CE20D033}">
            <xm:f>Lists!$C$4</xm:f>
            <x14:dxf>
              <font>
                <color auto="1"/>
              </font>
              <fill>
                <patternFill>
                  <bgColor rgb="FFFF3300"/>
                </patternFill>
              </fill>
            </x14:dxf>
          </x14:cfRule>
          <x14:cfRule type="cellIs" priority="2" operator="equal" id="{4D805137-A5C2-4C1B-B014-1EFAA7BC00F9}">
            <xm:f>Lists!$C$3</xm:f>
            <x14:dxf>
              <font>
                <color auto="1"/>
              </font>
              <fill>
                <patternFill>
                  <bgColor rgb="FFFFC000"/>
                </patternFill>
              </fill>
            </x14:dxf>
          </x14:cfRule>
          <x14:cfRule type="cellIs" priority="3" operator="equal" id="{5EDFBC00-BF33-4B84-A6E7-8A7377A90F1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24A397E-7809-431D-9292-A0536DC05B39}">
          <x14:formula1>
            <xm:f>Lists!$C$2:$C$4</xm:f>
          </x14:formula1>
          <xm:sqref>D3:D50</xm:sqref>
        </x14:dataValidation>
        <x14:dataValidation type="list" allowBlank="1" showInputMessage="1" showErrorMessage="1" xr:uid="{883D40E9-7F8D-4FA7-8B32-4D78890B3820}">
          <x14:formula1>
            <xm:f>Lists!$B$2:$B$4</xm:f>
          </x14:formula1>
          <xm:sqref>C2:C50</xm:sqref>
        </x14:dataValidation>
        <x14:dataValidation type="list" allowBlank="1" showInputMessage="1" showErrorMessage="1" xr:uid="{CDB8D60C-8FA4-494F-AEA8-4B442B1AE894}">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7" ma:contentTypeDescription="Create a new document." ma:contentTypeScope="" ma:versionID="57c08033cbb421905e128a3083615bad">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2e42cfd8548e408a5bd5af5ce73e928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B9DDC-C32C-4EE9-BDDC-98F6C24FDE1C}">
  <ds:schemaRefs>
    <ds:schemaRef ds:uri="http://www.w3.org/XML/1998/namespace"/>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8f30a74c-8e7c-491d-b15a-3c2ecabf532b"/>
    <ds:schemaRef ds:uri="9f63860b-ec5a-4177-80bc-0dae68c6673f"/>
  </ds:schemaRefs>
</ds:datastoreItem>
</file>

<file path=customXml/itemProps2.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3.xml><?xml version="1.0" encoding="utf-8"?>
<ds:datastoreItem xmlns:ds="http://schemas.openxmlformats.org/officeDocument/2006/customXml" ds:itemID="{35A80E20-24E8-4F0F-89D1-3AC69BB61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Dashboard</vt:lpstr>
      <vt:lpstr>Lists</vt:lpstr>
      <vt:lpstr>Criteria 1</vt:lpstr>
      <vt:lpstr>Criteria 2</vt:lpstr>
      <vt:lpstr>Criteria 3</vt:lpstr>
      <vt:lpstr>Criteria 4a</vt:lpstr>
      <vt:lpstr>Criteria 4b</vt:lpstr>
      <vt:lpstr>Criteria 4c </vt:lpstr>
      <vt:lpstr>Criteria 5</vt:lpstr>
      <vt:lpstr>Criteria 6</vt:lpstr>
      <vt:lpstr>Criteria 7</vt:lpstr>
      <vt:lpstr>Criteria 8</vt:lpstr>
      <vt:lpstr>Criteria 9</vt:lpstr>
      <vt:lpstr>Criteria 10</vt:lpstr>
      <vt:lpstr>Criteria 11</vt:lpstr>
      <vt:lpstr>Criteria 12</vt:lpstr>
      <vt:lpstr>Criteria 13</vt:lpstr>
      <vt:lpstr>Criteria 14</vt:lpstr>
      <vt:lpstr>Criteria 15</vt:lpstr>
      <vt:lpstr>Criteria 16</vt:lpstr>
      <vt:lpstr>Criteria 17</vt:lpstr>
      <vt:lpstr>Criteria 18</vt:lpstr>
      <vt:lpstr>Criteria 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Thomas Whittaker</cp:lastModifiedBy>
  <cp:revision/>
  <dcterms:created xsi:type="dcterms:W3CDTF">2021-03-11T12:11:45Z</dcterms:created>
  <dcterms:modified xsi:type="dcterms:W3CDTF">2023-03-31T09:29:31Z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