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drawings/drawing3.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228"/>
  <workbookPr defaultThemeVersion="166925"/>
  <mc:AlternateContent xmlns:mc="http://schemas.openxmlformats.org/markup-compatibility/2006">
    <mc:Choice Requires="x15">
      <x15ac:absPath xmlns:x15ac="http://schemas.microsoft.com/office/spreadsheetml/2010/11/ac" url="https://cfoauk.sharepoint.com/sites/Programm/Shared Documents/Fire Standards Board/Implementation/"/>
    </mc:Choice>
  </mc:AlternateContent>
  <xr:revisionPtr revIDLastSave="13" documentId="8_{00C1B22E-8952-445A-9DAB-609650F6FBFB}" xr6:coauthVersionLast="47" xr6:coauthVersionMax="47" xr10:uidLastSave="{EB79D683-64F1-4CA8-9DCF-8405281BFB98}"/>
  <bookViews>
    <workbookView xWindow="-110" yWindow="-110" windowWidth="19420" windowHeight="12420" tabRatio="683" firstSheet="1" activeTab="2" xr2:uid="{FE4A2CF9-AE39-4085-B55D-B7C160E4415C}"/>
  </bookViews>
  <sheets>
    <sheet name="Lists" sheetId="6" state="hidden" r:id="rId1"/>
    <sheet name="Instructions" sheetId="24" r:id="rId2"/>
    <sheet name="Dashboard" sheetId="1" r:id="rId3"/>
    <sheet name="Criteria 1" sheetId="2" r:id="rId4"/>
    <sheet name="Criteria 2" sheetId="7" r:id="rId5"/>
    <sheet name="Criteria 3" sheetId="8" r:id="rId6"/>
    <sheet name="Criteria 4" sheetId="9" r:id="rId7"/>
    <sheet name="Criteria 5" sheetId="10" r:id="rId8"/>
    <sheet name="Criteria 6" sheetId="11" r:id="rId9"/>
    <sheet name="Criteria 7" sheetId="12" r:id="rId10"/>
    <sheet name="Criteria 8" sheetId="13" r:id="rId11"/>
    <sheet name="Criteria 9" sheetId="14" r:id="rId12"/>
    <sheet name="Criteria 10" sheetId="15" r:id="rId13"/>
    <sheet name="Criteria 11" sheetId="16"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7" i="1" l="1"/>
  <c r="J17" i="1"/>
  <c r="K17" i="1"/>
  <c r="K21" i="1"/>
  <c r="J21" i="1"/>
  <c r="I21" i="1"/>
  <c r="H21" i="1"/>
  <c r="G21" i="1"/>
  <c r="F21" i="1"/>
  <c r="E21" i="1"/>
  <c r="D21" i="1"/>
  <c r="C21" i="1"/>
  <c r="K20" i="1"/>
  <c r="J20" i="1"/>
  <c r="I20" i="1"/>
  <c r="H20" i="1"/>
  <c r="G20" i="1"/>
  <c r="F20" i="1"/>
  <c r="E20" i="1"/>
  <c r="D20" i="1"/>
  <c r="C20" i="1"/>
  <c r="K19" i="1"/>
  <c r="J19" i="1"/>
  <c r="I19" i="1"/>
  <c r="H19" i="1"/>
  <c r="G19" i="1"/>
  <c r="F19" i="1"/>
  <c r="E19" i="1"/>
  <c r="D19" i="1"/>
  <c r="C19" i="1"/>
  <c r="K18" i="1"/>
  <c r="J18" i="1"/>
  <c r="I18" i="1"/>
  <c r="H18" i="1"/>
  <c r="G18" i="1"/>
  <c r="F18" i="1"/>
  <c r="E18" i="1"/>
  <c r="D18" i="1"/>
  <c r="C18" i="1"/>
  <c r="H17" i="1"/>
  <c r="G17" i="1"/>
  <c r="F17" i="1"/>
  <c r="E17" i="1"/>
  <c r="D17" i="1"/>
  <c r="C17" i="1"/>
  <c r="K16" i="1"/>
  <c r="J16" i="1"/>
  <c r="I16" i="1"/>
  <c r="H16" i="1"/>
  <c r="G16" i="1"/>
  <c r="F16" i="1"/>
  <c r="E16" i="1"/>
  <c r="D16" i="1"/>
  <c r="C16" i="1"/>
  <c r="K15" i="1"/>
  <c r="J15" i="1"/>
  <c r="I15" i="1"/>
  <c r="H15" i="1"/>
  <c r="G15" i="1"/>
  <c r="F15" i="1"/>
  <c r="E15" i="1"/>
  <c r="D15" i="1"/>
  <c r="C15" i="1"/>
  <c r="K14" i="1"/>
  <c r="J14" i="1"/>
  <c r="I14" i="1"/>
  <c r="H14" i="1"/>
  <c r="G14" i="1"/>
  <c r="F14" i="1"/>
  <c r="E14" i="1"/>
  <c r="D14" i="1"/>
  <c r="C14" i="1"/>
  <c r="K13" i="1"/>
  <c r="J13" i="1"/>
  <c r="I13" i="1"/>
  <c r="H13" i="1"/>
  <c r="G13" i="1"/>
  <c r="F13" i="1"/>
  <c r="E13" i="1"/>
  <c r="D13" i="1"/>
  <c r="C13" i="1"/>
  <c r="K12" i="1"/>
  <c r="J12" i="1"/>
  <c r="I12" i="1"/>
  <c r="H12" i="1"/>
  <c r="G12" i="1"/>
  <c r="F12" i="1"/>
  <c r="E12" i="1"/>
  <c r="D12" i="1"/>
  <c r="C12" i="1"/>
  <c r="K11" i="1"/>
  <c r="J11" i="1"/>
  <c r="I11" i="1"/>
  <c r="H11" i="1"/>
  <c r="G11" i="1"/>
  <c r="F11" i="1"/>
  <c r="E11" i="1"/>
  <c r="D11" i="1"/>
  <c r="C11" i="1"/>
  <c r="D2" i="16"/>
  <c r="D2" i="15"/>
  <c r="D2" i="14"/>
  <c r="D2" i="13"/>
  <c r="D2" i="12"/>
  <c r="D2" i="11"/>
  <c r="D2" i="10"/>
  <c r="D2" i="9"/>
  <c r="D2" i="8"/>
  <c r="D2" i="7"/>
  <c r="D2" i="2"/>
  <c r="O8" i="6" l="1"/>
  <c r="N8" i="6"/>
  <c r="M8" i="6"/>
  <c r="L8" i="6"/>
  <c r="K8" i="6"/>
  <c r="J8" i="6"/>
  <c r="I8" i="6"/>
  <c r="F8" i="6"/>
  <c r="D8" i="6"/>
  <c r="H8" i="6" l="1"/>
  <c r="G8" i="6"/>
  <c r="E8" i="6"/>
  <c r="E10" i="6" l="1"/>
  <c r="E12" i="6"/>
  <c r="E11" i="6"/>
  <c r="E22" i="1"/>
  <c r="F22" i="1"/>
  <c r="D22" i="1"/>
  <c r="K22" i="1"/>
  <c r="G22" i="1"/>
  <c r="H22" i="1"/>
  <c r="J22" i="1"/>
  <c r="C22" i="1"/>
  <c r="I22" i="1"/>
</calcChain>
</file>

<file path=xl/sharedStrings.xml><?xml version="1.0" encoding="utf-8"?>
<sst xmlns="http://schemas.openxmlformats.org/spreadsheetml/2006/main" count="270" uniqueCount="162">
  <si>
    <t>Priority</t>
  </si>
  <si>
    <t>Impact</t>
  </si>
  <si>
    <t>Compliance</t>
  </si>
  <si>
    <t>High</t>
  </si>
  <si>
    <t>Fully Compliant</t>
  </si>
  <si>
    <t>Medium</t>
  </si>
  <si>
    <t>Partially Compliant</t>
  </si>
  <si>
    <t>Low</t>
  </si>
  <si>
    <t>Non Compliant</t>
  </si>
  <si>
    <t>Criteria 1</t>
  </si>
  <si>
    <t>Criteria 2</t>
  </si>
  <si>
    <t>Criteria 3</t>
  </si>
  <si>
    <t>Criteria 4</t>
  </si>
  <si>
    <t>Criteria 5</t>
  </si>
  <si>
    <t>Criteria 6</t>
  </si>
  <si>
    <t>Criteria 7</t>
  </si>
  <si>
    <t>Criteria 8</t>
  </si>
  <si>
    <t>Criteria 9</t>
  </si>
  <si>
    <t>Criteria 10</t>
  </si>
  <si>
    <t>Criteria 11</t>
  </si>
  <si>
    <t>Criteria 12</t>
  </si>
  <si>
    <t>Partial Compliant</t>
  </si>
  <si>
    <t>Non compliant</t>
  </si>
  <si>
    <t>Please fill in the contact details below:</t>
  </si>
  <si>
    <t>Overall Compliance with Standard</t>
  </si>
  <si>
    <t>Fire and Rescue Service</t>
  </si>
  <si>
    <t>Contact Name</t>
  </si>
  <si>
    <t>Contact Email Address</t>
  </si>
  <si>
    <t>Contact Phone Number</t>
  </si>
  <si>
    <t>Criteria</t>
  </si>
  <si>
    <t>Description</t>
  </si>
  <si>
    <t>Partically Compliant</t>
  </si>
  <si>
    <t>Chart</t>
  </si>
  <si>
    <t>Utilise and share accurate data and business intelligence (from both internal and external sources) to support key activities such as evidenced-based decision making, horizon scanning, cross border risk identification and organisational learning.</t>
  </si>
  <si>
    <t>Ensure transparency in the community risk management planning process through either implementing and/or supporting ongoing engagement and formal consultation processes, ensuring these are accessible and publicly available.</t>
  </si>
  <si>
    <t>Ensure that organisational decisions and the measures implemented support equality, diversity, inclusivity, are non-discriminatory and are people impact assessed.</t>
  </si>
  <si>
    <t>Meet its legislative, framework and governance requirements linked to Community Risk Management.</t>
  </si>
  <si>
    <t>Be able to evidence its external and internal operating environment and the strategic objectives the community risk management plan is seeking to achieve.</t>
  </si>
  <si>
    <t>Identify and describe the existing and emerging local, regional and national hazards it faces, the hazardous events that could arise and the risk groups (People, Place, Environment and Economy)that could be harmed.</t>
  </si>
  <si>
    <t>Analyse risk, consider its risk appetite, determine the risk levels and prioritise risk accordingly.</t>
  </si>
  <si>
    <t>Make decisions about the deployment of resources based on the prioritised risk levels and planning assumptions involved. This should be carried out with consideration to internal and external resource availability (people, financial and physical) including collaborative, cross-border and national resilience assistance. Consideration should also be given to other strategic influences such as consultation feedback, stakeholder engagement and political objectives.</t>
  </si>
  <si>
    <t>Continually evaluate the effectiveness, efficiency and delivery of the community risk management plan and the organisational impact of risk management decisions.</t>
  </si>
  <si>
    <t>Be able to clearly define who has overall accountability for the community risk management plan and responsibility for the various components contained within it.</t>
  </si>
  <si>
    <t>Provide training and/or support (where required) to all who are involved in the development, management and implementation of the community risk management plan.</t>
  </si>
  <si>
    <t>Total</t>
  </si>
  <si>
    <t>Work assigned to</t>
  </si>
  <si>
    <t>Projected date for completion</t>
  </si>
  <si>
    <t>Description of work needing to be done</t>
  </si>
  <si>
    <t>Evidence of Compliance</t>
  </si>
  <si>
    <t>Is FRS fully ompliant with this Criteria?</t>
  </si>
  <si>
    <t>Task 1/1</t>
  </si>
  <si>
    <t>Task 1/2</t>
  </si>
  <si>
    <t>Task 1/3</t>
  </si>
  <si>
    <t>Task 1/4</t>
  </si>
  <si>
    <t>Task 1/5</t>
  </si>
  <si>
    <t>Task 1/6</t>
  </si>
  <si>
    <t>Task 1/7</t>
  </si>
  <si>
    <t>Task 1/8</t>
  </si>
  <si>
    <t>Task 1/9</t>
  </si>
  <si>
    <t>Task 1/10</t>
  </si>
  <si>
    <t>Task 1/11</t>
  </si>
  <si>
    <t>Task 2/1</t>
  </si>
  <si>
    <t>Task 2/2</t>
  </si>
  <si>
    <t>Task 2/3</t>
  </si>
  <si>
    <t>Task 2/4</t>
  </si>
  <si>
    <t>Task 2/5</t>
  </si>
  <si>
    <t>Task 2/6</t>
  </si>
  <si>
    <t>Task 2/7</t>
  </si>
  <si>
    <t>Task 2/8</t>
  </si>
  <si>
    <t>Task 2/9</t>
  </si>
  <si>
    <t>Task 2/10</t>
  </si>
  <si>
    <t>Task 3/1</t>
  </si>
  <si>
    <t>Task 3/2</t>
  </si>
  <si>
    <t>Task 3/3</t>
  </si>
  <si>
    <t>Task 3/4</t>
  </si>
  <si>
    <t>Task 3/5</t>
  </si>
  <si>
    <t>Task 3/6</t>
  </si>
  <si>
    <t>Task 3/7</t>
  </si>
  <si>
    <t>Task 3/8</t>
  </si>
  <si>
    <t>Task 3/9</t>
  </si>
  <si>
    <t>Task 3/10</t>
  </si>
  <si>
    <t>Task 4/1</t>
  </si>
  <si>
    <t>Task 4/2</t>
  </si>
  <si>
    <t>Task 4/3</t>
  </si>
  <si>
    <t>Task 4/4</t>
  </si>
  <si>
    <t>Task 4/5</t>
  </si>
  <si>
    <t>Task 4/6</t>
  </si>
  <si>
    <t>Task 4/7</t>
  </si>
  <si>
    <t>Task 4/8</t>
  </si>
  <si>
    <t>Task 4/9</t>
  </si>
  <si>
    <t>Task 4/10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</si>
  <si>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</si>
  <si>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</si>
  <si>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</si>
  <si>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</si>
  <si>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</si>
  <si>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</si>
  <si>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</si>
  <si>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</si>
  <si>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</si>
  <si>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</si>
  <si>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</si>
  <si>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</si>
  <si>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</si>
  <si>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</si>
  <si>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</si>
  <si>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</si>
  <si>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</si>
  <si>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</si>
  <si>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</si>
  <si>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</si>
  <si>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7/1</t>
  </si>
  <si>
    <t>Task 7/2</t>
  </si>
  <si>
    <t>Task 7/3</t>
  </si>
  <si>
    <t>Task 7/4</t>
  </si>
  <si>
    <t>Task 7/5</t>
  </si>
  <si>
    <t>Task 7/6</t>
  </si>
  <si>
    <t>Task 7/7</t>
  </si>
  <si>
    <t>Task 7/8</t>
  </si>
  <si>
    <t>Task 7/9</t>
  </si>
  <si>
    <t>Task 7/10</t>
  </si>
  <si>
    <t>Column1</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</si>
  <si>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</si>
  <si>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</si>
  <si>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</si>
  <si>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</si>
  <si>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</si>
  <si>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</si>
  <si>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</si>
  <si>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</si>
  <si>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</si>
  <si>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</si>
  <si>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</si>
  <si>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</si>
  <si>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</si>
  <si>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</si>
  <si>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</si>
  <si>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</si>
  <si>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</si>
  <si>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</si>
  <si>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</si>
  <si>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</si>
  <si>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10/1</t>
  </si>
  <si>
    <t>Task 10/2</t>
  </si>
  <si>
    <t>Task 10/3</t>
  </si>
  <si>
    <t>Task 10/4</t>
  </si>
  <si>
    <t>Task 10/5</t>
  </si>
  <si>
    <t>Task 10/6</t>
  </si>
  <si>
    <t>Task 10/7</t>
  </si>
  <si>
    <t>Task 10/8</t>
  </si>
  <si>
    <t>Task 10/9</t>
  </si>
  <si>
    <t>Task 10/10</t>
  </si>
  <si>
    <t>Task 11/1</t>
  </si>
  <si>
    <t>Task 11/2</t>
  </si>
  <si>
    <t>Task 11/3</t>
  </si>
  <si>
    <t>Task 11/4</t>
  </si>
  <si>
    <t>Task 11/5</t>
  </si>
  <si>
    <t>Task 11/6</t>
  </si>
  <si>
    <t>Task 11/7</t>
  </si>
  <si>
    <t>Task 11/8</t>
  </si>
  <si>
    <t>Task 11/9</t>
  </si>
  <si>
    <t>Task 11/10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</si>
</sst>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6">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bgColor indexed="64"/>
      </patternFill>
    </fill>
    <fill>
      <patternFill patternType="solid">
        <fgColor rgb="FFB9DE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108">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0" borderId="1" xfId="0" applyBorder="1" applyAlignment="1">
      <alignment horizontal="left"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Fill="1" applyBorder="1" applyAlignment="1">
      <alignment horizontal="left" vertical="center"/>
    </xf>
    <xf numFmtId="0" fontId="6" fillId="10" borderId="11" xfId="0" applyFont="1" applyFill="1" applyBorder="1" applyAlignment="1">
      <alignment horizontal="left" vertical="center"/>
    </xf>
    <xf numFmtId="0" fontId="0" fillId="0" borderId="0" xfId="0" applyBorder="1" applyAlignment="1">
      <alignment horizontal="left" vertical="center"/>
    </xf>
    <xf numFmtId="0" fontId="0" fillId="0" borderId="0" xfId="0" applyBorder="1"/>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5" borderId="1" xfId="0" applyFill="1" applyBorder="1" applyAlignment="1">
      <alignment horizontal="center"/>
    </xf>
    <xf numFmtId="0" fontId="3" fillId="13" borderId="1" xfId="0" applyFont="1" applyFill="1" applyBorder="1" applyAlignment="1" applyProtection="1">
      <alignment horizontal="center" vertical="center"/>
    </xf>
    <xf numFmtId="0" fontId="3" fillId="13" borderId="1" xfId="0" applyFont="1" applyFill="1" applyBorder="1" applyAlignment="1" applyProtection="1">
      <alignment horizontal="center" vertical="center" wrapText="1"/>
    </xf>
    <xf numFmtId="0" fontId="3" fillId="13" borderId="1" xfId="0" applyFont="1" applyFill="1" applyBorder="1" applyAlignment="1" applyProtection="1">
      <alignment vertical="center"/>
    </xf>
    <xf numFmtId="14" fontId="3" fillId="13" borderId="1" xfId="0" applyNumberFormat="1" applyFont="1" applyFill="1" applyBorder="1" applyAlignment="1" applyProtection="1">
      <alignment horizontal="center" vertical="center"/>
    </xf>
    <xf numFmtId="0" fontId="3" fillId="8" borderId="1" xfId="0" applyFont="1" applyFill="1" applyBorder="1" applyAlignment="1" applyProtection="1">
      <alignment horizontal="center" vertical="center" wrapText="1"/>
    </xf>
    <xf numFmtId="0" fontId="3" fillId="12" borderId="1" xfId="0" applyFont="1" applyFill="1" applyBorder="1" applyAlignment="1" applyProtection="1">
      <alignment horizontal="center" vertical="center" wrapText="1"/>
    </xf>
    <xf numFmtId="0" fontId="3" fillId="8" borderId="4" xfId="0" applyFont="1" applyFill="1" applyBorder="1" applyAlignment="1" applyProtection="1">
      <alignment horizontal="left" vertical="center" wrapText="1"/>
    </xf>
    <xf numFmtId="0" fontId="3" fillId="8" borderId="5" xfId="0" applyFont="1" applyFill="1" applyBorder="1" applyAlignment="1" applyProtection="1">
      <alignment horizontal="center" vertical="center" wrapText="1"/>
    </xf>
    <xf numFmtId="0" fontId="1" fillId="0" borderId="0" xfId="0" applyFont="1" applyAlignment="1" applyProtection="1">
      <alignment horizontal="left" vertical="center" wrapText="1"/>
    </xf>
    <xf numFmtId="0" fontId="3" fillId="12" borderId="2" xfId="0" applyFont="1" applyFill="1" applyBorder="1" applyAlignment="1" applyProtection="1">
      <alignment vertical="center"/>
    </xf>
    <xf numFmtId="0" fontId="0" fillId="0" borderId="0" xfId="0" applyAlignment="1" applyProtection="1">
      <alignment vertical="center"/>
    </xf>
    <xf numFmtId="0" fontId="0" fillId="0" borderId="2" xfId="0" applyBorder="1" applyAlignment="1" applyProtection="1">
      <alignment vertical="center"/>
    </xf>
    <xf numFmtId="0" fontId="0" fillId="0" borderId="1" xfId="0" applyBorder="1" applyAlignment="1" applyProtection="1">
      <alignment horizontal="center" vertical="center"/>
    </xf>
    <xf numFmtId="0" fontId="0" fillId="0" borderId="1" xfId="0" applyBorder="1" applyAlignment="1" applyProtection="1">
      <alignment horizontal="center" vertical="center" wrapText="1"/>
    </xf>
    <xf numFmtId="0" fontId="0" fillId="0" borderId="1" xfId="0" applyBorder="1" applyAlignment="1" applyProtection="1">
      <alignment vertical="center"/>
    </xf>
    <xf numFmtId="14" fontId="0" fillId="0" borderId="1" xfId="0" applyNumberFormat="1" applyBorder="1" applyAlignment="1" applyProtection="1">
      <alignment horizontal="center" vertical="center"/>
    </xf>
    <xf numFmtId="0" fontId="0" fillId="0" borderId="7" xfId="0" applyBorder="1" applyAlignment="1" applyProtection="1">
      <alignment vertical="center"/>
    </xf>
    <xf numFmtId="0" fontId="0" fillId="0" borderId="8" xfId="0" applyBorder="1" applyAlignment="1" applyProtection="1">
      <alignment horizontal="center" vertical="center"/>
    </xf>
    <xf numFmtId="0" fontId="0" fillId="0" borderId="8" xfId="0" applyBorder="1" applyAlignment="1" applyProtection="1">
      <alignment horizontal="center" vertical="center" wrapText="1"/>
    </xf>
    <xf numFmtId="0" fontId="0" fillId="0" borderId="8" xfId="0" applyBorder="1" applyAlignment="1" applyProtection="1">
      <alignment vertical="center"/>
    </xf>
    <xf numFmtId="14" fontId="0" fillId="0" borderId="8" xfId="0" applyNumberFormat="1" applyBorder="1" applyAlignment="1" applyProtection="1">
      <alignment horizontal="center" vertical="center"/>
    </xf>
    <xf numFmtId="0" fontId="3" fillId="8" borderId="6" xfId="0" applyFont="1" applyFill="1" applyBorder="1" applyAlignment="1" applyProtection="1">
      <alignment horizontal="center" vertical="center" wrapText="1"/>
    </xf>
    <xf numFmtId="0" fontId="3" fillId="13" borderId="3" xfId="0" applyFont="1" applyFill="1" applyBorder="1" applyAlignment="1" applyProtection="1">
      <alignment vertical="center"/>
    </xf>
    <xf numFmtId="0" fontId="0" fillId="0" borderId="3" xfId="0" applyBorder="1" applyAlignment="1" applyProtection="1">
      <alignment vertical="center"/>
    </xf>
    <xf numFmtId="0" fontId="0" fillId="0" borderId="9" xfId="0" applyBorder="1" applyAlignment="1" applyProtection="1">
      <alignment vertical="center"/>
    </xf>
    <xf numFmtId="0" fontId="3" fillId="8" borderId="0" xfId="0" applyFont="1" applyFill="1" applyBorder="1" applyAlignment="1" applyProtection="1">
      <alignment vertical="center" wrapText="1"/>
    </xf>
    <xf numFmtId="0" fontId="3" fillId="8" borderId="13" xfId="0" applyFont="1" applyFill="1" applyBorder="1" applyAlignment="1" applyProtection="1">
      <alignment horizontal="center" vertical="center"/>
    </xf>
    <xf numFmtId="0" fontId="3" fillId="8" borderId="13" xfId="0" applyFont="1" applyFill="1" applyBorder="1" applyAlignment="1" applyProtection="1">
      <alignment horizontal="center" vertical="center" wrapText="1"/>
    </xf>
    <xf numFmtId="14" fontId="3" fillId="8" borderId="13" xfId="0" applyNumberFormat="1" applyFont="1" applyFill="1" applyBorder="1" applyAlignment="1" applyProtection="1">
      <alignment horizontal="center" vertical="center"/>
    </xf>
    <xf numFmtId="0" fontId="0" fillId="14" borderId="9" xfId="0" applyFont="1" applyFill="1" applyBorder="1" applyAlignment="1" applyProtection="1">
      <alignment horizontal="center" vertical="center"/>
    </xf>
    <xf numFmtId="0" fontId="0" fillId="14" borderId="9" xfId="0" applyFont="1" applyFill="1" applyBorder="1" applyAlignment="1" applyProtection="1">
      <alignment horizontal="center" vertical="center" wrapText="1"/>
    </xf>
    <xf numFmtId="0" fontId="0" fillId="14" borderId="9" xfId="0" applyFont="1" applyFill="1" applyBorder="1" applyAlignment="1" applyProtection="1">
      <alignment vertical="center"/>
    </xf>
    <xf numFmtId="14" fontId="0" fillId="14" borderId="9" xfId="0" applyNumberFormat="1" applyFont="1" applyFill="1" applyBorder="1" applyAlignment="1" applyProtection="1">
      <alignment horizontal="center" vertical="center"/>
    </xf>
    <xf numFmtId="0" fontId="0" fillId="0" borderId="12" xfId="0" applyFont="1" applyBorder="1" applyAlignment="1" applyProtection="1">
      <alignment vertical="center"/>
    </xf>
    <xf numFmtId="0" fontId="0" fillId="0" borderId="9" xfId="0" applyFont="1" applyBorder="1" applyAlignment="1" applyProtection="1">
      <alignment horizontal="center" vertical="center"/>
    </xf>
    <xf numFmtId="0" fontId="0" fillId="0" borderId="9" xfId="0" applyFont="1" applyBorder="1" applyAlignment="1" applyProtection="1">
      <alignment horizontal="center" vertical="center" wrapText="1"/>
    </xf>
    <xf numFmtId="0" fontId="0" fillId="0" borderId="9" xfId="0" applyFont="1" applyBorder="1" applyAlignment="1" applyProtection="1">
      <alignment vertical="center"/>
    </xf>
    <xf numFmtId="14" fontId="0" fillId="0" borderId="9" xfId="0" applyNumberFormat="1" applyFont="1" applyBorder="1" applyAlignment="1" applyProtection="1">
      <alignment horizontal="center" vertical="center"/>
    </xf>
    <xf numFmtId="0" fontId="0" fillId="11" borderId="12" xfId="0" applyFont="1" applyFill="1" applyBorder="1" applyAlignment="1" applyProtection="1">
      <alignment vertical="center"/>
    </xf>
    <xf numFmtId="0" fontId="0" fillId="11" borderId="9" xfId="0" applyFont="1" applyFill="1" applyBorder="1" applyAlignment="1" applyProtection="1">
      <alignment horizontal="center" vertical="center"/>
    </xf>
    <xf numFmtId="0" fontId="0" fillId="11" borderId="9" xfId="0" applyFont="1" applyFill="1" applyBorder="1" applyAlignment="1" applyProtection="1">
      <alignment horizontal="center" vertical="center" wrapText="1"/>
    </xf>
    <xf numFmtId="0" fontId="0" fillId="11" borderId="9" xfId="0" applyFont="1" applyFill="1" applyBorder="1" applyAlignment="1" applyProtection="1">
      <alignment vertical="center"/>
    </xf>
    <xf numFmtId="14" fontId="0" fillId="11" borderId="9" xfId="0" applyNumberFormat="1" applyFont="1" applyFill="1" applyBorder="1" applyAlignment="1" applyProtection="1">
      <alignment horizontal="center" vertical="center"/>
    </xf>
    <xf numFmtId="0" fontId="0" fillId="0" borderId="0" xfId="0" applyAlignment="1" applyProtection="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0" borderId="1" xfId="0" applyFont="1" applyBorder="1" applyAlignment="1" applyProtection="1">
      <alignment vertical="center"/>
    </xf>
    <xf numFmtId="0" fontId="0" fillId="11" borderId="1" xfId="0" applyFont="1" applyFill="1" applyBorder="1" applyAlignment="1" applyProtection="1">
      <alignment vertical="center"/>
    </xf>
    <xf numFmtId="0" fontId="3" fillId="8" borderId="1" xfId="0" applyFont="1" applyFill="1" applyBorder="1" applyAlignment="1">
      <alignment horizontal="center" vertical="center" wrapText="1"/>
    </xf>
    <xf numFmtId="0" fontId="3" fillId="13" borderId="1" xfId="0" applyFont="1" applyFill="1" applyBorder="1" applyAlignment="1">
      <alignment vertical="center"/>
    </xf>
    <xf numFmtId="0" fontId="0" fillId="0" borderId="1" xfId="0" applyFont="1" applyBorder="1" applyAlignment="1">
      <alignment vertical="center"/>
    </xf>
    <xf numFmtId="0" fontId="0" fillId="11" borderId="1" xfId="0" applyFont="1" applyFill="1" applyBorder="1" applyAlignment="1">
      <alignment vertical="center"/>
    </xf>
    <xf numFmtId="0" fontId="0" fillId="0" borderId="0" xfId="0" applyFont="1" applyBorder="1" applyAlignment="1">
      <alignment vertical="center"/>
    </xf>
    <xf numFmtId="0" fontId="0" fillId="0" borderId="8" xfId="0" applyFont="1" applyBorder="1" applyAlignment="1">
      <alignment vertical="center"/>
    </xf>
    <xf numFmtId="0" fontId="0" fillId="0" borderId="8" xfId="0" applyFont="1" applyBorder="1" applyAlignment="1" applyProtection="1">
      <alignment vertical="center"/>
    </xf>
    <xf numFmtId="0" fontId="3" fillId="8" borderId="22" xfId="0" applyFont="1" applyFill="1" applyBorder="1" applyAlignment="1" applyProtection="1">
      <alignment horizontal="center" vertical="center"/>
    </xf>
    <xf numFmtId="0" fontId="3" fillId="8" borderId="23" xfId="0" applyFont="1" applyFill="1" applyBorder="1" applyAlignment="1" applyProtection="1">
      <alignment horizontal="center" vertical="center" wrapText="1"/>
    </xf>
    <xf numFmtId="0" fontId="0" fillId="6" borderId="8" xfId="0" applyFill="1" applyBorder="1" applyAlignment="1">
      <alignment horizontal="center" vertical="center"/>
    </xf>
    <xf numFmtId="0" fontId="0" fillId="6" borderId="8" xfId="0" applyFill="1" applyBorder="1" applyAlignment="1">
      <alignment vertical="center"/>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2" borderId="11" xfId="0" applyFont="1" applyFill="1" applyBorder="1" applyAlignment="1" applyProtection="1">
      <alignment horizontal="left" vertical="center"/>
      <protection locked="0"/>
    </xf>
    <xf numFmtId="0" fontId="5" fillId="9" borderId="11" xfId="0" applyFont="1" applyFill="1" applyBorder="1" applyAlignment="1">
      <alignment horizontal="center" vertical="center"/>
    </xf>
  </cellXfs>
  <cellStyles count="1">
    <cellStyle name="Normal" xfId="0" builtinId="0"/>
  </cellStyles>
  <dxfs count="248">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s>
  <tableStyles count="0" defaultTableStyle="TableStyleMedium2" defaultPivotStyle="PivotStyleLight16"/>
  <colors>
    <mruColors>
      <color rgb="FFFF3300"/>
      <color rgb="FFFFCCFF"/>
      <color rgb="FF92D050"/>
      <color rgb="FFFF99FF"/>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Dashboard!$I$11:$K$11</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Dashboard!$I$12:$K$12</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11</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663C-4FA0-8B16-6EBDCF2C163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63C-4FA0-8B16-6EBDCF2C163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663C-4FA0-8B16-6EBDCF2C1639}"/>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663C-4FA0-8B16-6EBDCF2C163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71E3-4BDC-BA81-A8E6791512B6}"/>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71E3-4BDC-BA81-A8E6791512B6}"/>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71E3-4BDC-BA81-A8E6791512B6}"/>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71E3-4BDC-BA81-A8E6791512B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18</xdr:col>
      <xdr:colOff>390525</xdr:colOff>
      <xdr:row>63</xdr:row>
      <xdr:rowOff>9526</xdr:rowOff>
    </xdr:to>
    <xdr:sp macro="" textlink="">
      <xdr:nvSpPr>
        <xdr:cNvPr id="4" name="TextBox 3">
          <a:extLst>
            <a:ext uri="{FF2B5EF4-FFF2-40B4-BE49-F238E27FC236}">
              <a16:creationId xmlns:a16="http://schemas.microsoft.com/office/drawing/2014/main" id="{11247D49-399F-40A7-A853-E70A01ED9953}"/>
            </a:ext>
          </a:extLst>
        </xdr:cNvPr>
        <xdr:cNvSpPr txBox="1"/>
      </xdr:nvSpPr>
      <xdr:spPr>
        <a:xfrm>
          <a:off x="0" y="0"/>
          <a:ext cx="11363325" cy="1141095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FireStandards.</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10</xdr:row>
      <xdr:rowOff>104568</xdr:rowOff>
    </xdr:from>
    <xdr:to>
      <xdr:col>11</xdr:col>
      <xdr:colOff>609391</xdr:colOff>
      <xdr:row>10</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12</xdr:row>
      <xdr:rowOff>129409</xdr:rowOff>
    </xdr:from>
    <xdr:to>
      <xdr:col>12</xdr:col>
      <xdr:colOff>2251</xdr:colOff>
      <xdr:row>12</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13</xdr:row>
      <xdr:rowOff>56731</xdr:rowOff>
    </xdr:from>
    <xdr:to>
      <xdr:col>12</xdr:col>
      <xdr:colOff>3512</xdr:colOff>
      <xdr:row>13</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14</xdr:row>
      <xdr:rowOff>99804</xdr:rowOff>
    </xdr:from>
    <xdr:to>
      <xdr:col>11</xdr:col>
      <xdr:colOff>608121</xdr:colOff>
      <xdr:row>14</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66880</xdr:colOff>
      <xdr:row>15</xdr:row>
      <xdr:rowOff>154266</xdr:rowOff>
    </xdr:from>
    <xdr:to>
      <xdr:col>12</xdr:col>
      <xdr:colOff>5770</xdr:colOff>
      <xdr:row>15</xdr:row>
      <xdr:rowOff>699028</xdr:rowOff>
    </xdr:to>
    <xdr:graphicFrame macro="">
      <xdr:nvGraphicFramePr>
        <xdr:cNvPr id="7" name="Chart 6">
          <a:extLst>
            <a:ext uri="{FF2B5EF4-FFF2-40B4-BE49-F238E27FC236}">
              <a16:creationId xmlns:a16="http://schemas.microsoft.com/office/drawing/2014/main" id="{054C85E0-D6D9-406B-B1C9-56325D6C6CC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58598</xdr:colOff>
      <xdr:row>16</xdr:row>
      <xdr:rowOff>73712</xdr:rowOff>
    </xdr:from>
    <xdr:to>
      <xdr:col>12</xdr:col>
      <xdr:colOff>2251</xdr:colOff>
      <xdr:row>16</xdr:row>
      <xdr:rowOff>608949</xdr:rowOff>
    </xdr:to>
    <xdr:graphicFrame macro="">
      <xdr:nvGraphicFramePr>
        <xdr:cNvPr id="8" name="Chart 7">
          <a:extLst>
            <a:ext uri="{FF2B5EF4-FFF2-40B4-BE49-F238E27FC236}">
              <a16:creationId xmlns:a16="http://schemas.microsoft.com/office/drawing/2014/main" id="{9B0E8E97-BD3D-405C-BF2D-83396CA99D7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46795</xdr:colOff>
      <xdr:row>17</xdr:row>
      <xdr:rowOff>529253</xdr:rowOff>
    </xdr:from>
    <xdr:to>
      <xdr:col>11</xdr:col>
      <xdr:colOff>591557</xdr:colOff>
      <xdr:row>17</xdr:row>
      <xdr:rowOff>1074015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55077</xdr:colOff>
      <xdr:row>18</xdr:row>
      <xdr:rowOff>108087</xdr:rowOff>
    </xdr:from>
    <xdr:to>
      <xdr:col>11</xdr:col>
      <xdr:colOff>590315</xdr:colOff>
      <xdr:row>18</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55078</xdr:colOff>
      <xdr:row>19</xdr:row>
      <xdr:rowOff>95042</xdr:rowOff>
    </xdr:from>
    <xdr:to>
      <xdr:col>11</xdr:col>
      <xdr:colOff>590316</xdr:colOff>
      <xdr:row>19</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42033</xdr:colOff>
      <xdr:row>20</xdr:row>
      <xdr:rowOff>115128</xdr:rowOff>
    </xdr:from>
    <xdr:to>
      <xdr:col>11</xdr:col>
      <xdr:colOff>582033</xdr:colOff>
      <xdr:row>20</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11</xdr:col>
      <xdr:colOff>58598</xdr:colOff>
      <xdr:row>11</xdr:row>
      <xdr:rowOff>101046</xdr:rowOff>
    </xdr:from>
    <xdr:to>
      <xdr:col>11</xdr:col>
      <xdr:colOff>598598</xdr:colOff>
      <xdr:row>11</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11</xdr:col>
      <xdr:colOff>46795</xdr:colOff>
      <xdr:row>21</xdr:row>
      <xdr:rowOff>112847</xdr:rowOff>
    </xdr:from>
    <xdr:to>
      <xdr:col>11</xdr:col>
      <xdr:colOff>582033</xdr:colOff>
      <xdr:row>21</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2</xdr:col>
      <xdr:colOff>220110</xdr:colOff>
      <xdr:row>0</xdr:row>
      <xdr:rowOff>166894</xdr:rowOff>
    </xdr:from>
    <xdr:to>
      <xdr:col>8</xdr:col>
      <xdr:colOff>286370</xdr:colOff>
      <xdr:row>0</xdr:row>
      <xdr:rowOff>891001</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692719" y="166894"/>
          <a:ext cx="3793434" cy="72410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a:t>CRMP</a:t>
          </a:r>
          <a:r>
            <a:rPr lang="en-GB" sz="1800" b="1" baseline="0"/>
            <a:t> FIRE STANDARD</a:t>
          </a:r>
        </a:p>
        <a:p>
          <a:pPr algn="ctr"/>
          <a:r>
            <a:rPr lang="en-GB" sz="1800" b="1" baseline="0"/>
            <a:t>IMPLEMENTATION TOOL</a:t>
          </a:r>
          <a:endParaRPr lang="en-GB" sz="2000" b="1"/>
        </a:p>
      </xdr:txBody>
    </xdr:sp>
    <xdr:clientData/>
  </xdr:twoCellAnchor>
  <xdr:twoCellAnchor>
    <xdr:from>
      <xdr:col>7</xdr:col>
      <xdr:colOff>33129</xdr:colOff>
      <xdr:row>3</xdr:row>
      <xdr:rowOff>121960</xdr:rowOff>
    </xdr:from>
    <xdr:to>
      <xdr:col>12</xdr:col>
      <xdr:colOff>112436</xdr:colOff>
      <xdr:row>6</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editAs="oneCell">
    <xdr:from>
      <xdr:col>1</xdr:col>
      <xdr:colOff>0</xdr:colOff>
      <xdr:row>0</xdr:row>
      <xdr:rowOff>0</xdr:rowOff>
    </xdr:from>
    <xdr:to>
      <xdr:col>1</xdr:col>
      <xdr:colOff>1828800</xdr:colOff>
      <xdr:row>1</xdr:row>
      <xdr:rowOff>50816</xdr:rowOff>
    </xdr:to>
    <xdr:pic>
      <xdr:nvPicPr>
        <xdr:cNvPr id="17" name="Picture 16">
          <a:extLst>
            <a:ext uri="{FF2B5EF4-FFF2-40B4-BE49-F238E27FC236}">
              <a16:creationId xmlns:a16="http://schemas.microsoft.com/office/drawing/2014/main" id="{D045F502-69E6-40DB-8D43-728D60FD2FD3}"/>
            </a:ext>
            <a:ext uri="{147F2762-F138-4A5C-976F-8EAC2B608ADB}">
              <a16:predDERef xmlns:a16="http://schemas.microsoft.com/office/drawing/2014/main" pred="{86589369-F3B6-4D2D-AFBE-F0BFE4E675D4}"/>
            </a:ext>
          </a:extLst>
        </xdr:cNvPr>
        <xdr:cNvPicPr>
          <a:picLocks noChangeAspect="1"/>
        </xdr:cNvPicPr>
      </xdr:nvPicPr>
      <xdr:blipFill>
        <a:blip xmlns:r="http://schemas.openxmlformats.org/officeDocument/2006/relationships" r:embed="rId14"/>
        <a:stretch>
          <a:fillRect/>
        </a:stretch>
      </xdr:blipFill>
      <xdr:spPr>
        <a:xfrm>
          <a:off x="600075" y="0"/>
          <a:ext cx="1828800" cy="97474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19051</xdr:colOff>
      <xdr:row>0</xdr:row>
      <xdr:rowOff>28575</xdr:rowOff>
    </xdr:from>
    <xdr:to>
      <xdr:col>0</xdr:col>
      <xdr:colOff>3695701</xdr:colOff>
      <xdr:row>0</xdr:row>
      <xdr:rowOff>1485900</xdr:rowOff>
    </xdr:to>
    <xdr:sp macro="" textlink="">
      <xdr:nvSpPr>
        <xdr:cNvPr id="2" name="TextBox 1">
          <a:extLst>
            <a:ext uri="{FF2B5EF4-FFF2-40B4-BE49-F238E27FC236}">
              <a16:creationId xmlns:a16="http://schemas.microsoft.com/office/drawing/2014/main" id="{0B96E3CF-D7FC-43A5-9CBD-0170118049D1}"/>
            </a:ext>
          </a:extLst>
        </xdr:cNvPr>
        <xdr:cNvSpPr txBox="1"/>
      </xdr:nvSpPr>
      <xdr:spPr>
        <a:xfrm>
          <a:off x="19051" y="28575"/>
          <a:ext cx="3676650" cy="145732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Make decisions about the deployment of resources based on the prioritised risk levels and planning assumptions involved. This should be carried out with consideration to internal and external resource availability (people, financial and physical) including collaborative, cross-border and national resilience assistance. Consideration should also be given to other strategic influences such as consultation feedback, stakeholder engagement and political objectives.</a:t>
          </a:r>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3" totalsRowShown="0" headerRowDxfId="238" dataDxfId="236" headerRowBorderDxfId="237" tableBorderDxfId="235" totalsRowBorderDxfId="234">
  <tableColumns count="8">
    <tableColumn id="1" xr3:uid="{D6F7D6F8-E727-4E81-B3E7-5F643C5F63BD}" name="Utilise and share accurate data and business intelligence (from both internal and external sources) to support key activities such as evidenced-based decision making, horizon scanning, cross border risk identification and organisational learning." dataDxfId="233"/>
    <tableColumn id="2" xr3:uid="{0D1441E6-D5DC-44E1-B017-C9AC07ABEFB6}" name="Priority" dataDxfId="232"/>
    <tableColumn id="3" xr3:uid="{711D3D35-E45F-4699-A8AB-CD5D7824C884}" name="Impact" dataDxfId="231"/>
    <tableColumn id="4" xr3:uid="{DB77F1FA-84F5-43D8-BAA3-10663E50A68B}" name="Compliance" dataDxfId="230">
      <calculatedColumnFormula>IF(COUNTIF(D3:D50,"Non Compliant")&gt;0,"Non Compliant",IF(COUNTIF(D3:D50,"Partially Compliant")&gt;0,"Partially Compliant","Fully Compliant"))</calculatedColumnFormula>
    </tableColumn>
    <tableColumn id="5" xr3:uid="{07B139BB-FB53-4675-82EE-60FAAD67DAC0}" name="Work assigned to" dataDxfId="229"/>
    <tableColumn id="6" xr3:uid="{6E20B333-2265-4245-BAC8-D7352FA772BE}" name="Projected date for completion" dataDxfId="228"/>
    <tableColumn id="7" xr3:uid="{E4672199-92C8-47C4-9B27-283E8CCCF8BD}" name="Description of work needing to be done" dataDxfId="227"/>
    <tableColumn id="8" xr3:uid="{59AAAE0C-969C-4105-8535-3E65C413EBA2}" name="Evidence of Compliance" dataDxfId="22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34" dataDxfId="32" headerRowBorderDxfId="33" tableBorderDxfId="31" totalsRowBorderDxfId="30">
  <autoFilter ref="A1:H12" xr:uid="{3CF12713-E1DC-4042-A595-A161AA9BAFD5}"/>
  <tableColumns count="8">
    <tableColumn id="1" xr3:uid="{BD1DCD0D-9A1F-47FB-9686-08977129CF74}" name="Be able to clearly define who has overall accountability for the community risk management plan and responsibility for the various components contained within it." dataDxfId="29"/>
    <tableColumn id="2" xr3:uid="{5041C8F8-5705-4ACD-A552-69E0565E3234}" name="Priority" dataDxfId="28"/>
    <tableColumn id="3" xr3:uid="{C59B8678-715C-4CEB-83B3-A3496FE30CFE}" name="Impact" dataDxfId="27"/>
    <tableColumn id="4" xr3:uid="{02340F3A-439E-4129-AE65-CF1151C1AF5B}" name="Compliance" dataDxfId="26">
      <calculatedColumnFormula>IF(COUNTIF(D3:D50,"Non Compliant")&gt;0,"Non Compliant",IF(COUNTIF(D3:D50,"Partially Compliant")&gt;0,"Partially Compliant","Fully Compliant"))</calculatedColumnFormula>
    </tableColumn>
    <tableColumn id="5" xr3:uid="{5EE15833-E80D-412C-A7C4-5A88ECCB24D6}" name="Work assigned to" dataDxfId="25"/>
    <tableColumn id="6" xr3:uid="{8CA4DC95-DBA2-4C41-B067-5F7C8CC75C5E}" name="Projected date for completion" dataDxfId="24"/>
    <tableColumn id="7" xr3:uid="{E9285546-EBA5-475F-9818-B88033912E81}" name="Description of work needing to be done" dataDxfId="23"/>
    <tableColumn id="8" xr3:uid="{BBE6DD71-6000-4FD9-961A-2717A399120C}" name="Evidence of Compliance" dataDxfId="2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12" dataDxfId="10" headerRowBorderDxfId="11" tableBorderDxfId="9" totalsRowBorderDxfId="8">
  <autoFilter ref="A1:H12" xr:uid="{3CF12713-E1DC-4042-A595-A161AA9BAFD5}"/>
  <tableColumns count="8">
    <tableColumn id="1" xr3:uid="{F02C7BC7-1B82-4FF2-8655-6371A19767EC}" name="Provide training and/or support (where required) to all who are involved in the development, management and implementation of the community risk management plan." dataDxfId="7"/>
    <tableColumn id="2" xr3:uid="{8423513E-BD6F-49C7-A79C-113B9043C50C}" name="Priority" dataDxfId="6"/>
    <tableColumn id="3" xr3:uid="{78C0E9E7-36BE-4CF9-91BF-B9B04E8E9202}" name="Impact" dataDxfId="5"/>
    <tableColumn id="4" xr3:uid="{F00353B0-A1F4-48A6-A25A-85CDE8DB35D4}" name="Compliance" dataDxfId="4">
      <calculatedColumnFormula>IF(COUNTIF(D3:D50,"Non Compliant")&gt;0,"Non Compliant",IF(COUNTIF(D3:D50,"Partially Compliant")&gt;0,"Partially Compliant","Fully Compliant"))</calculatedColumnFormula>
    </tableColumn>
    <tableColumn id="5" xr3:uid="{18CDD81E-E77A-4442-B779-85424B6312E1}" name="Work assigned to" dataDxfId="3"/>
    <tableColumn id="6" xr3:uid="{C6EB9B3B-18CD-4156-A3D4-677DA95FA80B}" name="Projected date for completion" dataDxfId="2"/>
    <tableColumn id="7" xr3:uid="{E913AE16-6D87-4B69-8FBF-AF4CC2E5ACA3}" name="Description of work needing to be done" dataDxfId="1"/>
    <tableColumn id="8" xr3:uid="{F10E1447-D392-4365-BDF9-5627F4D4558E}" name="Evidence of Compliance"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216" dataDxfId="214" headerRowBorderDxfId="215" tableBorderDxfId="213" totalsRowBorderDxfId="212">
  <autoFilter ref="A1:G12" xr:uid="{5A30A0DF-7076-4884-8122-D7A248085FB4}"/>
  <tableColumns count="7">
    <tableColumn id="1" xr3:uid="{CC71243E-5FD8-4265-A5E8-61AB93FAE605}" name="Ensure transparency in the community risk management planning process through either implementing and/or supporting ongoing engagement and formal consultation processes, ensuring these are accessible and publicly available." dataDxfId="211"/>
    <tableColumn id="2" xr3:uid="{C569FC8F-3305-408D-A6B5-32FB31447DFA}" name="Priority" dataDxfId="210"/>
    <tableColumn id="3" xr3:uid="{C560D761-CD11-46ED-B34D-322A0F5A5486}" name="Impact" dataDxfId="209"/>
    <tableColumn id="4" xr3:uid="{1FD61E97-DFDF-41D8-9C0D-42461F747643}" name="Compliance" dataDxfId="208">
      <calculatedColumnFormula>IF(COUNTIF(D3:D50,"Non Compliant")&gt;0,"Non Compliant",IF(COUNTIF(D3:D50,"Partially Compliant")&gt;0,"Partially Compliant","Fully Compliant"))</calculatedColumnFormula>
    </tableColumn>
    <tableColumn id="5" xr3:uid="{CB0DC206-C95D-49AA-8331-9E1F6B58B161}" name="Work assigned to" dataDxfId="207"/>
    <tableColumn id="6" xr3:uid="{DE7AAE90-1CA9-442F-ACCA-1BB77E89A084}" name="Projected date for completion" dataDxfId="206"/>
    <tableColumn id="7" xr3:uid="{00236093-171D-476B-B9B3-7D057583008C}" name="Description of work needing to be done" dataDxfId="20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186" dataDxfId="185" tableBorderDxfId="184">
  <tableColumns count="8">
    <tableColumn id="1" xr3:uid="{D24E95F5-5FC7-48F5-901E-71A6E7717326}" name="Ensure that organisational decisions and the measures implemented support equality, diversity, inclusivity, are non-discriminatory and are people impact assessed." dataDxfId="183"/>
    <tableColumn id="2" xr3:uid="{37C2E8BE-99CF-41D6-B422-CD6B797FF304}" name="Priority" dataDxfId="182"/>
    <tableColumn id="3" xr3:uid="{89F11A9A-A7ED-4B06-B3B1-63FFE4D100DF}" name="Impact" dataDxfId="181"/>
    <tableColumn id="4" xr3:uid="{FD1641D6-E1C5-4633-86B0-EFB28287887C}" name="Compliance" dataDxfId="180">
      <calculatedColumnFormula>IF(COUNTIF(D3:D50,"Non Compliant")&gt;0,"Non Compliant",IF(COUNTIF(D3:D50,"Partially Compliant")&gt;0,"Partially Compliant","Fully Compliant"))</calculatedColumnFormula>
    </tableColumn>
    <tableColumn id="5" xr3:uid="{584A011F-D808-4E2D-813F-CE06397AD97D}" name="Work assigned to" dataDxfId="179"/>
    <tableColumn id="6" xr3:uid="{E0125C64-5D43-4750-A9BF-320A97BB2A88}" name="Projected date for completion" dataDxfId="178"/>
    <tableColumn id="7" xr3:uid="{F7E45963-6608-4EA7-AF15-FC3D4C328B3B}" name="Description of work needing to be done" dataDxfId="177"/>
    <tableColumn id="8" xr3:uid="{B83CB38B-639C-4B95-8C66-84437C26022E}" name="Evidence of Compliance" dataDxfId="176"/>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166" dataDxfId="164" headerRowBorderDxfId="165" tableBorderDxfId="163" totalsRowBorderDxfId="162">
  <autoFilter ref="A1:H12" xr:uid="{3CF12713-E1DC-4042-A595-A161AA9BAFD5}"/>
  <tableColumns count="8">
    <tableColumn id="1" xr3:uid="{4097D040-8181-40FE-8F4C-BB2A4A6D0B47}" name="Meet its legislative, framework and governance requirements linked to Community Risk Management." dataDxfId="161"/>
    <tableColumn id="2" xr3:uid="{95E9F0E7-8742-4577-BAE2-A99DF2365F62}" name="Priority" dataDxfId="160"/>
    <tableColumn id="3" xr3:uid="{56C71826-1E47-4FB9-A98C-FDBBFA777A91}" name="Impact" dataDxfId="159"/>
    <tableColumn id="4" xr3:uid="{661CEB2A-4F8D-42E6-94D3-89A4A2625D99}" name="Compliance" dataDxfId="158">
      <calculatedColumnFormula>IF(COUNTIF(D3:D50,"Non Compliant")&gt;0,"Non Compliant",IF(COUNTIF(D3:D50,"Partially Compliant")&gt;0,"Partially Compliant","Fully Compliant"))</calculatedColumnFormula>
    </tableColumn>
    <tableColumn id="5" xr3:uid="{C48C0D03-C90A-4DF9-B9BB-350FBBCEF464}" name="Work assigned to" dataDxfId="157"/>
    <tableColumn id="6" xr3:uid="{8BAF97BC-6396-48DA-94D1-30A85AC1A838}" name="Projected date for completion" dataDxfId="156"/>
    <tableColumn id="7" xr3:uid="{B028F557-8B01-4364-A6DB-CB486213C76C}" name="Description of work needing to be done" dataDxfId="155"/>
    <tableColumn id="8" xr3:uid="{C9AF09B5-3F1F-408F-A0C4-053F8EDDF04F}" name="Evidence of Compliance" dataDxfId="154"/>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144" dataDxfId="142" headerRowBorderDxfId="143" tableBorderDxfId="141" totalsRowBorderDxfId="140">
  <autoFilter ref="A1:H12" xr:uid="{3CF12713-E1DC-4042-A595-A161AA9BAFD5}"/>
  <tableColumns count="8">
    <tableColumn id="1" xr3:uid="{D218B91B-550B-4D35-A882-38701708192D}" name="Be able to evidence its external and internal operating environment and the strategic objectives the community risk management plan is seeking to achieve." dataDxfId="139"/>
    <tableColumn id="2" xr3:uid="{166D8C3B-79B1-4340-B2C4-EED243ADF177}" name="Priority" dataDxfId="138"/>
    <tableColumn id="3" xr3:uid="{21DBE1EA-083E-4AC1-81B7-6553E83D05F3}" name="Impact" dataDxfId="137"/>
    <tableColumn id="4" xr3:uid="{D6986B9E-027F-4D1D-8988-1EEFDA4F7BDD}" name="Compliance" dataDxfId="136">
      <calculatedColumnFormula>IF(COUNTIF(D3:D50,"Non Compliant")&gt;0,"Non Compliant",IF(COUNTIF(D3:D50,"Partially Compliant")&gt;0,"Partially Compliant","Fully Compliant"))</calculatedColumnFormula>
    </tableColumn>
    <tableColumn id="5" xr3:uid="{BBE8C6D4-5951-420F-8E6A-DFF1C597ECC8}" name="Work assigned to" dataDxfId="135"/>
    <tableColumn id="6" xr3:uid="{9957A2B3-CD88-4EA7-9191-B5CE60E66421}" name="Projected date for completion" dataDxfId="134"/>
    <tableColumn id="7" xr3:uid="{6ECA12D3-6F96-44EE-A042-33F062519FC3}" name="Description of work needing to be done" dataDxfId="133"/>
    <tableColumn id="8" xr3:uid="{888F4CC2-0AAC-4406-AF97-9A475C3F9FFF}" name="Evidence of Compliance" dataDxfId="13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122" dataDxfId="120" headerRowBorderDxfId="121" tableBorderDxfId="119" totalsRowBorderDxfId="118">
  <autoFilter ref="A1:H12" xr:uid="{3CF12713-E1DC-4042-A595-A161AA9BAFD5}"/>
  <tableColumns count="8">
    <tableColumn id="1" xr3:uid="{3A872D1F-A2A9-44CB-8E50-33958C765656}" name="Identify and describe the existing and emerging local, regional and national hazards it faces, the hazardous events that could arise and the risk groups (People, Place, Environment and Economy)that could be harmed." dataDxfId="117"/>
    <tableColumn id="2" xr3:uid="{BDE76DF8-B202-4CB5-8EF0-792DAA3BE78C}" name="Priority" dataDxfId="116"/>
    <tableColumn id="3" xr3:uid="{150D7184-FC04-426D-A17C-9026EDFDB86A}" name="Impact" dataDxfId="115"/>
    <tableColumn id="4" xr3:uid="{299C91EC-3524-4E7B-B1E1-D398D6CF4560}" name="Compliance" dataDxfId="114">
      <calculatedColumnFormula>IF(COUNTIF(D3:D50,"Non Compliant")&gt;0,"Non Compliant",IF(COUNTIF(D3:D50,"Partially Compliant")&gt;0,"Partially Compliant","Fully Compliant"))</calculatedColumnFormula>
    </tableColumn>
    <tableColumn id="5" xr3:uid="{FB037CB6-E0BE-4402-9B7A-2662756E3EED}" name="Work assigned to" dataDxfId="113"/>
    <tableColumn id="6" xr3:uid="{6BDBC66A-F628-4DC4-9237-B4968BBE0DBE}" name="Projected date for completion" dataDxfId="112"/>
    <tableColumn id="7" xr3:uid="{0886FBD4-98D3-4301-8DD5-7710F2B3739B}" name="Description of work needing to be done" dataDxfId="111"/>
    <tableColumn id="8" xr3:uid="{774C8EB9-D328-4C26-A61C-181189FE20B8}" name="Evidence of Compliance" dataDxfId="110"/>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100" dataDxfId="98" headerRowBorderDxfId="99" tableBorderDxfId="97" totalsRowBorderDxfId="96">
  <autoFilter ref="A1:H12" xr:uid="{3CF12713-E1DC-4042-A595-A161AA9BAFD5}"/>
  <tableColumns count="8">
    <tableColumn id="1" xr3:uid="{CFF3F8FB-F7A0-4522-964D-22641C1819E5}" name="Analyse risk, consider its risk appetite, determine the risk levels and prioritise risk accordingly." dataDxfId="95"/>
    <tableColumn id="2" xr3:uid="{BA3D16EA-74B7-4614-A673-B3DE08B154F8}" name="Priority" dataDxfId="94"/>
    <tableColumn id="3" xr3:uid="{62728A32-AF84-4C70-8392-B3418DD8A8A0}" name="Impact" dataDxfId="93"/>
    <tableColumn id="4" xr3:uid="{79879EFD-CB0C-492C-B36A-AEFADF73BA53}" name="Compliance" dataDxfId="92">
      <calculatedColumnFormula>IF(COUNTIF(D3:D50,"Non Compliant")&gt;0,"Non Compliant",IF(COUNTIF(D3:D50,"Partially Compliant")&gt;0,"Partially Compliant","Fully Compliant"))</calculatedColumnFormula>
    </tableColumn>
    <tableColumn id="5" xr3:uid="{7840CCE3-523C-4655-B9AF-67A1F2AE9DC7}" name="Work assigned to" dataDxfId="91"/>
    <tableColumn id="6" xr3:uid="{8E2DD7FD-EF42-4319-9325-63A23055BB36}" name="Projected date for completion" dataDxfId="90"/>
    <tableColumn id="7" xr3:uid="{D7C28EB5-DD64-4ADA-BF6A-0C864EB061F4}" name="Description of work needing to be done" dataDxfId="89"/>
    <tableColumn id="8" xr3:uid="{790730B9-60F1-4090-B1A5-D24F4005C216}" name="Evidence of Compliance" dataDxfId="88"/>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78" dataDxfId="76" headerRowBorderDxfId="77" tableBorderDxfId="75" totalsRowBorderDxfId="74">
  <autoFilter ref="A1:H12" xr:uid="{3CF12713-E1DC-4042-A595-A161AA9BAFD5}"/>
  <tableColumns count="8">
    <tableColumn id="1" xr3:uid="{E6B96B4F-17AD-4373-8919-F01DE883C874}" name="Column1" dataDxfId="73"/>
    <tableColumn id="2" xr3:uid="{387129E5-8910-4D75-9847-DC3097452C69}" name="Priority" dataDxfId="72"/>
    <tableColumn id="3" xr3:uid="{E9CCBFDB-E024-454A-92BA-700B84F312A6}" name="Impact" dataDxfId="71"/>
    <tableColumn id="4" xr3:uid="{436248BC-7BF3-4B9B-8102-3CDF11D3E380}" name="Compliance" dataDxfId="70">
      <calculatedColumnFormula>IF(COUNTIF(D3:D50,"Non Compliant")&gt;0,"Non Compliant",IF(COUNTIF(D3:D50,"Partially Compliant")&gt;0,"Partially Compliant","Fully Compliant"))</calculatedColumnFormula>
    </tableColumn>
    <tableColumn id="5" xr3:uid="{AF8791CB-14C0-4B18-83CE-9005DB722E79}" name="Work assigned to" dataDxfId="69"/>
    <tableColumn id="6" xr3:uid="{BB3255AF-AD00-42A3-9538-B18905477F17}" name="Projected date for completion" dataDxfId="68"/>
    <tableColumn id="7" xr3:uid="{502A6AD2-7C9F-49AB-8705-9B71E4A9D5B0}" name="Description of work needing to be done" dataDxfId="67"/>
    <tableColumn id="8" xr3:uid="{69F9EB2B-3E33-4098-9E4A-BF26137FC127}" name="Evidence of Compliance" dataDxfId="6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56" dataDxfId="54" headerRowBorderDxfId="55" tableBorderDxfId="53" totalsRowBorderDxfId="52">
  <autoFilter ref="A1:H12" xr:uid="{3CF12713-E1DC-4042-A595-A161AA9BAFD5}"/>
  <tableColumns count="8">
    <tableColumn id="1" xr3:uid="{08AC25F6-8908-497A-8F87-B202493D77C4}" name="Continually evaluate the effectiveness, efficiency and delivery of the community risk management plan and the organisational impact of risk management decisions." dataDxfId="51"/>
    <tableColumn id="2" xr3:uid="{CFA2B752-B4DB-4373-8494-D2453FF24F6D}" name="Priority" dataDxfId="50"/>
    <tableColumn id="3" xr3:uid="{B4D5222A-DE19-4321-8A97-DB2BA479436D}" name="Impact" dataDxfId="49"/>
    <tableColumn id="4" xr3:uid="{7D5DDBCA-B38D-4E41-8D58-39C624998731}" name="Compliance" dataDxfId="48">
      <calculatedColumnFormula>IF(COUNTIF(D3:D50,"Non Compliant")&gt;0,"Non Compliant",IF(COUNTIF(D3:D50,"Partially Compliant")&gt;0,"Partially Compliant","Fully Compliant"))</calculatedColumnFormula>
    </tableColumn>
    <tableColumn id="5" xr3:uid="{29EA3BB8-27B6-4AF4-9E7D-1A431F928F22}" name="Work assigned to" dataDxfId="47"/>
    <tableColumn id="6" xr3:uid="{4500AF78-9D2C-46C6-9478-42F70B08FF7D}" name="Projected date for completion" dataDxfId="46"/>
    <tableColumn id="7" xr3:uid="{55BF8418-7F30-495F-97D1-73D82DE3BB5D}" name="Description of work needing to be done" dataDxfId="45"/>
    <tableColumn id="8" xr3:uid="{9BB72DA0-667B-47E4-9DF1-F2F72093F5AF}" name="Evidence of Compliance" dataDxfId="44"/>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O31"/>
  <sheetViews>
    <sheetView workbookViewId="0">
      <selection activeCell="O8" sqref="O8"/>
    </sheetView>
  </sheetViews>
  <sheetFormatPr defaultRowHeight="14.5" x14ac:dyDescent="0.35"/>
  <cols>
    <col min="1" max="1" width="11.81640625" customWidth="1"/>
    <col min="2" max="2" width="18" customWidth="1"/>
    <col min="3" max="3" width="21" customWidth="1"/>
    <col min="4" max="4" width="17.453125" customWidth="1"/>
    <col min="5" max="20" width="9.54296875" customWidth="1"/>
  </cols>
  <sheetData>
    <row r="1" spans="1:15" x14ac:dyDescent="0.35">
      <c r="A1" s="1" t="s">
        <v>0</v>
      </c>
      <c r="B1" s="1" t="s">
        <v>1</v>
      </c>
      <c r="C1" s="1" t="s">
        <v>2</v>
      </c>
    </row>
    <row r="2" spans="1:15" x14ac:dyDescent="0.35">
      <c r="A2" t="s">
        <v>3</v>
      </c>
      <c r="B2" t="s">
        <v>3</v>
      </c>
      <c r="C2" t="s">
        <v>4</v>
      </c>
    </row>
    <row r="3" spans="1:15" x14ac:dyDescent="0.35">
      <c r="A3" t="s">
        <v>5</v>
      </c>
      <c r="B3" t="s">
        <v>5</v>
      </c>
      <c r="C3" t="s">
        <v>6</v>
      </c>
    </row>
    <row r="4" spans="1:15" x14ac:dyDescent="0.35">
      <c r="A4" t="s">
        <v>7</v>
      </c>
      <c r="B4" t="s">
        <v>7</v>
      </c>
      <c r="C4" t="s">
        <v>8</v>
      </c>
    </row>
    <row r="7" spans="1:15" x14ac:dyDescent="0.35">
      <c r="D7" s="3" t="s">
        <v>9</v>
      </c>
      <c r="E7" s="3" t="s">
        <v>10</v>
      </c>
      <c r="F7" s="3" t="s">
        <v>11</v>
      </c>
      <c r="G7" s="3" t="s">
        <v>12</v>
      </c>
      <c r="H7" s="3" t="s">
        <v>13</v>
      </c>
      <c r="I7" s="3" t="s">
        <v>14</v>
      </c>
      <c r="J7" s="3" t="s">
        <v>15</v>
      </c>
      <c r="K7" s="3" t="s">
        <v>16</v>
      </c>
      <c r="L7" s="3" t="s">
        <v>17</v>
      </c>
      <c r="M7" s="3" t="s">
        <v>18</v>
      </c>
      <c r="N7" s="3" t="s">
        <v>19</v>
      </c>
      <c r="O7" s="3" t="s">
        <v>20</v>
      </c>
    </row>
    <row r="8" spans="1:15" x14ac:dyDescent="0.35">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4'!$D$2="Fully Compliant",1,IF('Criteria 4'!$D$2="Partially Compliant",2,IF('Criteria 4'!$D$2="Non Compliant",3,0)))</f>
        <v>1</v>
      </c>
      <c r="H8" s="4">
        <f>IF('Criteria 5'!$D$2="Fully Compliant",1,IF('Criteria 5'!$D$2="Partially Compliant",2,IF('Criteria 5'!$D$2="Non Compliant",3,0)))</f>
        <v>1</v>
      </c>
      <c r="I8" s="4">
        <f>IF('Criteria 6'!$D$2="Fully Compliant",1,IF('Criteria 6'!$D$2="Partially Compliant",2,IF('Criteria 6'!$D$2="Non Compliant",3,0)))</f>
        <v>1</v>
      </c>
      <c r="J8" s="4">
        <f>IF('Criteria 7'!$D$2="Fully Compliant",1,IF('Criteria 7'!$D$2="Partially Compliant",2,IF('Criteria 7'!$D$2="Non Compliant",3,0)))</f>
        <v>1</v>
      </c>
      <c r="K8" s="4">
        <f>IF('Criteria 8'!$D$2="Fully Compliant",1,IF('Criteria 8'!$D$2="Partially Compliant",2,IF('Criteria 8'!$D$2="Non Compliant",3,0)))</f>
        <v>1</v>
      </c>
      <c r="L8" s="4">
        <f>IF('Criteria 9'!$D$2="Fully Compliant",1,IF('Criteria 9'!$D$2="Partially Compliant",2,IF('Criteria 9'!$D$2="Non Compliant",3,0)))</f>
        <v>1</v>
      </c>
      <c r="M8" s="4">
        <f>IF('Criteria 10'!$D$2="Fully Compliant",1,IF('Criteria 10'!$D$2="Partially Compliant",2,IF('Criteria 10'!$D$2="Non Compliant",3,0)))</f>
        <v>1</v>
      </c>
      <c r="N8" s="4">
        <f>IF('Criteria 11'!$D$2="Fully Compliant",1,IF('Criteria 11'!$D$2="Partially Compliant",2,IF('Criteria 11'!$D$2="Non Compliant",3,0)))</f>
        <v>1</v>
      </c>
      <c r="O8" s="4" t="e">
        <f>IF(#REF!="Fully Compliant",1,IF(#REF!="Partially Compliant",2,IF(#REF!="Non Compliant",3,0)))</f>
        <v>#REF!</v>
      </c>
    </row>
    <row r="9" spans="1:15" x14ac:dyDescent="0.35">
      <c r="A9" s="20"/>
      <c r="B9" s="21"/>
      <c r="C9" s="21"/>
      <c r="D9" s="21"/>
      <c r="E9" s="21"/>
      <c r="F9" s="21"/>
      <c r="G9" s="21"/>
    </row>
    <row r="10" spans="1:15" x14ac:dyDescent="0.35">
      <c r="A10" s="20"/>
      <c r="B10" s="21"/>
      <c r="C10" s="21"/>
      <c r="D10" s="22" t="s">
        <v>4</v>
      </c>
      <c r="E10" s="23">
        <f>COUNTIF($D$8:$T$8,1)</f>
        <v>11</v>
      </c>
      <c r="F10" s="21"/>
      <c r="G10" s="21"/>
    </row>
    <row r="11" spans="1:15" x14ac:dyDescent="0.35">
      <c r="A11" s="20"/>
      <c r="B11" s="21"/>
      <c r="C11" s="21"/>
      <c r="D11" s="22" t="s">
        <v>21</v>
      </c>
      <c r="E11" s="24">
        <f>COUNTIF($D$8:$T$8,2)</f>
        <v>0</v>
      </c>
      <c r="F11" s="21"/>
      <c r="G11" s="21"/>
    </row>
    <row r="12" spans="1:15" x14ac:dyDescent="0.35">
      <c r="A12" s="20"/>
      <c r="B12" s="21"/>
      <c r="C12" s="21"/>
      <c r="D12" s="22" t="s">
        <v>22</v>
      </c>
      <c r="E12" s="25">
        <f>COUNTIF($D$8:$T$8,3)</f>
        <v>0</v>
      </c>
      <c r="F12" s="21"/>
      <c r="G12" s="21"/>
    </row>
    <row r="13" spans="1:15" x14ac:dyDescent="0.35">
      <c r="A13" s="20"/>
      <c r="B13" s="21"/>
      <c r="C13" s="21"/>
      <c r="D13" s="21"/>
      <c r="E13" s="21"/>
      <c r="F13" s="21"/>
      <c r="G13" s="21"/>
    </row>
    <row r="14" spans="1:15" x14ac:dyDescent="0.35">
      <c r="A14" s="20"/>
      <c r="B14" s="21"/>
      <c r="C14" s="21"/>
      <c r="D14" s="21"/>
      <c r="E14" s="21"/>
      <c r="F14" s="21"/>
      <c r="G14" s="21"/>
    </row>
    <row r="15" spans="1:15" x14ac:dyDescent="0.35">
      <c r="A15" s="20"/>
      <c r="B15" s="21"/>
      <c r="C15" s="21"/>
      <c r="D15" s="21"/>
      <c r="E15" s="21"/>
      <c r="F15" s="21"/>
      <c r="G15" s="21"/>
    </row>
    <row r="16" spans="1:15" x14ac:dyDescent="0.35">
      <c r="A16" s="20"/>
      <c r="B16" s="21"/>
      <c r="C16" s="21"/>
      <c r="D16" s="21"/>
      <c r="E16" s="21"/>
      <c r="F16" s="21"/>
      <c r="G16" s="21"/>
    </row>
    <row r="17" spans="1:7" x14ac:dyDescent="0.35">
      <c r="A17" s="20"/>
      <c r="B17" s="21"/>
      <c r="C17" s="21"/>
      <c r="D17" s="21"/>
      <c r="E17" s="21"/>
      <c r="F17" s="21"/>
      <c r="G17" s="21"/>
    </row>
    <row r="18" spans="1:7" x14ac:dyDescent="0.35">
      <c r="A18" s="20"/>
      <c r="B18" s="21"/>
      <c r="C18" s="21"/>
      <c r="D18" s="21"/>
      <c r="E18" s="21"/>
      <c r="F18" s="21"/>
      <c r="G18" s="21"/>
    </row>
    <row r="19" spans="1:7" x14ac:dyDescent="0.35">
      <c r="A19" s="20"/>
      <c r="B19" s="21"/>
      <c r="C19" s="21"/>
      <c r="D19" s="21"/>
      <c r="E19" s="21"/>
      <c r="F19" s="21"/>
      <c r="G19" s="21"/>
    </row>
    <row r="20" spans="1:7" x14ac:dyDescent="0.35">
      <c r="A20" s="20"/>
      <c r="B20" s="21"/>
      <c r="C20" s="21"/>
      <c r="D20" s="21"/>
      <c r="E20" s="21"/>
      <c r="F20" s="21"/>
      <c r="G20" s="21"/>
    </row>
    <row r="21" spans="1:7" x14ac:dyDescent="0.35">
      <c r="A21" s="20"/>
      <c r="B21" s="21"/>
      <c r="C21" s="21"/>
      <c r="D21" s="21"/>
      <c r="E21" s="21"/>
      <c r="F21" s="21"/>
      <c r="G21" s="21"/>
    </row>
    <row r="22" spans="1:7" x14ac:dyDescent="0.35">
      <c r="A22" s="20"/>
      <c r="B22" s="21"/>
      <c r="C22" s="21"/>
      <c r="D22" s="21"/>
      <c r="E22" s="21"/>
      <c r="F22" s="21"/>
      <c r="G22" s="21"/>
    </row>
    <row r="23" spans="1:7" x14ac:dyDescent="0.35">
      <c r="A23" s="20"/>
      <c r="B23" s="21"/>
      <c r="C23" s="21"/>
      <c r="D23" s="21"/>
      <c r="E23" s="21"/>
      <c r="F23" s="21"/>
      <c r="G23" s="21"/>
    </row>
    <row r="24" spans="1:7" x14ac:dyDescent="0.35">
      <c r="A24" s="20"/>
      <c r="B24" s="21"/>
      <c r="C24" s="21"/>
      <c r="D24" s="21"/>
      <c r="E24" s="21"/>
      <c r="F24" s="21"/>
      <c r="G24" s="21"/>
    </row>
    <row r="25" spans="1:7" x14ac:dyDescent="0.35">
      <c r="A25" s="21"/>
      <c r="B25" s="21"/>
      <c r="C25" s="21"/>
      <c r="D25" s="21"/>
      <c r="E25" s="21"/>
      <c r="F25" s="21"/>
      <c r="G25" s="21"/>
    </row>
    <row r="26" spans="1:7" x14ac:dyDescent="0.35">
      <c r="A26" s="21"/>
      <c r="B26" s="21"/>
      <c r="C26" s="21"/>
      <c r="D26" s="21"/>
      <c r="E26" s="21"/>
      <c r="F26" s="21"/>
      <c r="G26" s="21"/>
    </row>
    <row r="27" spans="1:7" x14ac:dyDescent="0.35">
      <c r="A27" s="21"/>
      <c r="B27" s="21"/>
      <c r="C27" s="21"/>
      <c r="D27" s="21"/>
      <c r="E27" s="21"/>
      <c r="F27" s="21"/>
      <c r="G27" s="21"/>
    </row>
    <row r="28" spans="1:7" x14ac:dyDescent="0.35">
      <c r="A28" s="21"/>
      <c r="B28" s="21"/>
      <c r="C28" s="21"/>
      <c r="D28" s="21"/>
      <c r="E28" s="21"/>
      <c r="F28" s="21"/>
      <c r="G28" s="21"/>
    </row>
    <row r="29" spans="1:7" x14ac:dyDescent="0.35">
      <c r="A29" s="21"/>
      <c r="B29" s="21"/>
      <c r="C29" s="21"/>
      <c r="D29" s="21"/>
      <c r="E29" s="21"/>
      <c r="F29" s="21"/>
      <c r="G29" s="21"/>
    </row>
    <row r="30" spans="1:7" x14ac:dyDescent="0.35">
      <c r="A30" s="21"/>
      <c r="B30" s="21"/>
      <c r="C30" s="21"/>
      <c r="D30" s="21"/>
      <c r="E30" s="21"/>
      <c r="F30" s="21"/>
      <c r="G30" s="21"/>
    </row>
    <row r="31" spans="1:7" x14ac:dyDescent="0.35">
      <c r="A31" s="21"/>
      <c r="B31" s="21"/>
      <c r="C31" s="21"/>
      <c r="D31" s="21"/>
      <c r="E31" s="21"/>
      <c r="F31" s="21"/>
      <c r="G31" s="21"/>
    </row>
  </sheetData>
  <phoneticPr fontId="2" type="noConversion"/>
  <pageMargins left="0.7" right="0.7"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selection activeCell="A3" sqref="A3"/>
    </sheetView>
  </sheetViews>
  <sheetFormatPr defaultColWidth="9" defaultRowHeight="18"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47.25" customHeight="1" x14ac:dyDescent="0.35">
      <c r="A1" s="32" t="s">
        <v>39</v>
      </c>
      <c r="B1" s="33" t="s">
        <v>0</v>
      </c>
      <c r="C1" s="33" t="s">
        <v>1</v>
      </c>
      <c r="D1" s="33" t="s">
        <v>2</v>
      </c>
      <c r="E1" s="33" t="s">
        <v>45</v>
      </c>
      <c r="F1" s="33" t="s">
        <v>46</v>
      </c>
      <c r="G1" s="47" t="s">
        <v>47</v>
      </c>
      <c r="H1" s="85"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111</v>
      </c>
      <c r="B3" s="38"/>
      <c r="C3" s="38"/>
      <c r="D3" s="39"/>
      <c r="E3" s="40"/>
      <c r="F3" s="41"/>
      <c r="G3" s="49"/>
      <c r="H3" s="75"/>
    </row>
    <row r="4" spans="1:8" ht="39.4" customHeight="1" x14ac:dyDescent="0.35">
      <c r="A4" s="37" t="s">
        <v>112</v>
      </c>
      <c r="B4" s="38"/>
      <c r="C4" s="38"/>
      <c r="D4" s="39"/>
      <c r="E4" s="40"/>
      <c r="F4" s="41"/>
      <c r="G4" s="49"/>
      <c r="H4" s="76"/>
    </row>
    <row r="5" spans="1:8" ht="39.4" customHeight="1" x14ac:dyDescent="0.35">
      <c r="A5" s="37" t="s">
        <v>113</v>
      </c>
      <c r="B5" s="38"/>
      <c r="C5" s="38"/>
      <c r="D5" s="39"/>
      <c r="E5" s="40"/>
      <c r="F5" s="41"/>
      <c r="G5" s="49"/>
      <c r="H5" s="75"/>
    </row>
    <row r="6" spans="1:8" ht="39.4" customHeight="1" x14ac:dyDescent="0.35">
      <c r="A6" s="37" t="s">
        <v>114</v>
      </c>
      <c r="B6" s="38"/>
      <c r="C6" s="38"/>
      <c r="D6" s="39"/>
      <c r="E6" s="40"/>
      <c r="F6" s="41"/>
      <c r="G6" s="49"/>
      <c r="H6" s="76"/>
    </row>
    <row r="7" spans="1:8" ht="39.4" customHeight="1" x14ac:dyDescent="0.35">
      <c r="A7" s="37" t="s">
        <v>115</v>
      </c>
      <c r="B7" s="38"/>
      <c r="C7" s="38"/>
      <c r="D7" s="39"/>
      <c r="E7" s="40"/>
      <c r="F7" s="41"/>
      <c r="G7" s="49"/>
      <c r="H7" s="75"/>
    </row>
    <row r="8" spans="1:8" ht="39.4" customHeight="1" x14ac:dyDescent="0.35">
      <c r="A8" s="37" t="s">
        <v>116</v>
      </c>
      <c r="B8" s="38"/>
      <c r="C8" s="38"/>
      <c r="D8" s="39"/>
      <c r="E8" s="40"/>
      <c r="F8" s="41"/>
      <c r="G8" s="49"/>
      <c r="H8" s="76"/>
    </row>
    <row r="9" spans="1:8" ht="39.4" customHeight="1" x14ac:dyDescent="0.35">
      <c r="A9" s="37" t="s">
        <v>117</v>
      </c>
      <c r="B9" s="38"/>
      <c r="C9" s="38"/>
      <c r="D9" s="39"/>
      <c r="E9" s="40"/>
      <c r="F9" s="41"/>
      <c r="G9" s="49"/>
      <c r="H9" s="75"/>
    </row>
    <row r="10" spans="1:8" ht="39.4" customHeight="1" x14ac:dyDescent="0.35">
      <c r="A10" s="37" t="s">
        <v>118</v>
      </c>
      <c r="B10" s="38"/>
      <c r="C10" s="38"/>
      <c r="D10" s="39"/>
      <c r="E10" s="40"/>
      <c r="F10" s="41"/>
      <c r="G10" s="49"/>
      <c r="H10" s="76"/>
    </row>
    <row r="11" spans="1:8" ht="39.4" customHeight="1" x14ac:dyDescent="0.35">
      <c r="A11" s="37" t="s">
        <v>119</v>
      </c>
      <c r="B11" s="38"/>
      <c r="C11" s="38"/>
      <c r="D11" s="39"/>
      <c r="E11" s="40"/>
      <c r="F11" s="41"/>
      <c r="G11" s="49"/>
      <c r="H11" s="83"/>
    </row>
    <row r="12" spans="1:8" ht="39.4" customHeight="1" x14ac:dyDescent="0.35">
      <c r="A12" s="42" t="s">
        <v>120</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09" priority="7" operator="equal">
      <formula>"Low"</formula>
    </cfRule>
    <cfRule type="cellIs" dxfId="108" priority="8" operator="equal">
      <formula>"Medium"</formula>
    </cfRule>
    <cfRule type="cellIs" dxfId="107" priority="9" operator="equal">
      <formula>"High"</formula>
    </cfRule>
  </conditionalFormatting>
  <conditionalFormatting sqref="C2:C12">
    <cfRule type="cellIs" dxfId="106" priority="4" operator="equal">
      <formula>"Low"</formula>
    </cfRule>
    <cfRule type="cellIs" dxfId="105" priority="5" operator="equal">
      <formula>"Medium"</formula>
    </cfRule>
    <cfRule type="cellIs" dxfId="10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131.25" customHeight="1" x14ac:dyDescent="0.35">
      <c r="A1" s="32" t="s">
        <v>121</v>
      </c>
      <c r="B1" s="33" t="s">
        <v>0</v>
      </c>
      <c r="C1" s="33" t="s">
        <v>1</v>
      </c>
      <c r="D1" s="33" t="s">
        <v>2</v>
      </c>
      <c r="E1" s="33" t="s">
        <v>45</v>
      </c>
      <c r="F1" s="33" t="s">
        <v>46</v>
      </c>
      <c r="G1" s="47" t="s">
        <v>47</v>
      </c>
      <c r="H1" s="85"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122</v>
      </c>
      <c r="B3" s="38"/>
      <c r="C3" s="38"/>
      <c r="D3" s="39"/>
      <c r="E3" s="40"/>
      <c r="F3" s="41"/>
      <c r="G3" s="49"/>
      <c r="H3" s="75"/>
    </row>
    <row r="4" spans="1:8" ht="39.4" customHeight="1" x14ac:dyDescent="0.35">
      <c r="A4" s="37" t="s">
        <v>123</v>
      </c>
      <c r="B4" s="38"/>
      <c r="C4" s="38"/>
      <c r="D4" s="39"/>
      <c r="E4" s="40"/>
      <c r="F4" s="41"/>
      <c r="G4" s="49"/>
      <c r="H4" s="76"/>
    </row>
    <row r="5" spans="1:8" ht="39.4" customHeight="1" x14ac:dyDescent="0.35">
      <c r="A5" s="37" t="s">
        <v>124</v>
      </c>
      <c r="B5" s="38"/>
      <c r="C5" s="38"/>
      <c r="D5" s="39"/>
      <c r="E5" s="40"/>
      <c r="F5" s="41"/>
      <c r="G5" s="49"/>
      <c r="H5" s="75"/>
    </row>
    <row r="6" spans="1:8" ht="39.4" customHeight="1" x14ac:dyDescent="0.35">
      <c r="A6" s="37" t="s">
        <v>125</v>
      </c>
      <c r="B6" s="38"/>
      <c r="C6" s="38"/>
      <c r="D6" s="39"/>
      <c r="E6" s="40"/>
      <c r="F6" s="41"/>
      <c r="G6" s="49"/>
      <c r="H6" s="76"/>
    </row>
    <row r="7" spans="1:8" ht="39.4" customHeight="1" x14ac:dyDescent="0.35">
      <c r="A7" s="37" t="s">
        <v>126</v>
      </c>
      <c r="B7" s="38"/>
      <c r="C7" s="38"/>
      <c r="D7" s="39"/>
      <c r="E7" s="40"/>
      <c r="F7" s="41"/>
      <c r="G7" s="49"/>
      <c r="H7" s="75"/>
    </row>
    <row r="8" spans="1:8" ht="39.4" customHeight="1" x14ac:dyDescent="0.35">
      <c r="A8" s="37" t="s">
        <v>127</v>
      </c>
      <c r="B8" s="38"/>
      <c r="C8" s="38"/>
      <c r="D8" s="39"/>
      <c r="E8" s="40"/>
      <c r="F8" s="41"/>
      <c r="G8" s="49"/>
      <c r="H8" s="76"/>
    </row>
    <row r="9" spans="1:8" ht="39.4" customHeight="1" x14ac:dyDescent="0.35">
      <c r="A9" s="37" t="s">
        <v>128</v>
      </c>
      <c r="B9" s="38"/>
      <c r="C9" s="38"/>
      <c r="D9" s="39"/>
      <c r="E9" s="40"/>
      <c r="F9" s="41"/>
      <c r="G9" s="49"/>
      <c r="H9" s="75"/>
    </row>
    <row r="10" spans="1:8" ht="39.4" customHeight="1" x14ac:dyDescent="0.35">
      <c r="A10" s="37" t="s">
        <v>129</v>
      </c>
      <c r="B10" s="38"/>
      <c r="C10" s="38"/>
      <c r="D10" s="39"/>
      <c r="E10" s="40"/>
      <c r="F10" s="41"/>
      <c r="G10" s="49"/>
      <c r="H10" s="76"/>
    </row>
    <row r="11" spans="1:8" ht="39.4" customHeight="1" x14ac:dyDescent="0.35">
      <c r="A11" s="37" t="s">
        <v>130</v>
      </c>
      <c r="B11" s="38"/>
      <c r="C11" s="38"/>
      <c r="D11" s="39"/>
      <c r="E11" s="40"/>
      <c r="F11" s="41"/>
      <c r="G11" s="49"/>
      <c r="H11" s="83"/>
    </row>
    <row r="12" spans="1:8" ht="39.4" customHeight="1" x14ac:dyDescent="0.35">
      <c r="A12" s="42" t="s">
        <v>131</v>
      </c>
      <c r="B12" s="43"/>
      <c r="C12" s="43"/>
      <c r="D12" s="44"/>
      <c r="E12" s="45"/>
      <c r="F12" s="46"/>
      <c r="G12" s="50"/>
      <c r="H12" s="76"/>
    </row>
  </sheetData>
  <conditionalFormatting sqref="B2:B12">
    <cfRule type="cellIs" dxfId="87" priority="7" operator="equal">
      <formula>"Low"</formula>
    </cfRule>
    <cfRule type="cellIs" dxfId="86" priority="8" operator="equal">
      <formula>"Medium"</formula>
    </cfRule>
    <cfRule type="cellIs" dxfId="85" priority="9" operator="equal">
      <formula>"High"</formula>
    </cfRule>
  </conditionalFormatting>
  <conditionalFormatting sqref="C2:C12">
    <cfRule type="cellIs" dxfId="84" priority="4" operator="equal">
      <formula>"Low"</formula>
    </cfRule>
    <cfRule type="cellIs" dxfId="83" priority="5" operator="equal">
      <formula>"Medium"</formula>
    </cfRule>
    <cfRule type="cellIs" dxfId="82"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D3:D12 D13:D50</xm:sqref>
        </x14:dataValidation>
        <x14:dataValidation type="list" allowBlank="1" showInputMessage="1" showErrorMessage="1" xr:uid="{7CF32DC5-9E94-4433-9458-BEF850214BD0}">
          <x14:formula1>
            <xm:f>Lists!$B$2:$B$4</xm:f>
          </x14:formula1>
          <xm:sqref>C2:C12 C13:C50</xm:sqref>
        </x14:dataValidation>
        <x14:dataValidation type="list" allowBlank="1" showInputMessage="1" showErrorMessage="1" xr:uid="{CB587238-3A58-4743-8D8F-186BCF390787}">
          <x14:formula1>
            <xm:f>Lists!$A$2:$A$4</xm:f>
          </x14:formula1>
          <xm:sqref>B2:B12 B13:B50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8.5" customHeight="1" x14ac:dyDescent="0.35">
      <c r="A1" s="32" t="s">
        <v>41</v>
      </c>
      <c r="B1" s="33" t="s">
        <v>0</v>
      </c>
      <c r="C1" s="33" t="s">
        <v>1</v>
      </c>
      <c r="D1" s="33" t="s">
        <v>2</v>
      </c>
      <c r="E1" s="33" t="s">
        <v>45</v>
      </c>
      <c r="F1" s="33" t="s">
        <v>46</v>
      </c>
      <c r="G1" s="47" t="s">
        <v>47</v>
      </c>
      <c r="H1" s="85"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132</v>
      </c>
      <c r="B3" s="38"/>
      <c r="C3" s="38"/>
      <c r="D3" s="39"/>
      <c r="E3" s="40"/>
      <c r="F3" s="41"/>
      <c r="G3" s="49"/>
      <c r="H3" s="75"/>
    </row>
    <row r="4" spans="1:8" ht="39.4" customHeight="1" x14ac:dyDescent="0.35">
      <c r="A4" s="37" t="s">
        <v>133</v>
      </c>
      <c r="B4" s="38"/>
      <c r="C4" s="38"/>
      <c r="D4" s="39"/>
      <c r="E4" s="40"/>
      <c r="F4" s="41"/>
      <c r="G4" s="49"/>
      <c r="H4" s="76"/>
    </row>
    <row r="5" spans="1:8" ht="39.4" customHeight="1" x14ac:dyDescent="0.35">
      <c r="A5" s="37" t="s">
        <v>134</v>
      </c>
      <c r="B5" s="38"/>
      <c r="C5" s="38"/>
      <c r="D5" s="39"/>
      <c r="E5" s="40"/>
      <c r="F5" s="41"/>
      <c r="G5" s="49"/>
      <c r="H5" s="75"/>
    </row>
    <row r="6" spans="1:8" ht="39.4" customHeight="1" x14ac:dyDescent="0.35">
      <c r="A6" s="37" t="s">
        <v>135</v>
      </c>
      <c r="B6" s="38"/>
      <c r="C6" s="38"/>
      <c r="D6" s="39"/>
      <c r="E6" s="40"/>
      <c r="F6" s="41"/>
      <c r="G6" s="49"/>
      <c r="H6" s="76"/>
    </row>
    <row r="7" spans="1:8" ht="39.4" customHeight="1" x14ac:dyDescent="0.35">
      <c r="A7" s="37" t="s">
        <v>136</v>
      </c>
      <c r="B7" s="38"/>
      <c r="C7" s="38"/>
      <c r="D7" s="39"/>
      <c r="E7" s="40"/>
      <c r="F7" s="41"/>
      <c r="G7" s="49"/>
      <c r="H7" s="75"/>
    </row>
    <row r="8" spans="1:8" ht="39.4" customHeight="1" x14ac:dyDescent="0.35">
      <c r="A8" s="37" t="s">
        <v>137</v>
      </c>
      <c r="B8" s="38"/>
      <c r="C8" s="38"/>
      <c r="D8" s="39"/>
      <c r="E8" s="40"/>
      <c r="F8" s="41"/>
      <c r="G8" s="49"/>
      <c r="H8" s="76"/>
    </row>
    <row r="9" spans="1:8" ht="39.4" customHeight="1" x14ac:dyDescent="0.35">
      <c r="A9" s="37" t="s">
        <v>138</v>
      </c>
      <c r="B9" s="38"/>
      <c r="C9" s="38"/>
      <c r="D9" s="39"/>
      <c r="E9" s="40"/>
      <c r="F9" s="41"/>
      <c r="G9" s="49"/>
      <c r="H9" s="75"/>
    </row>
    <row r="10" spans="1:8" ht="39.4" customHeight="1" x14ac:dyDescent="0.35">
      <c r="A10" s="37" t="s">
        <v>139</v>
      </c>
      <c r="B10" s="38"/>
      <c r="C10" s="38"/>
      <c r="D10" s="39"/>
      <c r="E10" s="40"/>
      <c r="F10" s="41"/>
      <c r="G10" s="49"/>
      <c r="H10" s="76"/>
    </row>
    <row r="11" spans="1:8" ht="39.4" customHeight="1" x14ac:dyDescent="0.35">
      <c r="A11" s="37" t="s">
        <v>140</v>
      </c>
      <c r="B11" s="38"/>
      <c r="C11" s="38"/>
      <c r="D11" s="39"/>
      <c r="E11" s="40"/>
      <c r="F11" s="41"/>
      <c r="G11" s="49"/>
      <c r="H11" s="83"/>
    </row>
    <row r="12" spans="1:8" ht="39.4" customHeight="1" x14ac:dyDescent="0.35">
      <c r="A12" s="42" t="s">
        <v>141</v>
      </c>
      <c r="B12" s="43"/>
      <c r="C12" s="43"/>
      <c r="D12" s="44"/>
      <c r="E12" s="45"/>
      <c r="F12" s="46"/>
      <c r="G12" s="50"/>
      <c r="H12" s="76"/>
    </row>
  </sheetData>
  <conditionalFormatting sqref="B2:B12">
    <cfRule type="cellIs" dxfId="65" priority="7" operator="equal">
      <formula>"Low"</formula>
    </cfRule>
    <cfRule type="cellIs" dxfId="64" priority="8" operator="equal">
      <formula>"Medium"</formula>
    </cfRule>
    <cfRule type="cellIs" dxfId="63" priority="9" operator="equal">
      <formula>"High"</formula>
    </cfRule>
  </conditionalFormatting>
  <conditionalFormatting sqref="C2:C12">
    <cfRule type="cellIs" dxfId="62" priority="4" operator="equal">
      <formula>"Low"</formula>
    </cfRule>
    <cfRule type="cellIs" dxfId="61" priority="5" operator="equal">
      <formula>"Medium"</formula>
    </cfRule>
    <cfRule type="cellIs" dxfId="6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1.5" customHeight="1" x14ac:dyDescent="0.35">
      <c r="A1" s="32" t="s">
        <v>42</v>
      </c>
      <c r="B1" s="33" t="s">
        <v>0</v>
      </c>
      <c r="C1" s="33" t="s">
        <v>1</v>
      </c>
      <c r="D1" s="33" t="s">
        <v>2</v>
      </c>
      <c r="E1" s="33" t="s">
        <v>45</v>
      </c>
      <c r="F1" s="33" t="s">
        <v>46</v>
      </c>
      <c r="G1" s="47" t="s">
        <v>47</v>
      </c>
      <c r="H1" s="85"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142</v>
      </c>
      <c r="B3" s="38"/>
      <c r="C3" s="38"/>
      <c r="D3" s="39"/>
      <c r="E3" s="40"/>
      <c r="F3" s="41"/>
      <c r="G3" s="49"/>
      <c r="H3" s="75"/>
    </row>
    <row r="4" spans="1:8" ht="39.4" customHeight="1" x14ac:dyDescent="0.35">
      <c r="A4" s="37" t="s">
        <v>143</v>
      </c>
      <c r="B4" s="38"/>
      <c r="C4" s="38"/>
      <c r="D4" s="39"/>
      <c r="E4" s="40"/>
      <c r="F4" s="41"/>
      <c r="G4" s="49"/>
      <c r="H4" s="76"/>
    </row>
    <row r="5" spans="1:8" ht="39.4" customHeight="1" x14ac:dyDescent="0.35">
      <c r="A5" s="37" t="s">
        <v>144</v>
      </c>
      <c r="B5" s="38"/>
      <c r="C5" s="38"/>
      <c r="D5" s="39"/>
      <c r="E5" s="40"/>
      <c r="F5" s="41"/>
      <c r="G5" s="49"/>
      <c r="H5" s="75"/>
    </row>
    <row r="6" spans="1:8" ht="39.4" customHeight="1" x14ac:dyDescent="0.35">
      <c r="A6" s="37" t="s">
        <v>145</v>
      </c>
      <c r="B6" s="38"/>
      <c r="C6" s="38"/>
      <c r="D6" s="39"/>
      <c r="E6" s="40"/>
      <c r="F6" s="41"/>
      <c r="G6" s="49"/>
      <c r="H6" s="76"/>
    </row>
    <row r="7" spans="1:8" ht="39.4" customHeight="1" x14ac:dyDescent="0.35">
      <c r="A7" s="37" t="s">
        <v>146</v>
      </c>
      <c r="B7" s="38"/>
      <c r="C7" s="38"/>
      <c r="D7" s="39"/>
      <c r="E7" s="40"/>
      <c r="F7" s="41"/>
      <c r="G7" s="49"/>
      <c r="H7" s="75"/>
    </row>
    <row r="8" spans="1:8" ht="39.4" customHeight="1" x14ac:dyDescent="0.35">
      <c r="A8" s="37" t="s">
        <v>147</v>
      </c>
      <c r="B8" s="38"/>
      <c r="C8" s="38"/>
      <c r="D8" s="39"/>
      <c r="E8" s="40"/>
      <c r="F8" s="41"/>
      <c r="G8" s="49"/>
      <c r="H8" s="76"/>
    </row>
    <row r="9" spans="1:8" ht="39.4" customHeight="1" x14ac:dyDescent="0.35">
      <c r="A9" s="37" t="s">
        <v>148</v>
      </c>
      <c r="B9" s="38"/>
      <c r="C9" s="38"/>
      <c r="D9" s="39"/>
      <c r="E9" s="40"/>
      <c r="F9" s="41"/>
      <c r="G9" s="49"/>
      <c r="H9" s="75"/>
    </row>
    <row r="10" spans="1:8" ht="39.4" customHeight="1" x14ac:dyDescent="0.35">
      <c r="A10" s="37" t="s">
        <v>149</v>
      </c>
      <c r="B10" s="38"/>
      <c r="C10" s="38"/>
      <c r="D10" s="39"/>
      <c r="E10" s="40"/>
      <c r="F10" s="41"/>
      <c r="G10" s="49"/>
      <c r="H10" s="76"/>
    </row>
    <row r="11" spans="1:8" ht="39.4" customHeight="1" x14ac:dyDescent="0.35">
      <c r="A11" s="37" t="s">
        <v>150</v>
      </c>
      <c r="B11" s="38"/>
      <c r="C11" s="38"/>
      <c r="D11" s="39"/>
      <c r="E11" s="40"/>
      <c r="F11" s="41"/>
      <c r="G11" s="49"/>
      <c r="H11" s="83"/>
    </row>
    <row r="12" spans="1:8" ht="39.4" customHeight="1" x14ac:dyDescent="0.35">
      <c r="A12" s="42" t="s">
        <v>151</v>
      </c>
      <c r="B12" s="43"/>
      <c r="C12" s="43"/>
      <c r="D12" s="44"/>
      <c r="E12" s="45"/>
      <c r="F12" s="46"/>
      <c r="G12" s="50"/>
      <c r="H12" s="76"/>
    </row>
  </sheetData>
  <conditionalFormatting sqref="B2:B12">
    <cfRule type="cellIs" dxfId="43" priority="7" operator="equal">
      <formula>"Low"</formula>
    </cfRule>
    <cfRule type="cellIs" dxfId="42" priority="8" operator="equal">
      <formula>"Medium"</formula>
    </cfRule>
    <cfRule type="cellIs" dxfId="41" priority="9" operator="equal">
      <formula>"High"</formula>
    </cfRule>
  </conditionalFormatting>
  <conditionalFormatting sqref="C2:C12">
    <cfRule type="cellIs" dxfId="40" priority="4" operator="equal">
      <formula>"Low"</formula>
    </cfRule>
    <cfRule type="cellIs" dxfId="39" priority="5" operator="equal">
      <formula>"Medium"</formula>
    </cfRule>
    <cfRule type="cellIs" dxfId="3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9.25" customHeight="1" x14ac:dyDescent="0.35">
      <c r="A1" s="32" t="s">
        <v>43</v>
      </c>
      <c r="B1" s="33" t="s">
        <v>0</v>
      </c>
      <c r="C1" s="33" t="s">
        <v>1</v>
      </c>
      <c r="D1" s="33" t="s">
        <v>2</v>
      </c>
      <c r="E1" s="33" t="s">
        <v>45</v>
      </c>
      <c r="F1" s="33" t="s">
        <v>46</v>
      </c>
      <c r="G1" s="47" t="s">
        <v>47</v>
      </c>
      <c r="H1" s="85"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152</v>
      </c>
      <c r="B3" s="38"/>
      <c r="C3" s="38"/>
      <c r="D3" s="39"/>
      <c r="E3" s="40"/>
      <c r="F3" s="41"/>
      <c r="G3" s="49"/>
      <c r="H3" s="75"/>
    </row>
    <row r="4" spans="1:8" ht="39.4" customHeight="1" x14ac:dyDescent="0.35">
      <c r="A4" s="37" t="s">
        <v>153</v>
      </c>
      <c r="B4" s="38"/>
      <c r="C4" s="38"/>
      <c r="D4" s="39"/>
      <c r="E4" s="40"/>
      <c r="F4" s="41"/>
      <c r="G4" s="49"/>
      <c r="H4" s="76"/>
    </row>
    <row r="5" spans="1:8" ht="39.4" customHeight="1" x14ac:dyDescent="0.35">
      <c r="A5" s="37" t="s">
        <v>154</v>
      </c>
      <c r="B5" s="38"/>
      <c r="C5" s="38"/>
      <c r="D5" s="39"/>
      <c r="E5" s="40"/>
      <c r="F5" s="41"/>
      <c r="G5" s="49"/>
      <c r="H5" s="75"/>
    </row>
    <row r="6" spans="1:8" ht="39.4" customHeight="1" x14ac:dyDescent="0.35">
      <c r="A6" s="37" t="s">
        <v>155</v>
      </c>
      <c r="B6" s="38"/>
      <c r="C6" s="38"/>
      <c r="D6" s="39"/>
      <c r="E6" s="40"/>
      <c r="F6" s="41"/>
      <c r="G6" s="49"/>
      <c r="H6" s="76"/>
    </row>
    <row r="7" spans="1:8" ht="39.4" customHeight="1" x14ac:dyDescent="0.35">
      <c r="A7" s="37" t="s">
        <v>156</v>
      </c>
      <c r="B7" s="38"/>
      <c r="C7" s="38"/>
      <c r="D7" s="39"/>
      <c r="E7" s="40"/>
      <c r="F7" s="41"/>
      <c r="G7" s="49"/>
      <c r="H7" s="75"/>
    </row>
    <row r="8" spans="1:8" ht="39.4" customHeight="1" x14ac:dyDescent="0.35">
      <c r="A8" s="37" t="s">
        <v>157</v>
      </c>
      <c r="B8" s="38"/>
      <c r="C8" s="38"/>
      <c r="D8" s="39"/>
      <c r="E8" s="40"/>
      <c r="F8" s="41"/>
      <c r="G8" s="49"/>
      <c r="H8" s="76"/>
    </row>
    <row r="9" spans="1:8" ht="39.4" customHeight="1" x14ac:dyDescent="0.35">
      <c r="A9" s="37" t="s">
        <v>158</v>
      </c>
      <c r="B9" s="38"/>
      <c r="C9" s="38"/>
      <c r="D9" s="39"/>
      <c r="E9" s="40"/>
      <c r="F9" s="41"/>
      <c r="G9" s="49"/>
      <c r="H9" s="75"/>
    </row>
    <row r="10" spans="1:8" ht="39.4" customHeight="1" x14ac:dyDescent="0.35">
      <c r="A10" s="37" t="s">
        <v>159</v>
      </c>
      <c r="B10" s="38"/>
      <c r="C10" s="38"/>
      <c r="D10" s="39"/>
      <c r="E10" s="40"/>
      <c r="F10" s="41"/>
      <c r="G10" s="49"/>
      <c r="H10" s="76"/>
    </row>
    <row r="11" spans="1:8" ht="39.4" customHeight="1" x14ac:dyDescent="0.35">
      <c r="A11" s="37" t="s">
        <v>160</v>
      </c>
      <c r="B11" s="38"/>
      <c r="C11" s="38"/>
      <c r="D11" s="39"/>
      <c r="E11" s="40"/>
      <c r="F11" s="41"/>
      <c r="G11" s="49"/>
      <c r="H11" s="83"/>
    </row>
    <row r="12" spans="1:8" ht="39.4" customHeight="1" x14ac:dyDescent="0.35">
      <c r="A12" s="42" t="s">
        <v>161</v>
      </c>
      <c r="B12" s="43"/>
      <c r="C12" s="43"/>
      <c r="D12" s="44"/>
      <c r="E12" s="45"/>
      <c r="F12" s="46"/>
      <c r="G12" s="50"/>
      <c r="H12" s="76"/>
    </row>
  </sheetData>
  <conditionalFormatting sqref="B2:B12">
    <cfRule type="cellIs" dxfId="21" priority="7" operator="equal">
      <formula>"Low"</formula>
    </cfRule>
    <cfRule type="cellIs" dxfId="20" priority="8" operator="equal">
      <formula>"Medium"</formula>
    </cfRule>
    <cfRule type="cellIs" dxfId="19" priority="9" operator="equal">
      <formula>"High"</formula>
    </cfRule>
  </conditionalFormatting>
  <conditionalFormatting sqref="C2:C12">
    <cfRule type="cellIs" dxfId="18" priority="4" operator="equal">
      <formula>"Low"</formula>
    </cfRule>
    <cfRule type="cellIs" dxfId="17" priority="5" operator="equal">
      <formula>"Medium"</formula>
    </cfRule>
    <cfRule type="cellIs" dxfId="1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workbookViewId="0"/>
  </sheetViews>
  <sheetFormatPr defaultRowHeight="14.5" x14ac:dyDescent="0.35"/>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1:L23"/>
  <sheetViews>
    <sheetView showGridLines="0" tabSelected="1" zoomScaleNormal="100" workbookViewId="0">
      <selection activeCell="D11" sqref="D11"/>
    </sheetView>
  </sheetViews>
  <sheetFormatPr defaultColWidth="9" defaultRowHeight="18" customHeight="1" x14ac:dyDescent="0.35"/>
  <cols>
    <col min="1" max="1" width="9" style="2"/>
    <col min="2" max="2" width="53.54296875" style="2" customWidth="1"/>
    <col min="3" max="11" width="8.7265625" style="2" customWidth="1"/>
    <col min="12" max="16384" width="9" style="2"/>
  </cols>
  <sheetData>
    <row r="1" spans="1:12" ht="72.75" customHeight="1" x14ac:dyDescent="0.35"/>
    <row r="2" spans="1:12" ht="18" customHeight="1" thickBot="1" x14ac:dyDescent="0.4"/>
    <row r="3" spans="1:12" ht="20.65" customHeight="1" thickTop="1" thickBot="1" x14ac:dyDescent="0.4">
      <c r="B3" s="107" t="s">
        <v>23</v>
      </c>
      <c r="C3" s="107"/>
      <c r="D3" s="107"/>
      <c r="E3" s="107"/>
      <c r="F3" s="107"/>
      <c r="G3" s="107"/>
      <c r="I3" s="97" t="s">
        <v>24</v>
      </c>
      <c r="J3" s="98"/>
      <c r="K3" s="98"/>
      <c r="L3" s="99"/>
    </row>
    <row r="4" spans="1:12" ht="20.65" customHeight="1" thickBot="1" x14ac:dyDescent="0.4">
      <c r="B4" s="19" t="s">
        <v>25</v>
      </c>
      <c r="C4" s="106"/>
      <c r="D4" s="106"/>
      <c r="E4" s="106"/>
      <c r="F4" s="106"/>
      <c r="G4" s="106"/>
      <c r="I4" s="100"/>
      <c r="J4" s="101"/>
      <c r="K4" s="101"/>
      <c r="L4" s="102"/>
    </row>
    <row r="5" spans="1:12" ht="20.65" customHeight="1" thickBot="1" x14ac:dyDescent="0.4">
      <c r="B5" s="19" t="s">
        <v>26</v>
      </c>
      <c r="C5" s="106"/>
      <c r="D5" s="106"/>
      <c r="E5" s="106"/>
      <c r="F5" s="106"/>
      <c r="G5" s="106"/>
      <c r="I5" s="100"/>
      <c r="J5" s="101"/>
      <c r="K5" s="101"/>
      <c r="L5" s="102"/>
    </row>
    <row r="6" spans="1:12" ht="20.65" customHeight="1" thickBot="1" x14ac:dyDescent="0.4">
      <c r="B6" s="19" t="s">
        <v>27</v>
      </c>
      <c r="C6" s="106"/>
      <c r="D6" s="106"/>
      <c r="E6" s="106"/>
      <c r="F6" s="106"/>
      <c r="G6" s="106"/>
      <c r="I6" s="100"/>
      <c r="J6" s="101"/>
      <c r="K6" s="101"/>
      <c r="L6" s="102"/>
    </row>
    <row r="7" spans="1:12" ht="20.65" customHeight="1" thickBot="1" x14ac:dyDescent="0.4">
      <c r="B7" s="19" t="s">
        <v>28</v>
      </c>
      <c r="C7" s="106"/>
      <c r="D7" s="106"/>
      <c r="E7" s="106"/>
      <c r="F7" s="106"/>
      <c r="G7" s="106"/>
      <c r="I7" s="103"/>
      <c r="J7" s="104"/>
      <c r="K7" s="104"/>
      <c r="L7" s="105"/>
    </row>
    <row r="8" spans="1:12" ht="18" customHeight="1" x14ac:dyDescent="0.35">
      <c r="B8" s="18"/>
      <c r="C8" s="18"/>
      <c r="D8"/>
    </row>
    <row r="9" spans="1:12" ht="18" customHeight="1" x14ac:dyDescent="0.35">
      <c r="A9" s="91" t="s">
        <v>29</v>
      </c>
      <c r="B9" s="91" t="s">
        <v>30</v>
      </c>
      <c r="C9" s="95" t="s">
        <v>0</v>
      </c>
      <c r="D9" s="95"/>
      <c r="E9" s="95"/>
      <c r="F9" s="96" t="s">
        <v>1</v>
      </c>
      <c r="G9" s="96"/>
      <c r="H9" s="96"/>
      <c r="I9" s="92" t="s">
        <v>2</v>
      </c>
      <c r="J9" s="93"/>
      <c r="K9" s="93"/>
      <c r="L9" s="94"/>
    </row>
    <row r="10" spans="1:12" s="5" customFormat="1" ht="31.15" customHeight="1" x14ac:dyDescent="0.35">
      <c r="A10" s="91"/>
      <c r="B10" s="91"/>
      <c r="C10" s="6" t="s">
        <v>7</v>
      </c>
      <c r="D10" s="7" t="s">
        <v>5</v>
      </c>
      <c r="E10" s="8" t="s">
        <v>3</v>
      </c>
      <c r="F10" s="6" t="s">
        <v>7</v>
      </c>
      <c r="G10" s="7" t="s">
        <v>5</v>
      </c>
      <c r="H10" s="8" t="s">
        <v>3</v>
      </c>
      <c r="I10" s="9" t="s">
        <v>4</v>
      </c>
      <c r="J10" s="10" t="s">
        <v>31</v>
      </c>
      <c r="K10" s="11" t="s">
        <v>8</v>
      </c>
      <c r="L10" s="14" t="s">
        <v>32</v>
      </c>
    </row>
    <row r="11" spans="1:12" ht="82.5" customHeight="1" x14ac:dyDescent="0.35">
      <c r="A11" s="3">
        <v>1</v>
      </c>
      <c r="B11" s="12" t="s">
        <v>33</v>
      </c>
      <c r="C11" s="16">
        <f>COUNTIF('Criteria 1'!$B$3:$B$50,"Low")</f>
        <v>0</v>
      </c>
      <c r="D11" s="16">
        <f>COUNTIF('Criteria 1'!$B$3:$B$50,"Medium")</f>
        <v>0</v>
      </c>
      <c r="E11" s="16">
        <f>COUNTIF('Criteria 1'!$B$3:$B$50,"High")</f>
        <v>0</v>
      </c>
      <c r="F11" s="17">
        <f>COUNTIF('Criteria 1'!$C$3:$C$50,"Low")</f>
        <v>0</v>
      </c>
      <c r="G11" s="17">
        <f>COUNTIF('Criteria 1'!$C$3:$C$50,"Medium")</f>
        <v>0</v>
      </c>
      <c r="H11" s="17">
        <f>COUNTIF('Criteria 1'!$C$3:$C$50,"High")</f>
        <v>0</v>
      </c>
      <c r="I11" s="15">
        <f>COUNTIF('Criteria 1'!$D$3:$D$50,"Fully Compliant")</f>
        <v>0</v>
      </c>
      <c r="J11" s="15">
        <f>COUNTIF('Criteria 1'!$D$3:$D$50,"Partially Compliant")</f>
        <v>0</v>
      </c>
      <c r="K11" s="15">
        <f>COUNTIF('Criteria 1'!$D$3:$D$50,"Non Compliant")</f>
        <v>0</v>
      </c>
      <c r="L11" s="13"/>
    </row>
    <row r="12" spans="1:12" ht="76.5" customHeight="1" x14ac:dyDescent="0.35">
      <c r="A12" s="3">
        <v>2</v>
      </c>
      <c r="B12" s="12" t="s">
        <v>34</v>
      </c>
      <c r="C12" s="16">
        <f>COUNTIF('Criteria 2'!$B$3:$B$50,"Low")</f>
        <v>0</v>
      </c>
      <c r="D12" s="16">
        <f>COUNTIF('Criteria 2'!$B$3:$B$50,"Medium")</f>
        <v>0</v>
      </c>
      <c r="E12" s="16">
        <f>COUNTIF('Criteria 2'!$B$3:$B$50,"High")</f>
        <v>0</v>
      </c>
      <c r="F12" s="17">
        <f>COUNTIF('Criteria 2'!$C$3:$C$50,"Low")</f>
        <v>0</v>
      </c>
      <c r="G12" s="17">
        <f>COUNTIF('Criteria 2'!$C$3:$C$50,"Medium")</f>
        <v>0</v>
      </c>
      <c r="H12" s="17">
        <f>COUNTIF('Criteria 2'!$C$3:$C$50,"High")</f>
        <v>0</v>
      </c>
      <c r="I12" s="15">
        <f>COUNTIF('Criteria 2'!$D$3:$D$50,"Fully Compliant")</f>
        <v>0</v>
      </c>
      <c r="J12" s="15">
        <f>COUNTIF('Criteria 2'!$D$3:$D$50,"Partially Compliant")</f>
        <v>0</v>
      </c>
      <c r="K12" s="15">
        <f>COUNTIF('Criteria 2'!$D$3:$D$50,"Non Compliant")</f>
        <v>0</v>
      </c>
      <c r="L12" s="13"/>
    </row>
    <row r="13" spans="1:12" ht="59.25" customHeight="1" x14ac:dyDescent="0.35">
      <c r="A13" s="3">
        <v>3</v>
      </c>
      <c r="B13" s="12" t="s">
        <v>35</v>
      </c>
      <c r="C13" s="16">
        <f>COUNTIF('Criteria 3'!$B$3:$B$50,"Low")</f>
        <v>0</v>
      </c>
      <c r="D13" s="16">
        <f>COUNTIF('Criteria 3'!$B$3:$B$50,"Medium")</f>
        <v>0</v>
      </c>
      <c r="E13" s="16">
        <f>COUNTIF('Criteria 3'!$B$3:$B$50,"High")</f>
        <v>0</v>
      </c>
      <c r="F13" s="17">
        <f>COUNTIF('Criteria 3'!$C$3:$C$50,"Low")</f>
        <v>0</v>
      </c>
      <c r="G13" s="17">
        <f>COUNTIF('Criteria 3'!$C$3:$C$50,"Medium")</f>
        <v>0</v>
      </c>
      <c r="H13" s="17">
        <f>COUNTIF('Criteria 3'!$C$3:$C$50,"High")</f>
        <v>0</v>
      </c>
      <c r="I13" s="15">
        <f>COUNTIF('Criteria 3'!$D$3:$D$50,"Fully Compliant")</f>
        <v>0</v>
      </c>
      <c r="J13" s="15">
        <f>COUNTIF('Criteria 3'!$D$3:$D$50,"Partially Compliant")</f>
        <v>0</v>
      </c>
      <c r="K13" s="15">
        <f>COUNTIF('Criteria 3'!$D$3:$D$50,"Non Compliant")</f>
        <v>0</v>
      </c>
      <c r="L13" s="13"/>
    </row>
    <row r="14" spans="1:12" ht="46.5" customHeight="1" x14ac:dyDescent="0.35">
      <c r="A14" s="3">
        <v>4</v>
      </c>
      <c r="B14" s="12" t="s">
        <v>36</v>
      </c>
      <c r="C14" s="16">
        <f>COUNTIF('Criteria 4'!$B$3:$B$50,"Low")</f>
        <v>0</v>
      </c>
      <c r="D14" s="16">
        <f>COUNTIF('Criteria 4'!$B$3:$B$50,"Medium")</f>
        <v>0</v>
      </c>
      <c r="E14" s="16">
        <f>COUNTIF('Criteria 4'!$B$3:$B$50,"High")</f>
        <v>0</v>
      </c>
      <c r="F14" s="17">
        <f>COUNTIF('Criteria 4'!$C$3:$C$50,"Low")</f>
        <v>0</v>
      </c>
      <c r="G14" s="17">
        <f>COUNTIF('Criteria 4'!$C$3:$C$50,"Medium")</f>
        <v>0</v>
      </c>
      <c r="H14" s="17">
        <f>COUNTIF('Criteria 4'!$C$3:$C$50,"High")</f>
        <v>0</v>
      </c>
      <c r="I14" s="15">
        <f>COUNTIF('Criteria 4'!$D$3:$D$50,"Fully Compliant")</f>
        <v>0</v>
      </c>
      <c r="J14" s="15">
        <f>COUNTIF('Criteria 4'!$D$3:$D$50,"Partially Compliant")</f>
        <v>0</v>
      </c>
      <c r="K14" s="15">
        <f>COUNTIF('Criteria 4'!$D$3:$D$50,"Non Compliant")</f>
        <v>0</v>
      </c>
      <c r="L14" s="13"/>
    </row>
    <row r="15" spans="1:12" ht="60.75" customHeight="1" x14ac:dyDescent="0.35">
      <c r="A15" s="3">
        <v>5</v>
      </c>
      <c r="B15" s="12" t="s">
        <v>37</v>
      </c>
      <c r="C15" s="16">
        <f>COUNTIF('Criteria 5'!$B$3:$B$50,"Low")</f>
        <v>0</v>
      </c>
      <c r="D15" s="16">
        <f>COUNTIF('Criteria 5'!$B$3:$B$50,"Medium")</f>
        <v>0</v>
      </c>
      <c r="E15" s="16">
        <f>COUNTIF('Criteria 5'!$B$3:$B$50,"High")</f>
        <v>0</v>
      </c>
      <c r="F15" s="17">
        <f>COUNTIF('Criteria 5'!$C$3:$C$50,"Low")</f>
        <v>0</v>
      </c>
      <c r="G15" s="17">
        <f>COUNTIF('Criteria 5'!$C$3:$C$50,"Medium")</f>
        <v>0</v>
      </c>
      <c r="H15" s="17">
        <f>COUNTIF('Criteria 5'!$C$3:$C$50,"High")</f>
        <v>0</v>
      </c>
      <c r="I15" s="15">
        <f>COUNTIF('Criteria 5'!$D$3:$D$50,"Fully Compliant")</f>
        <v>0</v>
      </c>
      <c r="J15" s="15">
        <f>COUNTIF('Criteria 5'!$D$3:$D$50,"Partially Compliant")</f>
        <v>0</v>
      </c>
      <c r="K15" s="15">
        <f>COUNTIF('Criteria 5'!$D$3:$D$50,"Non Compliant")</f>
        <v>0</v>
      </c>
      <c r="L15" s="13"/>
    </row>
    <row r="16" spans="1:12" ht="68.25" customHeight="1" x14ac:dyDescent="0.35">
      <c r="A16" s="3">
        <v>6</v>
      </c>
      <c r="B16" s="12" t="s">
        <v>38</v>
      </c>
      <c r="C16" s="16">
        <f>COUNTIF('Criteria 6'!$B$3:$B$50,"Low")</f>
        <v>0</v>
      </c>
      <c r="D16" s="16">
        <f>COUNTIF('Criteria 6'!$B$3:$B$50,"Medium")</f>
        <v>0</v>
      </c>
      <c r="E16" s="16">
        <f>COUNTIF('Criteria 6'!$B$3:$B$50,"High")</f>
        <v>0</v>
      </c>
      <c r="F16" s="17">
        <f>COUNTIF('Criteria 6'!$C$3:$C$50,"Low")</f>
        <v>0</v>
      </c>
      <c r="G16" s="17">
        <f>COUNTIF('Criteria 6'!$C$3:$C$50,"Medium")</f>
        <v>0</v>
      </c>
      <c r="H16" s="17">
        <f>COUNTIF('Criteria 6'!$C$3:$C$50,"High")</f>
        <v>0</v>
      </c>
      <c r="I16" s="15">
        <f>COUNTIF('Criteria 6'!$D$3:$D$50,"Fully Compliant")</f>
        <v>0</v>
      </c>
      <c r="J16" s="15">
        <f>COUNTIF('Criteria 6'!$D$3:$D$50,"Partially Compliant")</f>
        <v>0</v>
      </c>
      <c r="K16" s="15">
        <f>COUNTIF('Criteria 6'!$D$3:$D$50,"Non Compliant")</f>
        <v>0</v>
      </c>
      <c r="L16" s="13"/>
    </row>
    <row r="17" spans="1:12" ht="55.5" customHeight="1" x14ac:dyDescent="0.35">
      <c r="A17" s="3">
        <v>7</v>
      </c>
      <c r="B17" s="12" t="s">
        <v>39</v>
      </c>
      <c r="C17" s="16">
        <f>COUNTIF('Criteria 7'!$B$3:$B$50,"Low")</f>
        <v>0</v>
      </c>
      <c r="D17" s="16">
        <f>COUNTIF('Criteria 7'!$B$3:$B$50,"Medium")</f>
        <v>0</v>
      </c>
      <c r="E17" s="16">
        <f>COUNTIF('Criteria 7'!$B$3:$B$50,"High")</f>
        <v>0</v>
      </c>
      <c r="F17" s="17">
        <f>COUNTIF('Criteria 7'!$C$3:$C$50,"Low")</f>
        <v>0</v>
      </c>
      <c r="G17" s="17">
        <f>COUNTIF('Criteria 7'!$C$3:$C$50,"Medium")</f>
        <v>0</v>
      </c>
      <c r="H17" s="17">
        <f>COUNTIF('Criteria 7'!$C$3:$C$50,"High")</f>
        <v>0</v>
      </c>
      <c r="I17" s="15">
        <f>COUNTIF('Criteria 7'!$D$3:$D$50,"Fully Compliant")</f>
        <v>0</v>
      </c>
      <c r="J17" s="15">
        <f>COUNTIF('Criteria 7'!$D$3:$D$50,"Partially Compliant")</f>
        <v>0</v>
      </c>
      <c r="K17" s="15">
        <f>COUNTIF('Criteria 7'!$D$3:$D$50,"Non Compliant")</f>
        <v>0</v>
      </c>
      <c r="L17" s="13"/>
    </row>
    <row r="18" spans="1:12" ht="129" customHeight="1" x14ac:dyDescent="0.35">
      <c r="A18" s="3">
        <v>8</v>
      </c>
      <c r="B18" s="12" t="s">
        <v>40</v>
      </c>
      <c r="C18" s="16">
        <f>COUNTIF('Criteria 8'!$B$3:$B$50,"Low")</f>
        <v>0</v>
      </c>
      <c r="D18" s="16">
        <f>COUNTIF('Criteria 8'!$B$3:$B$50,"Medium")</f>
        <v>0</v>
      </c>
      <c r="E18" s="16">
        <f>COUNTIF('Criteria 8'!$B$3:$B$50,"High")</f>
        <v>0</v>
      </c>
      <c r="F18" s="17">
        <f>COUNTIF('Criteria 8'!$C$3:$C$50,"Low")</f>
        <v>0</v>
      </c>
      <c r="G18" s="17">
        <f>COUNTIF('Criteria 8'!$C$3:$C$50,"Medium")</f>
        <v>0</v>
      </c>
      <c r="H18" s="17">
        <f>COUNTIF('Criteria 8'!$C$3:$C$50,"High")</f>
        <v>0</v>
      </c>
      <c r="I18" s="15">
        <f>COUNTIF('Criteria 8'!$D$3:$D$50,"Fully Compliant")</f>
        <v>0</v>
      </c>
      <c r="J18" s="15">
        <f>COUNTIF('Criteria 8'!$D$3:$D$50,"Partially Compliant")</f>
        <v>0</v>
      </c>
      <c r="K18" s="15">
        <f>COUNTIF('Criteria 8'!$D$3:$D$50,"Non Compliant")</f>
        <v>0</v>
      </c>
      <c r="L18" s="13"/>
    </row>
    <row r="19" spans="1:12" ht="60.75" customHeight="1" x14ac:dyDescent="0.35">
      <c r="A19" s="3">
        <v>9</v>
      </c>
      <c r="B19" s="12" t="s">
        <v>41</v>
      </c>
      <c r="C19" s="16">
        <f>COUNTIF('Criteria 9'!$B$3:$B$50,"Low")</f>
        <v>0</v>
      </c>
      <c r="D19" s="16">
        <f>COUNTIF('Criteria 9'!$B$3:$B$50,"Medium")</f>
        <v>0</v>
      </c>
      <c r="E19" s="16">
        <f>COUNTIF('Criteria 9'!$B$3:$B$50,"High")</f>
        <v>0</v>
      </c>
      <c r="F19" s="17">
        <f>COUNTIF('Criteria 9'!$C$3:$C$50,"Low")</f>
        <v>0</v>
      </c>
      <c r="G19" s="17">
        <f>COUNTIF('Criteria 9'!$C$3:$C$50,"Medium")</f>
        <v>0</v>
      </c>
      <c r="H19" s="17">
        <f>COUNTIF('Criteria 9'!$C$3:$C$50,"High")</f>
        <v>0</v>
      </c>
      <c r="I19" s="15">
        <f>COUNTIF('Criteria 9'!$D$3:$D$50,"Fully Compliant")</f>
        <v>0</v>
      </c>
      <c r="J19" s="15">
        <f>COUNTIF('Criteria 9'!$D$3:$D$50,"Partially Compliant")</f>
        <v>0</v>
      </c>
      <c r="K19" s="15">
        <f>COUNTIF('Criteria 9'!$D$3:$D$50,"Non Compliant")</f>
        <v>0</v>
      </c>
      <c r="L19" s="13"/>
    </row>
    <row r="20" spans="1:12" ht="60" customHeight="1" x14ac:dyDescent="0.35">
      <c r="A20" s="3">
        <v>10</v>
      </c>
      <c r="B20" s="12" t="s">
        <v>42</v>
      </c>
      <c r="C20" s="16">
        <f>COUNTIF('Criteria 10'!$B$3:$B$50,"Low")</f>
        <v>0</v>
      </c>
      <c r="D20" s="16">
        <f>COUNTIF('Criteria 10'!$B$3:$B$50,"Medium")</f>
        <v>0</v>
      </c>
      <c r="E20" s="16">
        <f>COUNTIF('Criteria 10'!$B$3:$B$50,"High")</f>
        <v>0</v>
      </c>
      <c r="F20" s="17">
        <f>COUNTIF('Criteria 10'!$C$3:$C$50,"Low")</f>
        <v>0</v>
      </c>
      <c r="G20" s="17">
        <f>COUNTIF('Criteria 10'!$C$3:$C$50,"Medium")</f>
        <v>0</v>
      </c>
      <c r="H20" s="17">
        <f>COUNTIF('Criteria 10'!$C$3:$C$50,"High")</f>
        <v>0</v>
      </c>
      <c r="I20" s="15">
        <f>COUNTIF('Criteria 10'!$D$3:$D$50,"Fully Compliant")</f>
        <v>0</v>
      </c>
      <c r="J20" s="15">
        <f>COUNTIF('Criteria 10'!$D$3:$D$50,"Partially Compliant")</f>
        <v>0</v>
      </c>
      <c r="K20" s="15">
        <f>COUNTIF('Criteria 10'!$D$3:$D$50,"Non Compliant")</f>
        <v>0</v>
      </c>
      <c r="L20" s="13"/>
    </row>
    <row r="21" spans="1:12" ht="60.75" customHeight="1" thickBot="1" x14ac:dyDescent="0.4">
      <c r="A21" s="3">
        <v>11</v>
      </c>
      <c r="B21" s="12" t="s">
        <v>43</v>
      </c>
      <c r="C21" s="16">
        <f>COUNTIF('Criteria 11'!$B$3:$B$50,"Low")</f>
        <v>0</v>
      </c>
      <c r="D21" s="16">
        <f>COUNTIF('Criteria 11'!$B$3:$B$50,"Medium")</f>
        <v>0</v>
      </c>
      <c r="E21" s="16">
        <f>COUNTIF('Criteria 11'!$B$3:$B$50,"High")</f>
        <v>0</v>
      </c>
      <c r="F21" s="17">
        <f>COUNTIF('Criteria 11'!$C$3:$C$50,"Low")</f>
        <v>0</v>
      </c>
      <c r="G21" s="17">
        <f>COUNTIF('Criteria 11'!$C$3:$C$50,"Medium")</f>
        <v>0</v>
      </c>
      <c r="H21" s="17">
        <f>COUNTIF('Criteria 11'!$C$3:$C$50,"High")</f>
        <v>0</v>
      </c>
      <c r="I21" s="86">
        <f>COUNTIF('Criteria 11'!$D$3:$D$50,"Fully Compliant")</f>
        <v>0</v>
      </c>
      <c r="J21" s="86">
        <f>COUNTIF('Criteria 11'!$D$3:$D$50,"Partially Compliant")</f>
        <v>0</v>
      </c>
      <c r="K21" s="86">
        <f>COUNTIF('Criteria 11'!$D$3:$D$50,"Non Compliant")</f>
        <v>0</v>
      </c>
      <c r="L21" s="87"/>
    </row>
    <row r="22" spans="1:12" s="5" customFormat="1" ht="60" customHeight="1" thickTop="1" thickBot="1" x14ac:dyDescent="0.4">
      <c r="A22" s="70" t="s">
        <v>44</v>
      </c>
      <c r="B22" s="71"/>
      <c r="C22" s="72">
        <f t="shared" ref="C22:K22" si="0">SUM(C11:C21)</f>
        <v>0</v>
      </c>
      <c r="D22" s="72">
        <f t="shared" si="0"/>
        <v>0</v>
      </c>
      <c r="E22" s="72">
        <f t="shared" si="0"/>
        <v>0</v>
      </c>
      <c r="F22" s="73">
        <f t="shared" si="0"/>
        <v>0</v>
      </c>
      <c r="G22" s="73">
        <f t="shared" si="0"/>
        <v>0</v>
      </c>
      <c r="H22" s="74">
        <f t="shared" si="0"/>
        <v>0</v>
      </c>
      <c r="I22" s="88">
        <f t="shared" si="0"/>
        <v>0</v>
      </c>
      <c r="J22" s="89">
        <f t="shared" si="0"/>
        <v>0</v>
      </c>
      <c r="K22" s="89">
        <f t="shared" si="0"/>
        <v>0</v>
      </c>
      <c r="L22" s="90"/>
    </row>
    <row r="23" spans="1:12" ht="18" customHeight="1" thickTop="1" x14ac:dyDescent="0.35"/>
  </sheetData>
  <sheetProtection algorithmName="SHA-512" hashValue="raC1H7FH8/6ovSF4Bepncf7vigusKWjstqd3rEBOc9XYxm/TIG5xzZdw9D1hqCnWxoGb2+yQ7xy/pUHh6jUKuw==" saltValue="A0rjl6c+V/jG+Ik8yAdt0A==" spinCount="100000" sheet="1" objects="1" scenarios="1"/>
  <protectedRanges>
    <protectedRange algorithmName="SHA-512" hashValue="bDT54pTnTYYE14PbjZcn5/haLFeLhOfLHrOtaiRI+68Vd/atPtqPGgq6BQDPD1/puEC4CrjlvGyPCEfNF/I86w==" saltValue="2ycXIF4Vo6n7Npld0vaMTg==" spinCount="100000" sqref="C4:G7" name="Range1"/>
  </protectedRanges>
  <mergeCells count="12">
    <mergeCell ref="I3:L3"/>
    <mergeCell ref="I4:L7"/>
    <mergeCell ref="C4:G4"/>
    <mergeCell ref="C5:G5"/>
    <mergeCell ref="C6:G6"/>
    <mergeCell ref="C7:G7"/>
    <mergeCell ref="B3:G3"/>
    <mergeCell ref="A9:A10"/>
    <mergeCell ref="I9:L9"/>
    <mergeCell ref="B9:B10"/>
    <mergeCell ref="C9:E9"/>
    <mergeCell ref="F9:H9"/>
  </mergeCells>
  <pageMargins left="0.7" right="0.7" top="0.75" bottom="0.75" header="0.3" footer="0.3"/>
  <pageSetup paperSize="8" scale="82"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3"/>
  <sheetViews>
    <sheetView workbookViewId="0">
      <selection activeCell="A3" sqref="A3"/>
    </sheetView>
  </sheetViews>
  <sheetFormatPr defaultColWidth="9" defaultRowHeight="39.4" customHeight="1" x14ac:dyDescent="0.35"/>
  <cols>
    <col min="1" max="1" width="50.54296875" style="36" customWidth="1"/>
    <col min="2" max="3" width="12.1796875" style="36" customWidth="1"/>
    <col min="4" max="4" width="12.54296875" style="36" customWidth="1"/>
    <col min="5" max="5" width="19.54296875" style="36" customWidth="1"/>
    <col min="6" max="6" width="15.54296875" style="36" customWidth="1"/>
    <col min="7" max="7" width="50.54296875" style="36" customWidth="1"/>
    <col min="8" max="8" width="50.7265625" style="36" customWidth="1"/>
    <col min="9" max="16384" width="9" style="36"/>
  </cols>
  <sheetData>
    <row r="1" spans="1:8" s="34" customFormat="1" ht="81" customHeight="1" x14ac:dyDescent="0.35">
      <c r="A1" s="32" t="s">
        <v>33</v>
      </c>
      <c r="B1" s="33" t="s">
        <v>0</v>
      </c>
      <c r="C1" s="33" t="s">
        <v>1</v>
      </c>
      <c r="D1" s="33" t="s">
        <v>2</v>
      </c>
      <c r="E1" s="33" t="s">
        <v>45</v>
      </c>
      <c r="F1" s="33" t="s">
        <v>46</v>
      </c>
      <c r="G1" s="30" t="s">
        <v>47</v>
      </c>
      <c r="H1" s="30" t="s">
        <v>48</v>
      </c>
    </row>
    <row r="2" spans="1:8" ht="39.4" customHeight="1" x14ac:dyDescent="0.35">
      <c r="A2" s="35" t="s">
        <v>49</v>
      </c>
      <c r="B2" s="26"/>
      <c r="C2" s="26"/>
      <c r="D2" s="31" t="str">
        <f t="shared" ref="D2" si="0">IF(COUNTIF(D3:D50,"Non Compliant")&gt;0,"Non Compliant",IF(COUNTIF(D3:D50,"Partially Compliant")&gt;0,"Partially Compliant","Fully Compliant"))</f>
        <v>Fully Compliant</v>
      </c>
      <c r="E2" s="28"/>
      <c r="F2" s="29"/>
      <c r="G2" s="28"/>
      <c r="H2" s="28"/>
    </row>
    <row r="3" spans="1:8" ht="39.4" customHeight="1" x14ac:dyDescent="0.35">
      <c r="A3" s="37" t="s">
        <v>50</v>
      </c>
      <c r="B3" s="38"/>
      <c r="C3" s="38"/>
      <c r="D3" s="39"/>
      <c r="E3" s="40"/>
      <c r="F3" s="41"/>
      <c r="G3" s="40"/>
      <c r="H3" s="40"/>
    </row>
    <row r="4" spans="1:8" ht="39.4" customHeight="1" x14ac:dyDescent="0.35">
      <c r="A4" s="37" t="s">
        <v>51</v>
      </c>
      <c r="B4" s="38"/>
      <c r="C4" s="38"/>
      <c r="D4" s="39"/>
      <c r="E4" s="40"/>
      <c r="F4" s="41"/>
      <c r="G4" s="40"/>
      <c r="H4" s="40"/>
    </row>
    <row r="5" spans="1:8" ht="39.4" customHeight="1" x14ac:dyDescent="0.35">
      <c r="A5" s="37" t="s">
        <v>52</v>
      </c>
      <c r="B5" s="38"/>
      <c r="C5" s="38"/>
      <c r="D5" s="39"/>
      <c r="E5" s="40"/>
      <c r="F5" s="41"/>
      <c r="G5" s="40"/>
      <c r="H5" s="40"/>
    </row>
    <row r="6" spans="1:8" ht="39.4" customHeight="1" x14ac:dyDescent="0.35">
      <c r="A6" s="37" t="s">
        <v>53</v>
      </c>
      <c r="B6" s="38"/>
      <c r="C6" s="38"/>
      <c r="D6" s="39"/>
      <c r="E6" s="40"/>
      <c r="F6" s="41"/>
      <c r="G6" s="40"/>
      <c r="H6" s="40"/>
    </row>
    <row r="7" spans="1:8" ht="39.4" customHeight="1" x14ac:dyDescent="0.35">
      <c r="A7" s="37" t="s">
        <v>54</v>
      </c>
      <c r="B7" s="38"/>
      <c r="C7" s="38"/>
      <c r="D7" s="39"/>
      <c r="E7" s="40"/>
      <c r="F7" s="41"/>
      <c r="G7" s="40"/>
      <c r="H7" s="40"/>
    </row>
    <row r="8" spans="1:8" ht="39.4" customHeight="1" x14ac:dyDescent="0.35">
      <c r="A8" s="37" t="s">
        <v>55</v>
      </c>
      <c r="B8" s="38"/>
      <c r="C8" s="38"/>
      <c r="D8" s="39"/>
      <c r="E8" s="40"/>
      <c r="F8" s="41"/>
      <c r="G8" s="40"/>
      <c r="H8" s="40"/>
    </row>
    <row r="9" spans="1:8" ht="39.4" customHeight="1" x14ac:dyDescent="0.35">
      <c r="A9" s="37" t="s">
        <v>56</v>
      </c>
      <c r="B9" s="38"/>
      <c r="C9" s="38"/>
      <c r="D9" s="39"/>
      <c r="E9" s="40"/>
      <c r="F9" s="41"/>
      <c r="G9" s="40"/>
      <c r="H9" s="40"/>
    </row>
    <row r="10" spans="1:8" ht="39.4" customHeight="1" x14ac:dyDescent="0.35">
      <c r="A10" s="37" t="s">
        <v>57</v>
      </c>
      <c r="B10" s="38"/>
      <c r="C10" s="38"/>
      <c r="D10" s="39"/>
      <c r="E10" s="40"/>
      <c r="F10" s="41"/>
      <c r="G10" s="40"/>
      <c r="H10" s="40"/>
    </row>
    <row r="11" spans="1:8" ht="39.4" customHeight="1" x14ac:dyDescent="0.35">
      <c r="A11" s="37" t="s">
        <v>58</v>
      </c>
      <c r="B11" s="38"/>
      <c r="C11" s="38"/>
      <c r="D11" s="39"/>
      <c r="E11" s="40"/>
      <c r="F11" s="41"/>
      <c r="G11" s="40"/>
      <c r="H11" s="40"/>
    </row>
    <row r="12" spans="1:8" ht="39.4" customHeight="1" x14ac:dyDescent="0.35">
      <c r="A12" s="42" t="s">
        <v>59</v>
      </c>
      <c r="B12" s="43"/>
      <c r="C12" s="43"/>
      <c r="D12" s="44"/>
      <c r="E12" s="45"/>
      <c r="F12" s="46"/>
      <c r="G12" s="40"/>
      <c r="H12" s="40"/>
    </row>
    <row r="13" spans="1:8" ht="39.4" customHeight="1" x14ac:dyDescent="0.35">
      <c r="A13" s="42" t="s">
        <v>60</v>
      </c>
      <c r="B13" s="43"/>
      <c r="C13" s="43"/>
      <c r="D13" s="44"/>
      <c r="E13" s="45"/>
      <c r="F13" s="46"/>
      <c r="G13" s="45"/>
      <c r="H13" s="45"/>
    </row>
  </sheetData>
  <phoneticPr fontId="2" type="noConversion"/>
  <conditionalFormatting sqref="B2:B13">
    <cfRule type="cellIs" dxfId="247" priority="7" operator="equal">
      <formula>"Low"</formula>
    </cfRule>
    <cfRule type="cellIs" dxfId="246" priority="8" operator="equal">
      <formula>"Medium"</formula>
    </cfRule>
    <cfRule type="cellIs" dxfId="245" priority="9" operator="equal">
      <formula>"High"</formula>
    </cfRule>
  </conditionalFormatting>
  <conditionalFormatting sqref="C2:C13">
    <cfRule type="cellIs" dxfId="244" priority="4" operator="equal">
      <formula>"Low"</formula>
    </cfRule>
    <cfRule type="cellIs" dxfId="243" priority="5" operator="equal">
      <formula>"Medium"</formula>
    </cfRule>
    <cfRule type="cellIs" dxfId="24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D2:D13</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B3:B12 B13:B50</xm:sqref>
        </x14:dataValidation>
        <x14:dataValidation type="list" allowBlank="1" showInputMessage="1" showErrorMessage="1" xr:uid="{90AA81DA-FCF1-4E01-A79B-CDAEE7FE36F3}">
          <x14:formula1>
            <xm:f>Lists!$B$2:$B$4</xm:f>
          </x14:formula1>
          <xm:sqref>C3:C12 C14:C50</xm:sqref>
        </x14:dataValidation>
        <x14:dataValidation type="list" allowBlank="1" showInputMessage="1" showErrorMessage="1" xr:uid="{B6486F59-4D03-4B71-A36B-7DC1647D4E5D}">
          <x14:formula1>
            <xm:f>Lists!$C$2:$C$4</xm:f>
          </x14:formula1>
          <xm:sqref>D3:D12 D14:D50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3"/>
  <sheetViews>
    <sheetView workbookViewId="0">
      <selection activeCell="A3" sqref="A3"/>
    </sheetView>
  </sheetViews>
  <sheetFormatPr defaultColWidth="9" defaultRowHeight="39.4" customHeight="1" x14ac:dyDescent="0.35"/>
  <cols>
    <col min="1" max="1" width="54.4531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75.75" customHeight="1" x14ac:dyDescent="0.35">
      <c r="A1" s="32" t="s">
        <v>34</v>
      </c>
      <c r="B1" s="33" t="s">
        <v>0</v>
      </c>
      <c r="C1" s="33" t="s">
        <v>1</v>
      </c>
      <c r="D1" s="33" t="s">
        <v>2</v>
      </c>
      <c r="E1" s="33" t="s">
        <v>45</v>
      </c>
      <c r="F1" s="33" t="s">
        <v>46</v>
      </c>
      <c r="G1" s="47" t="s">
        <v>47</v>
      </c>
      <c r="H1" s="77"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78"/>
    </row>
    <row r="3" spans="1:8" ht="39.4" customHeight="1" x14ac:dyDescent="0.35">
      <c r="A3" s="37" t="s">
        <v>61</v>
      </c>
      <c r="B3" s="38"/>
      <c r="C3" s="38"/>
      <c r="D3" s="39"/>
      <c r="E3" s="40"/>
      <c r="F3" s="41"/>
      <c r="G3" s="49"/>
      <c r="H3" s="79"/>
    </row>
    <row r="4" spans="1:8" ht="39.4" customHeight="1" x14ac:dyDescent="0.35">
      <c r="A4" s="37" t="s">
        <v>62</v>
      </c>
      <c r="B4" s="38"/>
      <c r="C4" s="38"/>
      <c r="D4" s="39"/>
      <c r="E4" s="40"/>
      <c r="F4" s="41"/>
      <c r="G4" s="49"/>
      <c r="H4" s="80"/>
    </row>
    <row r="5" spans="1:8" ht="39.4" customHeight="1" x14ac:dyDescent="0.35">
      <c r="A5" s="37" t="s">
        <v>63</v>
      </c>
      <c r="B5" s="38"/>
      <c r="C5" s="38"/>
      <c r="D5" s="39"/>
      <c r="E5" s="40"/>
      <c r="F5" s="41"/>
      <c r="G5" s="49"/>
      <c r="H5" s="79"/>
    </row>
    <row r="6" spans="1:8" ht="39.4" customHeight="1" x14ac:dyDescent="0.35">
      <c r="A6" s="37" t="s">
        <v>64</v>
      </c>
      <c r="B6" s="38"/>
      <c r="C6" s="38"/>
      <c r="D6" s="39"/>
      <c r="E6" s="40"/>
      <c r="F6" s="41"/>
      <c r="G6" s="49"/>
      <c r="H6" s="80"/>
    </row>
    <row r="7" spans="1:8" ht="39.4" customHeight="1" x14ac:dyDescent="0.35">
      <c r="A7" s="37" t="s">
        <v>65</v>
      </c>
      <c r="B7" s="38"/>
      <c r="C7" s="38"/>
      <c r="D7" s="39"/>
      <c r="E7" s="40"/>
      <c r="F7" s="41"/>
      <c r="G7" s="49"/>
      <c r="H7" s="79"/>
    </row>
    <row r="8" spans="1:8" ht="39.4" customHeight="1" x14ac:dyDescent="0.35">
      <c r="A8" s="37" t="s">
        <v>66</v>
      </c>
      <c r="B8" s="38"/>
      <c r="C8" s="38"/>
      <c r="D8" s="39"/>
      <c r="E8" s="40"/>
      <c r="F8" s="41"/>
      <c r="G8" s="49"/>
      <c r="H8" s="80"/>
    </row>
    <row r="9" spans="1:8" ht="39.4" customHeight="1" x14ac:dyDescent="0.35">
      <c r="A9" s="37" t="s">
        <v>67</v>
      </c>
      <c r="B9" s="38"/>
      <c r="C9" s="38"/>
      <c r="D9" s="39"/>
      <c r="E9" s="40"/>
      <c r="F9" s="41"/>
      <c r="G9" s="49"/>
      <c r="H9" s="79"/>
    </row>
    <row r="10" spans="1:8" ht="39.4" customHeight="1" x14ac:dyDescent="0.35">
      <c r="A10" s="37" t="s">
        <v>68</v>
      </c>
      <c r="B10" s="38"/>
      <c r="C10" s="38"/>
      <c r="D10" s="39"/>
      <c r="E10" s="40"/>
      <c r="F10" s="41"/>
      <c r="G10" s="49"/>
      <c r="H10" s="80"/>
    </row>
    <row r="11" spans="1:8" ht="39.4" customHeight="1" x14ac:dyDescent="0.35">
      <c r="A11" s="37" t="s">
        <v>69</v>
      </c>
      <c r="B11" s="38"/>
      <c r="C11" s="38"/>
      <c r="D11" s="39"/>
      <c r="E11" s="40"/>
      <c r="F11" s="41"/>
      <c r="G11" s="49"/>
      <c r="H11" s="82"/>
    </row>
    <row r="12" spans="1:8" ht="39.4" customHeight="1" x14ac:dyDescent="0.35">
      <c r="A12" s="42" t="s">
        <v>70</v>
      </c>
      <c r="B12" s="43"/>
      <c r="C12" s="43"/>
      <c r="D12" s="44"/>
      <c r="E12" s="45"/>
      <c r="F12" s="46"/>
      <c r="G12" s="50"/>
      <c r="H12" s="80"/>
    </row>
    <row r="13" spans="1:8" ht="39.4" customHeight="1" x14ac:dyDescent="0.35">
      <c r="H13" s="81"/>
    </row>
  </sheetData>
  <phoneticPr fontId="2" type="noConversion"/>
  <conditionalFormatting sqref="B2:B12">
    <cfRule type="cellIs" dxfId="225" priority="7" operator="equal">
      <formula>"Low"</formula>
    </cfRule>
    <cfRule type="cellIs" dxfId="224" priority="8" operator="equal">
      <formula>"Medium"</formula>
    </cfRule>
    <cfRule type="cellIs" dxfId="223" priority="9" operator="equal">
      <formula>"High"</formula>
    </cfRule>
  </conditionalFormatting>
  <conditionalFormatting sqref="C2:C12">
    <cfRule type="cellIs" dxfId="222" priority="4" operator="equal">
      <formula>"Low"</formula>
    </cfRule>
    <cfRule type="cellIs" dxfId="221" priority="5" operator="equal">
      <formula>"Medium"</formula>
    </cfRule>
    <cfRule type="cellIs" dxfId="22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selection activeCell="A3" sqref="A3"/>
    </sheetView>
  </sheetViews>
  <sheetFormatPr defaultColWidth="9" defaultRowHeight="18" customHeight="1" x14ac:dyDescent="0.35"/>
  <cols>
    <col min="1" max="1" width="68.5429687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ht="57.75" customHeight="1" x14ac:dyDescent="0.35">
      <c r="A1" s="51" t="s">
        <v>35</v>
      </c>
      <c r="B1" s="52" t="s">
        <v>0</v>
      </c>
      <c r="C1" s="52" t="s">
        <v>1</v>
      </c>
      <c r="D1" s="53" t="s">
        <v>2</v>
      </c>
      <c r="E1" s="52" t="s">
        <v>45</v>
      </c>
      <c r="F1" s="54" t="s">
        <v>46</v>
      </c>
      <c r="G1" s="52" t="s">
        <v>47</v>
      </c>
      <c r="H1" s="84" t="s">
        <v>48</v>
      </c>
    </row>
    <row r="2" spans="1:8" ht="39.4" customHeight="1" x14ac:dyDescent="0.35">
      <c r="A2" s="35" t="s">
        <v>49</v>
      </c>
      <c r="B2" s="55"/>
      <c r="C2" s="55"/>
      <c r="D2" s="56" t="str">
        <f t="shared" ref="D2" si="0">IF(COUNTIF(D3:D50,"Non Compliant")&gt;0,"Non Compliant",IF(COUNTIF(D3:D50,"Partially Compliant")&gt;0,"Partially Compliant","Fully Compliant"))</f>
        <v>Fully Compliant</v>
      </c>
      <c r="E2" s="57"/>
      <c r="F2" s="58"/>
      <c r="G2" s="57"/>
      <c r="H2" s="28"/>
    </row>
    <row r="3" spans="1:8" ht="39.4" customHeight="1" x14ac:dyDescent="0.35">
      <c r="A3" s="59" t="s">
        <v>71</v>
      </c>
      <c r="B3" s="60"/>
      <c r="C3" s="60"/>
      <c r="D3" s="61"/>
      <c r="E3" s="62"/>
      <c r="F3" s="63"/>
      <c r="G3" s="62"/>
      <c r="H3" s="75"/>
    </row>
    <row r="4" spans="1:8" ht="39.4" customHeight="1" x14ac:dyDescent="0.35">
      <c r="A4" s="64" t="s">
        <v>72</v>
      </c>
      <c r="B4" s="65"/>
      <c r="C4" s="65"/>
      <c r="D4" s="66"/>
      <c r="E4" s="67"/>
      <c r="F4" s="68"/>
      <c r="G4" s="67"/>
      <c r="H4" s="76"/>
    </row>
    <row r="5" spans="1:8" ht="39.4" customHeight="1" x14ac:dyDescent="0.35">
      <c r="A5" s="59" t="s">
        <v>73</v>
      </c>
      <c r="B5" s="60"/>
      <c r="C5" s="60"/>
      <c r="D5" s="61"/>
      <c r="E5" s="62"/>
      <c r="F5" s="63"/>
      <c r="G5" s="62"/>
      <c r="H5" s="75"/>
    </row>
    <row r="6" spans="1:8" ht="39.4" customHeight="1" x14ac:dyDescent="0.35">
      <c r="A6" s="64" t="s">
        <v>74</v>
      </c>
      <c r="B6" s="65"/>
      <c r="C6" s="65"/>
      <c r="D6" s="66"/>
      <c r="E6" s="67"/>
      <c r="F6" s="68"/>
      <c r="G6" s="67"/>
      <c r="H6" s="76"/>
    </row>
    <row r="7" spans="1:8" ht="39.4" customHeight="1" x14ac:dyDescent="0.35">
      <c r="A7" s="59" t="s">
        <v>75</v>
      </c>
      <c r="B7" s="60"/>
      <c r="C7" s="60"/>
      <c r="D7" s="61"/>
      <c r="E7" s="62"/>
      <c r="F7" s="63"/>
      <c r="G7" s="62"/>
      <c r="H7" s="75"/>
    </row>
    <row r="8" spans="1:8" ht="39.4" customHeight="1" x14ac:dyDescent="0.35">
      <c r="A8" s="64" t="s">
        <v>76</v>
      </c>
      <c r="B8" s="65"/>
      <c r="C8" s="65"/>
      <c r="D8" s="66"/>
      <c r="E8" s="67"/>
      <c r="F8" s="68"/>
      <c r="G8" s="67"/>
      <c r="H8" s="76"/>
    </row>
    <row r="9" spans="1:8" ht="39.4" customHeight="1" x14ac:dyDescent="0.35">
      <c r="A9" s="59" t="s">
        <v>77</v>
      </c>
      <c r="B9" s="60"/>
      <c r="C9" s="60"/>
      <c r="D9" s="61"/>
      <c r="E9" s="62"/>
      <c r="F9" s="63"/>
      <c r="G9" s="62"/>
      <c r="H9" s="75"/>
    </row>
    <row r="10" spans="1:8" ht="39.4" customHeight="1" x14ac:dyDescent="0.35">
      <c r="A10" s="64" t="s">
        <v>78</v>
      </c>
      <c r="B10" s="65"/>
      <c r="C10" s="65"/>
      <c r="D10" s="66"/>
      <c r="E10" s="67"/>
      <c r="F10" s="68"/>
      <c r="G10" s="67"/>
      <c r="H10" s="76"/>
    </row>
    <row r="11" spans="1:8" ht="39.4" customHeight="1" x14ac:dyDescent="0.35">
      <c r="A11" s="59" t="s">
        <v>79</v>
      </c>
      <c r="B11" s="60"/>
      <c r="C11" s="60"/>
      <c r="D11" s="61"/>
      <c r="E11" s="62"/>
      <c r="F11" s="63"/>
      <c r="G11" s="62"/>
      <c r="H11" s="83"/>
    </row>
    <row r="12" spans="1:8" ht="39.4" customHeight="1" x14ac:dyDescent="0.35">
      <c r="A12" s="64" t="s">
        <v>80</v>
      </c>
      <c r="B12" s="65"/>
      <c r="C12" s="65"/>
      <c r="D12" s="66"/>
      <c r="E12" s="67"/>
      <c r="F12" s="68"/>
      <c r="G12" s="67"/>
      <c r="H12" s="76"/>
    </row>
    <row r="13" spans="1:8" ht="39" customHeight="1" x14ac:dyDescent="0.35"/>
    <row r="14" spans="1:8" ht="39" customHeight="1" x14ac:dyDescent="0.35">
      <c r="A14" s="69"/>
    </row>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phoneticPr fontId="2" type="noConversion"/>
  <conditionalFormatting sqref="B5:B12 B1:B2">
    <cfRule type="cellIs" dxfId="204" priority="16" operator="equal">
      <formula>"Low"</formula>
    </cfRule>
    <cfRule type="cellIs" dxfId="203" priority="17" operator="equal">
      <formula>"Medium"</formula>
    </cfRule>
    <cfRule type="cellIs" dxfId="202" priority="18" operator="equal">
      <formula>"High"</formula>
    </cfRule>
  </conditionalFormatting>
  <conditionalFormatting sqref="C5:C12 C1:C2">
    <cfRule type="cellIs" dxfId="201" priority="13" operator="equal">
      <formula>"Low"</formula>
    </cfRule>
    <cfRule type="cellIs" dxfId="200" priority="14" operator="equal">
      <formula>"Medium"</formula>
    </cfRule>
    <cfRule type="cellIs" dxfId="199" priority="15" operator="equal">
      <formula>"High"</formula>
    </cfRule>
  </conditionalFormatting>
  <conditionalFormatting sqref="B3:B4">
    <cfRule type="cellIs" dxfId="198" priority="7" operator="equal">
      <formula>"Low"</formula>
    </cfRule>
    <cfRule type="cellIs" dxfId="197" priority="8" operator="equal">
      <formula>"Medium"</formula>
    </cfRule>
    <cfRule type="cellIs" dxfId="196" priority="9" operator="equal">
      <formula>"High"</formula>
    </cfRule>
  </conditionalFormatting>
  <conditionalFormatting sqref="C3:C4">
    <cfRule type="cellIs" dxfId="195" priority="4" operator="equal">
      <formula>"Low"</formula>
    </cfRule>
    <cfRule type="cellIs" dxfId="194" priority="5" operator="equal">
      <formula>"Medium"</formula>
    </cfRule>
    <cfRule type="cellIs" dxfId="19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0" operator="equal" id="{0585B332-B169-4829-A857-6F9E6881F312}">
            <xm:f>Lists!$C$4</xm:f>
            <x14:dxf>
              <font>
                <color auto="1"/>
              </font>
              <fill>
                <patternFill>
                  <bgColor rgb="FFFF3300"/>
                </patternFill>
              </fill>
            </x14:dxf>
          </x14:cfRule>
          <x14:cfRule type="cellIs" priority="11" operator="equal" id="{BD5BC756-8D85-4E88-8A4A-F784619F14B1}">
            <xm:f>Lists!$C$3</xm:f>
            <x14:dxf>
              <font>
                <color auto="1"/>
              </font>
              <fill>
                <patternFill>
                  <bgColor rgb="FFFFC000"/>
                </patternFill>
              </fill>
            </x14:dxf>
          </x14:cfRule>
          <x14:cfRule type="cellIs" priority="12" operator="equal" id="{E724B4D9-4197-4A51-B375-089921CE27D0}">
            <xm:f>Lists!$C$2</xm:f>
            <x14:dxf>
              <font>
                <color auto="1"/>
              </font>
              <fill>
                <patternFill>
                  <bgColor rgb="FF92D050"/>
                </patternFill>
              </fill>
            </x14:dxf>
          </x14:cfRule>
          <xm:sqref>D5:D12 D1:D2</xm:sqref>
        </x14:conditionalFormatting>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D3:D4</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48" customHeight="1" x14ac:dyDescent="0.35">
      <c r="A1" s="32" t="s">
        <v>36</v>
      </c>
      <c r="B1" s="33" t="s">
        <v>0</v>
      </c>
      <c r="C1" s="33" t="s">
        <v>1</v>
      </c>
      <c r="D1" s="33" t="s">
        <v>2</v>
      </c>
      <c r="E1" s="33" t="s">
        <v>45</v>
      </c>
      <c r="F1" s="33" t="s">
        <v>46</v>
      </c>
      <c r="G1" s="47" t="s">
        <v>47</v>
      </c>
      <c r="H1" s="85" t="s">
        <v>48</v>
      </c>
    </row>
    <row r="2" spans="1:8"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81</v>
      </c>
      <c r="B3" s="38"/>
      <c r="C3" s="38"/>
      <c r="D3" s="39"/>
      <c r="E3" s="40"/>
      <c r="F3" s="41"/>
      <c r="G3" s="49"/>
      <c r="H3" s="75"/>
    </row>
    <row r="4" spans="1:8" ht="39.4" customHeight="1" x14ac:dyDescent="0.35">
      <c r="A4" s="37" t="s">
        <v>82</v>
      </c>
      <c r="B4" s="38"/>
      <c r="C4" s="38"/>
      <c r="D4" s="39"/>
      <c r="E4" s="40"/>
      <c r="F4" s="41"/>
      <c r="G4" s="49"/>
      <c r="H4" s="76"/>
    </row>
    <row r="5" spans="1:8" ht="39.4" customHeight="1" x14ac:dyDescent="0.35">
      <c r="A5" s="37" t="s">
        <v>83</v>
      </c>
      <c r="B5" s="38"/>
      <c r="C5" s="38"/>
      <c r="D5" s="39"/>
      <c r="E5" s="40"/>
      <c r="F5" s="41"/>
      <c r="G5" s="49"/>
      <c r="H5" s="75"/>
    </row>
    <row r="6" spans="1:8" ht="39.4" customHeight="1" x14ac:dyDescent="0.35">
      <c r="A6" s="37" t="s">
        <v>84</v>
      </c>
      <c r="B6" s="38"/>
      <c r="C6" s="38"/>
      <c r="D6" s="39"/>
      <c r="E6" s="40"/>
      <c r="F6" s="41"/>
      <c r="G6" s="49"/>
      <c r="H6" s="76"/>
    </row>
    <row r="7" spans="1:8" ht="39.4" customHeight="1" x14ac:dyDescent="0.35">
      <c r="A7" s="37" t="s">
        <v>85</v>
      </c>
      <c r="B7" s="38"/>
      <c r="C7" s="38"/>
      <c r="D7" s="39"/>
      <c r="E7" s="40"/>
      <c r="F7" s="41"/>
      <c r="G7" s="49"/>
      <c r="H7" s="75"/>
    </row>
    <row r="8" spans="1:8" ht="39.4" customHeight="1" x14ac:dyDescent="0.35">
      <c r="A8" s="37" t="s">
        <v>86</v>
      </c>
      <c r="B8" s="38"/>
      <c r="C8" s="38"/>
      <c r="D8" s="39"/>
      <c r="E8" s="40"/>
      <c r="F8" s="41"/>
      <c r="G8" s="49"/>
      <c r="H8" s="76"/>
    </row>
    <row r="9" spans="1:8" ht="39.4" customHeight="1" x14ac:dyDescent="0.35">
      <c r="A9" s="37" t="s">
        <v>87</v>
      </c>
      <c r="B9" s="38"/>
      <c r="C9" s="38"/>
      <c r="D9" s="39"/>
      <c r="E9" s="40"/>
      <c r="F9" s="41"/>
      <c r="G9" s="49"/>
      <c r="H9" s="75"/>
    </row>
    <row r="10" spans="1:8" ht="39.4" customHeight="1" x14ac:dyDescent="0.35">
      <c r="A10" s="37" t="s">
        <v>88</v>
      </c>
      <c r="B10" s="38"/>
      <c r="C10" s="38"/>
      <c r="D10" s="39"/>
      <c r="E10" s="40"/>
      <c r="F10" s="41"/>
      <c r="G10" s="49"/>
      <c r="H10" s="76"/>
    </row>
    <row r="11" spans="1:8" ht="39.4" customHeight="1" x14ac:dyDescent="0.35">
      <c r="A11" s="37" t="s">
        <v>89</v>
      </c>
      <c r="B11" s="38"/>
      <c r="C11" s="38"/>
      <c r="D11" s="39"/>
      <c r="E11" s="40"/>
      <c r="F11" s="41"/>
      <c r="G11" s="49"/>
      <c r="H11" s="83"/>
    </row>
    <row r="12" spans="1:8" ht="39.4" customHeight="1" x14ac:dyDescent="0.35">
      <c r="A12" s="42" t="s">
        <v>90</v>
      </c>
      <c r="B12" s="43"/>
      <c r="C12" s="43"/>
      <c r="D12" s="44"/>
      <c r="E12" s="45"/>
      <c r="F12" s="46"/>
      <c r="G12" s="50"/>
      <c r="H12" s="76"/>
    </row>
  </sheetData>
  <conditionalFormatting sqref="B2:B12">
    <cfRule type="cellIs" dxfId="175" priority="7" operator="equal">
      <formula>"Low"</formula>
    </cfRule>
    <cfRule type="cellIs" dxfId="174" priority="8" operator="equal">
      <formula>"Medium"</formula>
    </cfRule>
    <cfRule type="cellIs" dxfId="173" priority="9" operator="equal">
      <formula>"High"</formula>
    </cfRule>
  </conditionalFormatting>
  <conditionalFormatting sqref="C2:C12">
    <cfRule type="cellIs" dxfId="172" priority="4" operator="equal">
      <formula>"Low"</formula>
    </cfRule>
    <cfRule type="cellIs" dxfId="171" priority="5" operator="equal">
      <formula>"Medium"</formula>
    </cfRule>
    <cfRule type="cellIs" dxfId="17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selection activeCell="A3" sqref="A3"/>
    </sheetView>
  </sheetViews>
  <sheetFormatPr defaultColWidth="9" defaultRowHeight="39.4"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59.25" customHeight="1" x14ac:dyDescent="0.35">
      <c r="A1" s="32" t="s">
        <v>37</v>
      </c>
      <c r="B1" s="33" t="s">
        <v>0</v>
      </c>
      <c r="C1" s="33" t="s">
        <v>1</v>
      </c>
      <c r="D1" s="33" t="s">
        <v>2</v>
      </c>
      <c r="E1" s="33" t="s">
        <v>45</v>
      </c>
      <c r="F1" s="33" t="s">
        <v>46</v>
      </c>
      <c r="G1" s="47" t="s">
        <v>47</v>
      </c>
      <c r="H1" s="85" t="s">
        <v>48</v>
      </c>
    </row>
    <row r="2" spans="1:8" s="34" customFormat="1" ht="48.75"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91</v>
      </c>
      <c r="B3" s="38"/>
      <c r="C3" s="38"/>
      <c r="D3" s="39"/>
      <c r="E3" s="40"/>
      <c r="F3" s="41"/>
      <c r="G3" s="49"/>
      <c r="H3" s="75"/>
    </row>
    <row r="4" spans="1:8" ht="39.4" customHeight="1" x14ac:dyDescent="0.35">
      <c r="A4" s="37" t="s">
        <v>92</v>
      </c>
      <c r="B4" s="38"/>
      <c r="C4" s="38"/>
      <c r="D4" s="39"/>
      <c r="E4" s="40"/>
      <c r="F4" s="41"/>
      <c r="G4" s="49"/>
      <c r="H4" s="76"/>
    </row>
    <row r="5" spans="1:8" ht="39.4" customHeight="1" x14ac:dyDescent="0.35">
      <c r="A5" s="37" t="s">
        <v>93</v>
      </c>
      <c r="B5" s="38"/>
      <c r="C5" s="38"/>
      <c r="D5" s="39"/>
      <c r="E5" s="40"/>
      <c r="F5" s="41"/>
      <c r="G5" s="49"/>
      <c r="H5" s="75"/>
    </row>
    <row r="6" spans="1:8" ht="39.4" customHeight="1" x14ac:dyDescent="0.35">
      <c r="A6" s="37" t="s">
        <v>94</v>
      </c>
      <c r="B6" s="38"/>
      <c r="C6" s="38"/>
      <c r="D6" s="39"/>
      <c r="E6" s="40"/>
      <c r="F6" s="41"/>
      <c r="G6" s="49"/>
      <c r="H6" s="76"/>
    </row>
    <row r="7" spans="1:8" ht="39.4" customHeight="1" x14ac:dyDescent="0.35">
      <c r="A7" s="37" t="s">
        <v>95</v>
      </c>
      <c r="B7" s="38"/>
      <c r="C7" s="38"/>
      <c r="D7" s="39"/>
      <c r="E7" s="40"/>
      <c r="F7" s="41"/>
      <c r="G7" s="49"/>
      <c r="H7" s="75"/>
    </row>
    <row r="8" spans="1:8" ht="39.4" customHeight="1" x14ac:dyDescent="0.35">
      <c r="A8" s="37" t="s">
        <v>96</v>
      </c>
      <c r="B8" s="38"/>
      <c r="C8" s="38"/>
      <c r="D8" s="39"/>
      <c r="E8" s="40"/>
      <c r="F8" s="41"/>
      <c r="G8" s="49"/>
      <c r="H8" s="76"/>
    </row>
    <row r="9" spans="1:8" ht="39.4" customHeight="1" x14ac:dyDescent="0.35">
      <c r="A9" s="37" t="s">
        <v>97</v>
      </c>
      <c r="B9" s="38"/>
      <c r="C9" s="38"/>
      <c r="D9" s="39"/>
      <c r="E9" s="40"/>
      <c r="F9" s="41"/>
      <c r="G9" s="49"/>
      <c r="H9" s="75"/>
    </row>
    <row r="10" spans="1:8" ht="39.4" customHeight="1" x14ac:dyDescent="0.35">
      <c r="A10" s="37" t="s">
        <v>98</v>
      </c>
      <c r="B10" s="38"/>
      <c r="C10" s="38"/>
      <c r="D10" s="39"/>
      <c r="E10" s="40"/>
      <c r="F10" s="41"/>
      <c r="G10" s="49"/>
      <c r="H10" s="76"/>
    </row>
    <row r="11" spans="1:8" ht="39.4" customHeight="1" x14ac:dyDescent="0.35">
      <c r="A11" s="37" t="s">
        <v>99</v>
      </c>
      <c r="B11" s="38"/>
      <c r="C11" s="38"/>
      <c r="D11" s="39"/>
      <c r="E11" s="40"/>
      <c r="F11" s="41"/>
      <c r="G11" s="49"/>
      <c r="H11" s="83"/>
    </row>
    <row r="12" spans="1:8" ht="39.4" customHeight="1" x14ac:dyDescent="0.35">
      <c r="A12" s="42" t="s">
        <v>100</v>
      </c>
      <c r="B12" s="43"/>
      <c r="C12" s="43"/>
      <c r="D12" s="44"/>
      <c r="E12" s="45"/>
      <c r="F12" s="46"/>
      <c r="G12" s="50"/>
      <c r="H12" s="76"/>
    </row>
  </sheetData>
  <conditionalFormatting sqref="B2:B12">
    <cfRule type="cellIs" dxfId="153" priority="7" operator="equal">
      <formula>"Low"</formula>
    </cfRule>
    <cfRule type="cellIs" dxfId="152" priority="8" operator="equal">
      <formula>"Medium"</formula>
    </cfRule>
    <cfRule type="cellIs" dxfId="151" priority="9" operator="equal">
      <formula>"High"</formula>
    </cfRule>
  </conditionalFormatting>
  <conditionalFormatting sqref="C2:C12">
    <cfRule type="cellIs" dxfId="150" priority="4" operator="equal">
      <formula>"Low"</formula>
    </cfRule>
    <cfRule type="cellIs" dxfId="149" priority="5" operator="equal">
      <formula>"Medium"</formula>
    </cfRule>
    <cfRule type="cellIs" dxfId="1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selection activeCell="A3" sqref="A3"/>
    </sheetView>
  </sheetViews>
  <sheetFormatPr defaultColWidth="9" defaultRowHeight="18" customHeight="1" x14ac:dyDescent="0.35"/>
  <cols>
    <col min="1" max="1" width="56.81640625" style="36" customWidth="1"/>
    <col min="2" max="3" width="12.1796875" style="36" customWidth="1"/>
    <col min="4" max="4" width="12.54296875" style="36" customWidth="1"/>
    <col min="5" max="5" width="19.54296875" style="36" customWidth="1"/>
    <col min="6" max="6" width="27.54296875" style="36" customWidth="1"/>
    <col min="7" max="8" width="50.7265625" style="36" customWidth="1"/>
    <col min="9" max="16384" width="9" style="36"/>
  </cols>
  <sheetData>
    <row r="1" spans="1:8" s="34" customFormat="1" ht="64.5" customHeight="1" x14ac:dyDescent="0.35">
      <c r="A1" s="32" t="s">
        <v>38</v>
      </c>
      <c r="B1" s="33" t="s">
        <v>0</v>
      </c>
      <c r="C1" s="33" t="s">
        <v>1</v>
      </c>
      <c r="D1" s="33" t="s">
        <v>2</v>
      </c>
      <c r="E1" s="33" t="s">
        <v>45</v>
      </c>
      <c r="F1" s="33" t="s">
        <v>46</v>
      </c>
      <c r="G1" s="47" t="s">
        <v>47</v>
      </c>
      <c r="H1" s="85" t="s">
        <v>48</v>
      </c>
    </row>
    <row r="2" spans="1:8" s="34" customFormat="1" ht="39.4" customHeight="1" x14ac:dyDescent="0.35">
      <c r="A2" s="35" t="s">
        <v>49</v>
      </c>
      <c r="B2" s="26"/>
      <c r="C2" s="26"/>
      <c r="D2" s="27" t="str">
        <f t="shared" ref="D2" si="0">IF(COUNTIF(D3:D50,"Non Compliant")&gt;0,"Non Compliant",IF(COUNTIF(D3:D50,"Partially Compliant")&gt;0,"Partially Compliant","Fully Compliant"))</f>
        <v>Fully Compliant</v>
      </c>
      <c r="E2" s="28"/>
      <c r="F2" s="29"/>
      <c r="G2" s="48"/>
      <c r="H2" s="28"/>
    </row>
    <row r="3" spans="1:8" ht="39.4" customHeight="1" x14ac:dyDescent="0.35">
      <c r="A3" s="37" t="s">
        <v>101</v>
      </c>
      <c r="B3" s="38"/>
      <c r="C3" s="38"/>
      <c r="D3" s="39"/>
      <c r="E3" s="40"/>
      <c r="F3" s="41"/>
      <c r="G3" s="49"/>
      <c r="H3" s="75"/>
    </row>
    <row r="4" spans="1:8" ht="39.4" customHeight="1" x14ac:dyDescent="0.35">
      <c r="A4" s="37" t="s">
        <v>102</v>
      </c>
      <c r="B4" s="38"/>
      <c r="C4" s="38"/>
      <c r="D4" s="39"/>
      <c r="E4" s="40"/>
      <c r="F4" s="41"/>
      <c r="G4" s="49"/>
      <c r="H4" s="76"/>
    </row>
    <row r="5" spans="1:8" ht="39.4" customHeight="1" x14ac:dyDescent="0.35">
      <c r="A5" s="37" t="s">
        <v>103</v>
      </c>
      <c r="B5" s="38"/>
      <c r="C5" s="38"/>
      <c r="D5" s="39"/>
      <c r="E5" s="40"/>
      <c r="F5" s="41"/>
      <c r="G5" s="49"/>
      <c r="H5" s="75"/>
    </row>
    <row r="6" spans="1:8" ht="39.4" customHeight="1" x14ac:dyDescent="0.35">
      <c r="A6" s="37" t="s">
        <v>104</v>
      </c>
      <c r="B6" s="38"/>
      <c r="C6" s="38"/>
      <c r="D6" s="39"/>
      <c r="E6" s="40"/>
      <c r="F6" s="41"/>
      <c r="G6" s="49"/>
      <c r="H6" s="76"/>
    </row>
    <row r="7" spans="1:8" ht="39.4" customHeight="1" x14ac:dyDescent="0.35">
      <c r="A7" s="37" t="s">
        <v>105</v>
      </c>
      <c r="B7" s="38"/>
      <c r="C7" s="38"/>
      <c r="D7" s="39"/>
      <c r="E7" s="40"/>
      <c r="F7" s="41"/>
      <c r="G7" s="49"/>
      <c r="H7" s="75"/>
    </row>
    <row r="8" spans="1:8" ht="39.4" customHeight="1" x14ac:dyDescent="0.35">
      <c r="A8" s="37" t="s">
        <v>106</v>
      </c>
      <c r="B8" s="38"/>
      <c r="C8" s="38"/>
      <c r="D8" s="39"/>
      <c r="E8" s="40"/>
      <c r="F8" s="41"/>
      <c r="G8" s="49"/>
      <c r="H8" s="76"/>
    </row>
    <row r="9" spans="1:8" ht="39.4" customHeight="1" x14ac:dyDescent="0.35">
      <c r="A9" s="37" t="s">
        <v>107</v>
      </c>
      <c r="B9" s="38"/>
      <c r="C9" s="38"/>
      <c r="D9" s="39"/>
      <c r="E9" s="40"/>
      <c r="F9" s="41"/>
      <c r="G9" s="49"/>
      <c r="H9" s="75"/>
    </row>
    <row r="10" spans="1:8" ht="39.4" customHeight="1" x14ac:dyDescent="0.35">
      <c r="A10" s="37" t="s">
        <v>108</v>
      </c>
      <c r="B10" s="38"/>
      <c r="C10" s="38"/>
      <c r="D10" s="39"/>
      <c r="E10" s="40"/>
      <c r="F10" s="41"/>
      <c r="G10" s="49"/>
      <c r="H10" s="76"/>
    </row>
    <row r="11" spans="1:8" ht="39.4" customHeight="1" x14ac:dyDescent="0.35">
      <c r="A11" s="37" t="s">
        <v>109</v>
      </c>
      <c r="B11" s="38"/>
      <c r="C11" s="38"/>
      <c r="D11" s="39"/>
      <c r="E11" s="40"/>
      <c r="F11" s="41"/>
      <c r="G11" s="49"/>
      <c r="H11" s="83"/>
    </row>
    <row r="12" spans="1:8" ht="39.4" customHeight="1" x14ac:dyDescent="0.35">
      <c r="A12" s="42" t="s">
        <v>110</v>
      </c>
      <c r="B12" s="43"/>
      <c r="C12" s="43"/>
      <c r="D12" s="44"/>
      <c r="E12" s="45"/>
      <c r="F12" s="46"/>
      <c r="G12" s="50"/>
      <c r="H12" s="76"/>
    </row>
    <row r="13" spans="1:8" ht="39" customHeight="1" x14ac:dyDescent="0.35"/>
    <row r="14" spans="1:8" ht="39" customHeight="1" x14ac:dyDescent="0.35"/>
    <row r="15" spans="1:8" ht="39" customHeight="1" x14ac:dyDescent="0.35"/>
    <row r="16" spans="1:8" ht="39" customHeight="1" x14ac:dyDescent="0.35"/>
    <row r="17" ht="39" customHeight="1" x14ac:dyDescent="0.35"/>
    <row r="18" ht="39" customHeight="1" x14ac:dyDescent="0.35"/>
    <row r="19" ht="39" customHeight="1" x14ac:dyDescent="0.35"/>
    <row r="20" ht="39" customHeight="1" x14ac:dyDescent="0.35"/>
    <row r="21" ht="39" customHeight="1" x14ac:dyDescent="0.35"/>
    <row r="22" ht="39" customHeight="1" x14ac:dyDescent="0.35"/>
    <row r="23" ht="39" customHeight="1" x14ac:dyDescent="0.35"/>
    <row r="24" ht="39" customHeight="1" x14ac:dyDescent="0.35"/>
    <row r="25" ht="39" customHeight="1" x14ac:dyDescent="0.35"/>
    <row r="26" ht="39" customHeight="1" x14ac:dyDescent="0.35"/>
    <row r="27" ht="39" customHeight="1" x14ac:dyDescent="0.35"/>
    <row r="28" ht="39" customHeight="1" x14ac:dyDescent="0.35"/>
    <row r="29" ht="39" customHeight="1" x14ac:dyDescent="0.35"/>
    <row r="30" ht="39" customHeight="1" x14ac:dyDescent="0.35"/>
    <row r="31" ht="39" customHeight="1" x14ac:dyDescent="0.35"/>
    <row r="32" ht="39" customHeight="1" x14ac:dyDescent="0.35"/>
    <row r="33" ht="39" customHeight="1" x14ac:dyDescent="0.35"/>
    <row r="34" ht="39" customHeight="1" x14ac:dyDescent="0.35"/>
    <row r="35" ht="39" customHeight="1" x14ac:dyDescent="0.35"/>
    <row r="36" ht="39" customHeight="1" x14ac:dyDescent="0.35"/>
    <row r="37" ht="39" customHeight="1" x14ac:dyDescent="0.35"/>
    <row r="38" ht="39" customHeight="1" x14ac:dyDescent="0.35"/>
    <row r="39" ht="39" customHeight="1" x14ac:dyDescent="0.35"/>
    <row r="40" ht="39" customHeight="1" x14ac:dyDescent="0.35"/>
    <row r="41" ht="39" customHeight="1" x14ac:dyDescent="0.35"/>
    <row r="42" ht="39" customHeight="1" x14ac:dyDescent="0.35"/>
    <row r="43" ht="39" customHeight="1" x14ac:dyDescent="0.35"/>
    <row r="44" ht="39" customHeight="1" x14ac:dyDescent="0.35"/>
    <row r="45" ht="39" customHeight="1" x14ac:dyDescent="0.35"/>
    <row r="46" ht="39" customHeight="1" x14ac:dyDescent="0.35"/>
    <row r="47" ht="39" customHeight="1" x14ac:dyDescent="0.35"/>
    <row r="48" ht="39" customHeight="1" x14ac:dyDescent="0.35"/>
    <row r="49" ht="39" customHeight="1" x14ac:dyDescent="0.35"/>
    <row r="50" ht="39" customHeight="1" x14ac:dyDescent="0.35"/>
  </sheetData>
  <conditionalFormatting sqref="B2:B12">
    <cfRule type="cellIs" dxfId="131" priority="7" operator="equal">
      <formula>"Low"</formula>
    </cfRule>
    <cfRule type="cellIs" dxfId="130" priority="8" operator="equal">
      <formula>"Medium"</formula>
    </cfRule>
    <cfRule type="cellIs" dxfId="129" priority="9" operator="equal">
      <formula>"High"</formula>
    </cfRule>
  </conditionalFormatting>
  <conditionalFormatting sqref="C2:C12">
    <cfRule type="cellIs" dxfId="128" priority="4" operator="equal">
      <formula>"Low"</formula>
    </cfRule>
    <cfRule type="cellIs" dxfId="127" priority="5" operator="equal">
      <formula>"Medium"</formula>
    </cfRule>
    <cfRule type="cellIs" dxfId="12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Approved_x0020_By xmlns="b48eabcc-ad5b-4292-878e-4febbc50835d">NO</Approved_x0020_By>
    <Final xmlns="b48eabcc-ad5b-4292-878e-4febbc50835d">true</Fina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BF91F6360BDD04F89F0DFDA44A8C8B9" ma:contentTypeVersion="15" ma:contentTypeDescription="Create a new document." ma:contentTypeScope="" ma:versionID="c01f6fefd990999970112cba98d4fbf5">
  <xsd:schema xmlns:xsd="http://www.w3.org/2001/XMLSchema" xmlns:xs="http://www.w3.org/2001/XMLSchema" xmlns:p="http://schemas.microsoft.com/office/2006/metadata/properties" xmlns:ns2="b48eabcc-ad5b-4292-878e-4febbc50835d" xmlns:ns3="aa90963d-48b8-42e8-a064-e2f251e3c647" targetNamespace="http://schemas.microsoft.com/office/2006/metadata/properties" ma:root="true" ma:fieldsID="87c8bac66d05395fede018ef8f9ed9dd" ns2:_="" ns3:_="">
    <xsd:import namespace="b48eabcc-ad5b-4292-878e-4febbc50835d"/>
    <xsd:import namespace="aa90963d-48b8-42e8-a064-e2f251e3c647"/>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GenerationTime" minOccurs="0"/>
                <xsd:element ref="ns2:MediaServiceEventHashCode" minOccurs="0"/>
                <xsd:element ref="ns3:SharedWithUsers" minOccurs="0"/>
                <xsd:element ref="ns3:SharedWithDetails" minOccurs="0"/>
                <xsd:element ref="ns2:Approved_x0020_By" minOccurs="0"/>
                <xsd:element ref="ns2:MediaServiceOCR" minOccurs="0"/>
                <xsd:element ref="ns2:MediaServiceAutoKeyPoints" minOccurs="0"/>
                <xsd:element ref="ns2:MediaServiceKeyPoints" minOccurs="0"/>
                <xsd:element ref="ns2:MediaLengthInSeconds" minOccurs="0"/>
                <xsd:element ref="ns2:Fina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8eabcc-ad5b-4292-878e-4febbc50835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Approved_x0020_By" ma:index="16" nillable="true" ma:displayName="Approved" ma:default="NO" ma:format="Dropdown" ma:internalName="Approved_x0020_By">
      <xsd:simpleType>
        <xsd:restriction base="dms:Choice">
          <xsd:enumeration value="YES"/>
          <xsd:enumeration value="NO"/>
          <xsd:enumeration value="Enter Choice #3"/>
        </xsd:restriction>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Length (seconds)" ma:internalName="MediaLengthInSeconds" ma:readOnly="true">
      <xsd:simpleType>
        <xsd:restriction base="dms:Unknown"/>
      </xsd:simpleType>
    </xsd:element>
    <xsd:element name="Final" ma:index="21" nillable="true" ma:displayName="Final" ma:default="1" ma:format="Dropdown" ma:internalName="Final">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aa90963d-48b8-42e8-a064-e2f251e3c64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DF7AFAA-80E9-4AF7-A6FA-81FCCE80C806}">
  <ds:schemaRefs>
    <ds:schemaRef ds:uri="http://schemas.microsoft.com/office/2006/documentManagement/types"/>
    <ds:schemaRef ds:uri="aa90963d-48b8-42e8-a064-e2f251e3c647"/>
    <ds:schemaRef ds:uri="http://www.w3.org/XML/1998/namespace"/>
    <ds:schemaRef ds:uri="http://schemas.microsoft.com/office/2006/metadata/properties"/>
    <ds:schemaRef ds:uri="http://purl.org/dc/dcmitype/"/>
    <ds:schemaRef ds:uri="http://purl.org/dc/elements/1.1/"/>
    <ds:schemaRef ds:uri="http://schemas.microsoft.com/office/infopath/2007/PartnerControls"/>
    <ds:schemaRef ds:uri="http://schemas.openxmlformats.org/package/2006/metadata/core-properties"/>
    <ds:schemaRef ds:uri="b48eabcc-ad5b-4292-878e-4febbc50835d"/>
    <ds:schemaRef ds:uri="http://purl.org/dc/terms/"/>
  </ds:schemaRefs>
</ds:datastoreItem>
</file>

<file path=customXml/itemProps2.xml><?xml version="1.0" encoding="utf-8"?>
<ds:datastoreItem xmlns:ds="http://schemas.openxmlformats.org/officeDocument/2006/customXml" ds:itemID="{DC1FB163-783E-4AC1-9BCF-D068231E0E07}">
  <ds:schemaRefs>
    <ds:schemaRef ds:uri="http://schemas.microsoft.com/sharepoint/v3/contenttype/forms"/>
  </ds:schemaRefs>
</ds:datastoreItem>
</file>

<file path=customXml/itemProps3.xml><?xml version="1.0" encoding="utf-8"?>
<ds:datastoreItem xmlns:ds="http://schemas.openxmlformats.org/officeDocument/2006/customXml" ds:itemID="{D12F2E46-97BE-4315-8C4D-4605146B8066}"/>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Lists</vt:lpstr>
      <vt:lpstr>Instructions</vt:lpstr>
      <vt:lpstr>Dashboard</vt:lpstr>
      <vt:lpstr>Criteria 1</vt:lpstr>
      <vt:lpstr>Criteria 2</vt:lpstr>
      <vt:lpstr>Criteria 3</vt:lpstr>
      <vt:lpstr>Criteria 4</vt:lpstr>
      <vt:lpstr>Criteria 5</vt:lpstr>
      <vt:lpstr>Criteria 6</vt:lpstr>
      <vt:lpstr>Criteria 7</vt:lpstr>
      <vt:lpstr>Criteria 8</vt:lpstr>
      <vt:lpstr>Criteria 9</vt:lpstr>
      <vt:lpstr>Criteria 10</vt:lpstr>
      <vt:lpstr>Criteria 11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Tristan Evans</cp:lastModifiedBy>
  <cp:revision/>
  <dcterms:created xsi:type="dcterms:W3CDTF">2021-03-11T12:11:45Z</dcterms:created>
  <dcterms:modified xsi:type="dcterms:W3CDTF">2021-09-10T12:28:54Z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0x0101002BF91F6360BDD04F89F0DFDA44A8C8B9</vt:lpwstr>
  </property>
</Properties>
</file>