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cfoauk.sharepoint.com/sites/FireStandardsStrategySupport/Shared Documents/Fire Standards Board/Implementation Tools/Published Tools/"/>
    </mc:Choice>
  </mc:AlternateContent>
  <xr:revisionPtr revIDLastSave="27" documentId="8_{86BB3092-B733-49E8-8DC8-8841E9891159}" xr6:coauthVersionLast="47" xr6:coauthVersionMax="47" xr10:uidLastSave="{FB8C46A6-F3C0-4486-BE47-541369C365B1}"/>
  <bookViews>
    <workbookView xWindow="-108" yWindow="-108" windowWidth="23256" windowHeight="12456" tabRatio="683" firstSheet="10" activeTab="19" xr2:uid="{FE4A2CF9-AE39-4085-B55D-B7C160E4415C}"/>
  </bookViews>
  <sheets>
    <sheet name="Lists" sheetId="6" state="hidden" r:id="rId1"/>
    <sheet name="Instructions" sheetId="24" r:id="rId2"/>
    <sheet name="3xAssurance" sheetId="27" r:id="rId3"/>
    <sheet name="Dashboard" sheetId="1" r:id="rId4"/>
    <sheet name="Criteria 1" sheetId="2" r:id="rId5"/>
    <sheet name="Criteria 2" sheetId="7" r:id="rId6"/>
    <sheet name="Criteria 3" sheetId="8" r:id="rId7"/>
    <sheet name="Criteria 4" sheetId="9" r:id="rId8"/>
    <sheet name="Criteria 5" sheetId="10" r:id="rId9"/>
    <sheet name="Criteria 6" sheetId="11" r:id="rId10"/>
    <sheet name="Criteria 7" sheetId="12" r:id="rId11"/>
    <sheet name="Criteria 8" sheetId="13" r:id="rId12"/>
    <sheet name="Criteria 9" sheetId="14" r:id="rId13"/>
    <sheet name="Criteria 10" sheetId="15" r:id="rId14"/>
    <sheet name="Criteria 11" sheetId="16" r:id="rId15"/>
    <sheet name="Criteria 12" sheetId="25" r:id="rId16"/>
    <sheet name="Criteria 13" sheetId="26" r:id="rId17"/>
    <sheet name="Criteria 14" sheetId="28" r:id="rId18"/>
    <sheet name="Criteria 15" sheetId="29" r:id="rId19"/>
    <sheet name="Criteria 16" sheetId="30" r:id="rId20"/>
  </sheets>
  <definedNames>
    <definedName name="_xlnm.Print_Titles" localSheetId="2">'3xAssurance'!$2:$3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8" i="6" l="1"/>
  <c r="R8" i="6"/>
  <c r="Q8" i="6"/>
  <c r="P8" i="6"/>
  <c r="K29" i="1"/>
  <c r="J29" i="1"/>
  <c r="I29" i="1"/>
  <c r="H29" i="1"/>
  <c r="G29" i="1"/>
  <c r="F29" i="1"/>
  <c r="E29" i="1"/>
  <c r="D29" i="1"/>
  <c r="C29" i="1"/>
  <c r="K28" i="1"/>
  <c r="J28" i="1"/>
  <c r="I28" i="1"/>
  <c r="H28" i="1"/>
  <c r="G28" i="1"/>
  <c r="F28" i="1"/>
  <c r="E28" i="1"/>
  <c r="D28" i="1"/>
  <c r="C28" i="1"/>
  <c r="K27" i="1"/>
  <c r="J27" i="1"/>
  <c r="I27" i="1"/>
  <c r="H27" i="1"/>
  <c r="G27" i="1"/>
  <c r="F27" i="1"/>
  <c r="E27" i="1"/>
  <c r="D27" i="1"/>
  <c r="C27" i="1"/>
  <c r="A1" i="30" l="1"/>
  <c r="D2" i="30"/>
  <c r="A1" i="29"/>
  <c r="D2" i="29"/>
  <c r="A1" i="28"/>
  <c r="B5" i="27"/>
  <c r="B6" i="27"/>
  <c r="B7" i="27"/>
  <c r="B8" i="27"/>
  <c r="B9" i="27"/>
  <c r="B10" i="27"/>
  <c r="B11" i="27"/>
  <c r="B12" i="27"/>
  <c r="B13" i="27"/>
  <c r="B14" i="27"/>
  <c r="B15" i="27"/>
  <c r="B16" i="27"/>
  <c r="B17" i="27"/>
  <c r="B18" i="27"/>
  <c r="B19" i="27"/>
  <c r="B4" i="27"/>
  <c r="D2" i="28"/>
  <c r="O8" i="6"/>
  <c r="N8" i="6"/>
  <c r="A5" i="27"/>
  <c r="A6" i="27"/>
  <c r="A7" i="27"/>
  <c r="A8" i="27"/>
  <c r="A9" i="27"/>
  <c r="A10" i="27"/>
  <c r="A11" i="27"/>
  <c r="A12" i="27"/>
  <c r="A13" i="27"/>
  <c r="A14" i="27"/>
  <c r="A15" i="27"/>
  <c r="A16" i="27"/>
  <c r="A4" i="27"/>
  <c r="B1" i="27"/>
  <c r="A1" i="26"/>
  <c r="A1" i="25"/>
  <c r="A1" i="16"/>
  <c r="A1" i="15"/>
  <c r="A1" i="14"/>
  <c r="A1" i="13"/>
  <c r="A1" i="12"/>
  <c r="A1" i="11"/>
  <c r="A1" i="10"/>
  <c r="A1" i="9"/>
  <c r="A1" i="8"/>
  <c r="A1" i="7"/>
  <c r="A1" i="2"/>
  <c r="K26" i="1"/>
  <c r="J26" i="1"/>
  <c r="I26" i="1"/>
  <c r="H26" i="1"/>
  <c r="G26" i="1"/>
  <c r="F26" i="1"/>
  <c r="E26" i="1"/>
  <c r="D26" i="1"/>
  <c r="C26" i="1"/>
  <c r="K25" i="1"/>
  <c r="J25" i="1"/>
  <c r="I25" i="1"/>
  <c r="H25" i="1"/>
  <c r="G25" i="1"/>
  <c r="F25" i="1"/>
  <c r="E25" i="1"/>
  <c r="D25" i="1"/>
  <c r="C25" i="1"/>
  <c r="D2" i="11"/>
  <c r="I8" i="6" s="1"/>
  <c r="D2" i="26"/>
  <c r="D2" i="25"/>
  <c r="D2" i="16"/>
  <c r="D2" i="15"/>
  <c r="M8" i="6" s="1"/>
  <c r="D2" i="14"/>
  <c r="L8" i="6" s="1"/>
  <c r="D2" i="13"/>
  <c r="K8" i="6" s="1"/>
  <c r="D2" i="12"/>
  <c r="J8" i="6" s="1"/>
  <c r="D2" i="10"/>
  <c r="H8" i="6" s="1"/>
  <c r="D2" i="9"/>
  <c r="G8" i="6" s="1"/>
  <c r="D2" i="8"/>
  <c r="F8" i="6" s="1"/>
  <c r="D2" i="7"/>
  <c r="E8" i="6" s="1"/>
  <c r="D2" i="2"/>
  <c r="D8" i="6" s="1"/>
  <c r="I24" i="1"/>
  <c r="I23" i="1"/>
  <c r="I22" i="1"/>
  <c r="I21" i="1"/>
  <c r="I20" i="1"/>
  <c r="I19" i="1"/>
  <c r="I18" i="1"/>
  <c r="I17" i="1"/>
  <c r="I16" i="1"/>
  <c r="I15" i="1"/>
  <c r="I14" i="1"/>
  <c r="J24" i="1"/>
  <c r="J23" i="1"/>
  <c r="J22" i="1"/>
  <c r="J21" i="1"/>
  <c r="J20" i="1"/>
  <c r="J19" i="1"/>
  <c r="J18" i="1"/>
  <c r="J17" i="1"/>
  <c r="J16" i="1"/>
  <c r="J15" i="1"/>
  <c r="J14" i="1"/>
  <c r="K24" i="1"/>
  <c r="K23" i="1"/>
  <c r="K22" i="1"/>
  <c r="K21" i="1"/>
  <c r="K20" i="1"/>
  <c r="K19" i="1"/>
  <c r="K18" i="1"/>
  <c r="K17" i="1"/>
  <c r="K16" i="1"/>
  <c r="K15" i="1"/>
  <c r="K14" i="1"/>
  <c r="H24" i="1"/>
  <c r="G24" i="1"/>
  <c r="F24" i="1"/>
  <c r="E24" i="1"/>
  <c r="D24" i="1"/>
  <c r="C24" i="1"/>
  <c r="H23" i="1"/>
  <c r="G23" i="1"/>
  <c r="F23" i="1"/>
  <c r="E23" i="1"/>
  <c r="D23" i="1"/>
  <c r="C23" i="1"/>
  <c r="H22" i="1"/>
  <c r="G22" i="1"/>
  <c r="F22" i="1"/>
  <c r="E22" i="1"/>
  <c r="D22" i="1"/>
  <c r="C22" i="1"/>
  <c r="H21" i="1"/>
  <c r="G21" i="1"/>
  <c r="F21" i="1"/>
  <c r="E21" i="1"/>
  <c r="D21" i="1"/>
  <c r="C21" i="1"/>
  <c r="H20" i="1"/>
  <c r="G20" i="1"/>
  <c r="F20" i="1"/>
  <c r="E20" i="1"/>
  <c r="D20" i="1"/>
  <c r="C20" i="1"/>
  <c r="H19" i="1"/>
  <c r="G19" i="1"/>
  <c r="F19" i="1"/>
  <c r="E19" i="1"/>
  <c r="D19" i="1"/>
  <c r="C19" i="1"/>
  <c r="H18" i="1"/>
  <c r="G18" i="1"/>
  <c r="F18" i="1"/>
  <c r="E18" i="1"/>
  <c r="D18" i="1"/>
  <c r="C18" i="1"/>
  <c r="H17" i="1"/>
  <c r="G17" i="1"/>
  <c r="F17" i="1"/>
  <c r="E17" i="1"/>
  <c r="D17" i="1"/>
  <c r="C17" i="1"/>
  <c r="H16" i="1"/>
  <c r="G16" i="1"/>
  <c r="F16" i="1"/>
  <c r="E16" i="1"/>
  <c r="D16" i="1"/>
  <c r="C16" i="1"/>
  <c r="H15" i="1"/>
  <c r="G15" i="1"/>
  <c r="F15" i="1"/>
  <c r="E15" i="1"/>
  <c r="D15" i="1"/>
  <c r="C15" i="1"/>
  <c r="H14" i="1"/>
  <c r="G14" i="1"/>
  <c r="F14" i="1"/>
  <c r="E14" i="1"/>
  <c r="D14" i="1"/>
  <c r="C14" i="1"/>
  <c r="E10" i="6" l="1"/>
  <c r="E12" i="6"/>
  <c r="E11" i="6"/>
  <c r="E30" i="1"/>
  <c r="F30" i="1"/>
  <c r="D30" i="1"/>
  <c r="K30" i="1"/>
  <c r="G30" i="1"/>
  <c r="H30" i="1"/>
  <c r="J30" i="1"/>
  <c r="C30" i="1"/>
  <c r="I30" i="1"/>
</calcChain>
</file>

<file path=xl/sharedStrings.xml><?xml version="1.0" encoding="utf-8"?>
<sst xmlns="http://schemas.openxmlformats.org/spreadsheetml/2006/main" count="357" uniqueCount="227">
  <si>
    <t>Priority</t>
  </si>
  <si>
    <t>Impact</t>
  </si>
  <si>
    <t>High</t>
  </si>
  <si>
    <t>Medium</t>
  </si>
  <si>
    <t>Low</t>
  </si>
  <si>
    <t>Criteria 1</t>
  </si>
  <si>
    <t>Criteria 2</t>
  </si>
  <si>
    <t>Criteria 3</t>
  </si>
  <si>
    <t>Criteria 4</t>
  </si>
  <si>
    <t>Criteria 5</t>
  </si>
  <si>
    <t>Criteria 6</t>
  </si>
  <si>
    <t>Criteria 7</t>
  </si>
  <si>
    <t>Criteria 8</t>
  </si>
  <si>
    <t>Criteria 9</t>
  </si>
  <si>
    <t>Criteria 10</t>
  </si>
  <si>
    <t>Criteria 11</t>
  </si>
  <si>
    <t>Criteria 12</t>
  </si>
  <si>
    <t>Please fill in the contact details below:</t>
  </si>
  <si>
    <t>Fire and Rescue Service</t>
  </si>
  <si>
    <t>Contact Name</t>
  </si>
  <si>
    <t>Contact Email Address</t>
  </si>
  <si>
    <t>Contact Phone Number</t>
  </si>
  <si>
    <t>Criteria</t>
  </si>
  <si>
    <t>Description</t>
  </si>
  <si>
    <t>Chart</t>
  </si>
  <si>
    <t>Total</t>
  </si>
  <si>
    <t>Work assigned to</t>
  </si>
  <si>
    <t>Projected date for completion</t>
  </si>
  <si>
    <t>Description of work needing to be done</t>
  </si>
  <si>
    <t>Task 1/1</t>
  </si>
  <si>
    <t>Task 1/2</t>
  </si>
  <si>
    <t>Task 1/3</t>
  </si>
  <si>
    <t>Task 1/4</t>
  </si>
  <si>
    <t>Task 1/5</t>
  </si>
  <si>
    <t>Task 1/6</t>
  </si>
  <si>
    <t>Task 1/7</t>
  </si>
  <si>
    <t>Task 1/8</t>
  </si>
  <si>
    <t>Task 1/9</t>
  </si>
  <si>
    <t>Task 1/10</t>
  </si>
  <si>
    <t>Task 1/11</t>
  </si>
  <si>
    <t>Task 2/1</t>
  </si>
  <si>
    <t>Task 2/2</t>
  </si>
  <si>
    <t>Task 2/3</t>
  </si>
  <si>
    <t>Task 2/4</t>
  </si>
  <si>
    <t>Task 2/5</t>
  </si>
  <si>
    <t>Task 2/6</t>
  </si>
  <si>
    <t>Task 2/7</t>
  </si>
  <si>
    <t>Task 2/8</t>
  </si>
  <si>
    <t>Task 2/9</t>
  </si>
  <si>
    <t>Task 2/10</t>
  </si>
  <si>
    <t>Task 3/1</t>
  </si>
  <si>
    <t>Task 3/2</t>
  </si>
  <si>
    <t>Task 3/3</t>
  </si>
  <si>
    <t>Task 3/4</t>
  </si>
  <si>
    <t>Task 3/5</t>
  </si>
  <si>
    <t>Task 3/6</t>
  </si>
  <si>
    <t>Task 3/7</t>
  </si>
  <si>
    <t>Task 3/8</t>
  </si>
  <si>
    <t>Task 3/9</t>
  </si>
  <si>
    <t>Task 3/10</t>
  </si>
  <si>
    <t>Task 4/1</t>
  </si>
  <si>
    <t>Task 4/2</t>
  </si>
  <si>
    <t>Task 4/3</t>
  </si>
  <si>
    <t>Task 4/4</t>
  </si>
  <si>
    <t>Task 4/5</t>
  </si>
  <si>
    <t>Task 4/6</t>
  </si>
  <si>
    <t>Task 4/7</t>
  </si>
  <si>
    <t>Task 4/8</t>
  </si>
  <si>
    <t>Task 4/9</t>
  </si>
  <si>
    <t>Task 4/10</t>
  </si>
  <si>
    <t>Task 5/1</t>
  </si>
  <si>
    <t>Task 5/2</t>
  </si>
  <si>
    <t>Task 5/3</t>
  </si>
  <si>
    <t>Task 5/4</t>
  </si>
  <si>
    <t>Task 5/5</t>
  </si>
  <si>
    <t>Task 5/6</t>
  </si>
  <si>
    <t>Task 5/7</t>
  </si>
  <si>
    <t>Task 5/8</t>
  </si>
  <si>
    <t>Task 5/9</t>
  </si>
  <si>
    <t>Task 5/10</t>
  </si>
  <si>
    <t>Task 6/1</t>
  </si>
  <si>
    <t>Task 6/2</t>
  </si>
  <si>
    <t>Task 6/3</t>
  </si>
  <si>
    <t>Task 6/4</t>
  </si>
  <si>
    <t>Task 6/5</t>
  </si>
  <si>
    <t>Task 6/6</t>
  </si>
  <si>
    <t>Task 6/7</t>
  </si>
  <si>
    <t>Task 6/8</t>
  </si>
  <si>
    <t>Task 6/9</t>
  </si>
  <si>
    <t>Task 6/10</t>
  </si>
  <si>
    <t>Task 7/1</t>
  </si>
  <si>
    <t>Task 7/2</t>
  </si>
  <si>
    <t>Task 7/3</t>
  </si>
  <si>
    <t>Task 7/4</t>
  </si>
  <si>
    <t>Task 7/5</t>
  </si>
  <si>
    <t>Task 7/6</t>
  </si>
  <si>
    <t>Task 7/7</t>
  </si>
  <si>
    <t>Task 7/8</t>
  </si>
  <si>
    <t>Task 7/9</t>
  </si>
  <si>
    <t>Task 7/10</t>
  </si>
  <si>
    <t>Task 8/1</t>
  </si>
  <si>
    <t>Task 8/2</t>
  </si>
  <si>
    <t>Task 8/3</t>
  </si>
  <si>
    <t>Task 8/4</t>
  </si>
  <si>
    <t>Task 8/5</t>
  </si>
  <si>
    <t>Task 8/6</t>
  </si>
  <si>
    <t>Task 8/7</t>
  </si>
  <si>
    <t>Task 8/8</t>
  </si>
  <si>
    <t>Task 8/9</t>
  </si>
  <si>
    <t>Task 8/10</t>
  </si>
  <si>
    <t>Task 9/1</t>
  </si>
  <si>
    <t>Task 9/2</t>
  </si>
  <si>
    <t>Task 9/3</t>
  </si>
  <si>
    <t>Task 9/4</t>
  </si>
  <si>
    <t>Task 9/5</t>
  </si>
  <si>
    <t>Task 9/6</t>
  </si>
  <si>
    <t>Task 9/7</t>
  </si>
  <si>
    <t>Task 9/8</t>
  </si>
  <si>
    <t>Task 9/9</t>
  </si>
  <si>
    <t>Task 9/10</t>
  </si>
  <si>
    <t>Task 10/1</t>
  </si>
  <si>
    <t>Task 10/2</t>
  </si>
  <si>
    <t>Task 10/3</t>
  </si>
  <si>
    <t>Task 10/4</t>
  </si>
  <si>
    <t>Task 10/5</t>
  </si>
  <si>
    <t>Task 10/6</t>
  </si>
  <si>
    <t>Task 10/7</t>
  </si>
  <si>
    <t>Task 10/8</t>
  </si>
  <si>
    <t>Task 10/9</t>
  </si>
  <si>
    <t>Task 10/10</t>
  </si>
  <si>
    <t>Task 11/1</t>
  </si>
  <si>
    <t>Task 11/2</t>
  </si>
  <si>
    <t>Task 11/3</t>
  </si>
  <si>
    <t>Task 11/4</t>
  </si>
  <si>
    <t>Task 11/5</t>
  </si>
  <si>
    <t>Task 11/6</t>
  </si>
  <si>
    <t>Task 11/7</t>
  </si>
  <si>
    <t>Task 11/8</t>
  </si>
  <si>
    <t>Task 11/9</t>
  </si>
  <si>
    <t>Task 11/10</t>
  </si>
  <si>
    <t>Substantial</t>
  </si>
  <si>
    <t>Reasonable</t>
  </si>
  <si>
    <t>Limited</t>
  </si>
  <si>
    <t>Level of Assurance</t>
  </si>
  <si>
    <t>Criteria 13</t>
  </si>
  <si>
    <t>Evidence</t>
  </si>
  <si>
    <t>Overall Level of Assurance with Standard</t>
  </si>
  <si>
    <t>Fire Standard:</t>
  </si>
  <si>
    <t>First Line</t>
  </si>
  <si>
    <t>Second Line</t>
  </si>
  <si>
    <t>Third Line</t>
  </si>
  <si>
    <t>Notes and Actions</t>
  </si>
  <si>
    <r>
      <rPr>
        <b/>
        <sz val="9"/>
        <rFont val="Calibri"/>
        <family val="2"/>
        <scheme val="minor"/>
      </rPr>
      <t>Front line or business operational controls e.g:</t>
    </r>
    <r>
      <rPr>
        <sz val="9"/>
        <rFont val="Calibri"/>
        <family val="2"/>
        <scheme val="minor"/>
      </rPr>
      <t xml:space="preserve">
Policy, procedures, guidance
Performance dashboards
Monitoring statistics
Localised risk registers
Routine reports
PDRs</t>
    </r>
  </si>
  <si>
    <r>
      <rPr>
        <b/>
        <sz val="9"/>
        <rFont val="Calibri"/>
        <family val="2"/>
        <scheme val="minor"/>
      </rPr>
      <t xml:space="preserve">Management oversight activity e.g: </t>
    </r>
    <r>
      <rPr>
        <sz val="9"/>
        <rFont val="Calibri"/>
        <family val="2"/>
        <scheme val="minor"/>
      </rPr>
      <t xml:space="preserve">
Corporate governance and performance reporting
Change management assurance and highlight reporting
Ops assurance, assessments
Debriefs
Submitting learning tool entries and subsequent actions
Evaluations and benefit reviews
Other departmental self assessments / routine checks</t>
    </r>
  </si>
  <si>
    <r>
      <t xml:space="preserve">Independent external assurance e.g:
</t>
    </r>
    <r>
      <rPr>
        <sz val="9"/>
        <rFont val="Calibri"/>
        <family val="2"/>
        <scheme val="minor"/>
      </rPr>
      <t>HMICFRS Inspection Programme
Internal audit
Home Office data returns and benchmarking
Peer reviews
External audit
Consultancy</t>
    </r>
  </si>
  <si>
    <t>Any gaps outlined in the AFIs or HMICFRS that are addressed here?
Any fit to existing action plans?
Other pertinent links to assure this criteria?</t>
  </si>
  <si>
    <t>Risk Based Approach</t>
  </si>
  <si>
    <t>Task 12/1</t>
  </si>
  <si>
    <t>Task 12/2</t>
  </si>
  <si>
    <t>Task 12/3</t>
  </si>
  <si>
    <t>Task 12/4</t>
  </si>
  <si>
    <t>Task 12/5</t>
  </si>
  <si>
    <t>Task 12/6</t>
  </si>
  <si>
    <t>Task 12/7</t>
  </si>
  <si>
    <t>Task 12/8</t>
  </si>
  <si>
    <t>Task 12/9</t>
  </si>
  <si>
    <t>Task 12/10</t>
  </si>
  <si>
    <t>Task 13/1</t>
  </si>
  <si>
    <t>Task 13/2</t>
  </si>
  <si>
    <t>Task 13/3</t>
  </si>
  <si>
    <t>Task 13/4</t>
  </si>
  <si>
    <t>Task 13/5</t>
  </si>
  <si>
    <t>Task 13/6</t>
  </si>
  <si>
    <t>Task 13/7</t>
  </si>
  <si>
    <t>Task 13/8</t>
  </si>
  <si>
    <t>Task 13/9</t>
  </si>
  <si>
    <t>Task 13/10</t>
  </si>
  <si>
    <t>Task 16/1</t>
  </si>
  <si>
    <t>Task 16/2</t>
  </si>
  <si>
    <t>Task 16/3</t>
  </si>
  <si>
    <t>Task 16/4</t>
  </si>
  <si>
    <t>Task 16/5</t>
  </si>
  <si>
    <t>Task 16/6</t>
  </si>
  <si>
    <t>Task 16/7</t>
  </si>
  <si>
    <t>Task 16/8</t>
  </si>
  <si>
    <t>Task 16/9</t>
  </si>
  <si>
    <t>Task 16/10</t>
  </si>
  <si>
    <t>Task 15/1</t>
  </si>
  <si>
    <t>Task 15/2</t>
  </si>
  <si>
    <t>Task 15/3</t>
  </si>
  <si>
    <t>Task 15/4</t>
  </si>
  <si>
    <t>Task 15/5</t>
  </si>
  <si>
    <t>Task 15/6</t>
  </si>
  <si>
    <t>Task 15/7</t>
  </si>
  <si>
    <t>Task 15/8</t>
  </si>
  <si>
    <t>Task 15/9</t>
  </si>
  <si>
    <t>Task 15/10</t>
  </si>
  <si>
    <t>Task 14/1</t>
  </si>
  <si>
    <t>Task 14/2</t>
  </si>
  <si>
    <t>Task 14/3</t>
  </si>
  <si>
    <t>Task 14/4</t>
  </si>
  <si>
    <t>Task 14/5</t>
  </si>
  <si>
    <t>Task 14/6</t>
  </si>
  <si>
    <t>Task 14/7</t>
  </si>
  <si>
    <t>Task 14/8</t>
  </si>
  <si>
    <t>Task 14/9</t>
  </si>
  <si>
    <t>Task 14/10</t>
  </si>
  <si>
    <t>Criteria 14</t>
  </si>
  <si>
    <t>Criteria 15</t>
  </si>
  <si>
    <t>Criteria 16</t>
  </si>
  <si>
    <t xml:space="preserve">Data Management </t>
  </si>
  <si>
    <t>have a strategic approach to data that recognises data as a key asset to inform decision making</t>
  </si>
  <si>
    <t>have a data governance framework or equivalent in place, and policies and procedures that includes, but is not limited to the following content:
A.	collection
B.	management (data and records)
C.	storage and retrieval
D.	disposal
E.	security
F.	protection
G.	publishing
H.	ethics
I.	sharing (internally and externally)
J.	quality assurance; and
K.	audit</t>
  </si>
  <si>
    <t>understand its data-related organisational risks and put in place controls to manage them</t>
  </si>
  <si>
    <t>use national guidance where appropriate</t>
  </si>
  <si>
    <t>collaborate and partner with Others, as and when appropriate.</t>
  </si>
  <si>
    <t>create a level of data literacy across the organisation, to enable employees to input, access, and use data proportionate to their role, with confidence</t>
  </si>
  <si>
    <t>designate a senior leader who is responsible and accountable for developing and enacting a strategic approach to data management within the service</t>
  </si>
  <si>
    <t>have a nominated data owner, accountable for the quality, integrity, and protection of each designated dataset</t>
  </si>
  <si>
    <t>provide tools and systems to enable employees to use, collect, interpret and analyse data, converting that data into meaningful business intelligence, to allow it to:
A.	make data available in an accessible format to those who need it, both internally and externally;
B.	inform the development and maintenance of its community risk management plan;
C.	remain compliant with legislation and recognised data standards for the public sector;
D.	provide national reporting and data submissions in line with government requirements and national data definitions, as and when they become available;
E.	adhere to the NFCC data entry conventions;
F.	operate and use its resources effectively;
G.	identify improvements to existing practices or to inform new ways of working;
H.	inform effective business continuity and disaster recovery arrangements and processes; and
I.	identify trends, emerging risks, issues or intelligence that might impact service delivery or the public directly and feed them into local, regional and national organisational learning arrangements and systems</t>
  </si>
  <si>
    <t>recruit, train, develop and/or maintain a competent and technical data capability to enable it to manage, interpret, analyse and exploit data, in line with its governance framework by:
A.	ensuring those that provide the data capability have relevant skills, knowledge and experience in line with NFCC and other data related competency frameworks;
B.	embedding the appropriate ethical codes of practice and conduct into local policies, procedures, tailored guidance, and training materials; and
C.	monitoring and managing the competence of those who work with data and who are directly employed by the service, and support their continued professional development</t>
  </si>
  <si>
    <t>present data and intelligence in a way that is meaningful for the intended audience</t>
  </si>
  <si>
    <t>establish and manage data sharing arrangements or agreements where beneficial to the community, to the service, and others</t>
  </si>
  <si>
    <t>unlock improved and accessible ways of working and embrace innovation by:
A.	maximising opportunities gained from supporting the National Fire Chiefs Council (NFCC) network by sharing learning and experiences, and attending events;
B.	identifying and accessing data outside of the service, which may enhance and contribute to continual improvement of service delivery; and
C.	staying informed of innovations in data technologies and trends</t>
  </si>
  <si>
    <t>consider ways to maximise the use of data available to services by utilising geospatial data to enhance decision making and analysis.</t>
  </si>
  <si>
    <t>explore opportunities to enhance its technical data capability by investing in advanced analytical techniques</t>
  </si>
  <si>
    <t>engage with education and training providers to identify collaboration opportunities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</si>
</sst>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8"/>
      <name val="Calibri"/>
      <family val="2"/>
      <scheme val="minor"/>
    </font>
    <font>
      <b/>
      <sz val="11"/>
      <name val="Calibri"/>
      <family val="2"/>
      <scheme val="minor"/>
    </font>
    <font>
      <b/>
      <sz val="10"/>
      <color theme="1"/>
      <name val="Calibri"/>
      <family val="2"/>
      <scheme val="minor"/>
    </font>
    <font>
      <b/>
      <sz val="12"/>
      <color theme="0"/>
      <name val="Arial"/>
      <family val="2"/>
    </font>
    <font>
      <sz val="10"/>
      <name val="Arial"/>
      <family val="2"/>
    </font>
    <font>
      <b/>
      <sz val="10"/>
      <name val="Arial"/>
      <family val="2"/>
    </font>
    <font>
      <b/>
      <sz val="14"/>
      <color theme="1"/>
      <name val="Calibri"/>
      <family val="2"/>
      <scheme val="minor"/>
    </font>
    <font>
      <sz val="9"/>
      <color theme="1"/>
      <name val="Calibri"/>
      <family val="2"/>
      <scheme val="minor"/>
    </font>
    <font>
      <b/>
      <sz val="14"/>
      <color theme="0"/>
      <name val="Calibri"/>
      <family val="2"/>
      <scheme val="minor"/>
    </font>
    <font>
      <sz val="14"/>
      <color theme="1"/>
      <name val="Calibri"/>
      <family val="2"/>
      <scheme val="minor"/>
    </font>
    <font>
      <b/>
      <sz val="14"/>
      <name val="Calibri"/>
      <family val="2"/>
      <scheme val="minor"/>
    </font>
    <font>
      <sz val="9"/>
      <name val="Calibri"/>
      <family val="2"/>
      <scheme val="minor"/>
    </font>
    <font>
      <b/>
      <sz val="9"/>
      <name val="Calibri"/>
      <family val="2"/>
      <scheme val="minor"/>
    </font>
    <font>
      <b/>
      <sz val="9"/>
      <color theme="1"/>
      <name val="Calibri"/>
      <family val="2"/>
      <scheme val="minor"/>
    </font>
  </fonts>
  <fills count="20">
    <fill>
      <patternFill patternType="none"/>
    </fill>
    <fill>
      <patternFill patternType="gray125"/>
    </fill>
    <fill>
      <patternFill patternType="solid">
        <fgColor theme="4" tint="0.79998168889431442"/>
        <bgColor indexed="64"/>
      </patternFill>
    </fill>
    <fill>
      <patternFill patternType="solid">
        <fgColor rgb="FFFF3300"/>
        <bgColor indexed="64"/>
      </patternFill>
    </fill>
    <fill>
      <patternFill patternType="solid">
        <fgColor rgb="FFFFC0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CFF"/>
        <bgColor indexed="64"/>
      </patternFill>
    </fill>
    <fill>
      <patternFill patternType="solid">
        <fgColor theme="4"/>
        <bgColor indexed="64"/>
      </patternFill>
    </fill>
    <fill>
      <patternFill patternType="solid">
        <fgColor rgb="FFB9DEFF"/>
        <bgColor indexed="64"/>
      </patternFill>
    </fill>
    <fill>
      <patternFill patternType="solid">
        <fgColor theme="4" tint="0.79998168889431442"/>
        <bgColor theme="4" tint="0.79998168889431442"/>
      </patternFill>
    </fill>
    <fill>
      <patternFill patternType="solid">
        <fgColor theme="7" tint="0.59999389629810485"/>
        <bgColor indexed="64"/>
      </patternFill>
    </fill>
    <fill>
      <patternFill patternType="solid">
        <fgColor theme="0" tint="-0.249977111117893"/>
        <bgColor indexed="64"/>
      </patternFill>
    </fill>
    <fill>
      <patternFill patternType="solid">
        <fgColor theme="0" tint="-0.249977111117893"/>
        <bgColor theme="4" tint="0.79998168889431442"/>
      </patternFill>
    </fill>
    <fill>
      <patternFill patternType="solid">
        <fgColor rgb="FFFF000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0A57A3"/>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rgb="FF000000"/>
      </left>
      <right/>
      <top style="thin">
        <color rgb="FF000000"/>
      </top>
      <bottom/>
      <diagonal/>
    </border>
    <border>
      <left style="thin">
        <color indexed="64"/>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thin">
        <color rgb="FF000000"/>
      </left>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style="thin">
        <color indexed="64"/>
      </left>
      <right style="double">
        <color indexed="64"/>
      </right>
      <top/>
      <bottom style="double">
        <color indexed="64"/>
      </bottom>
      <diagonal/>
    </border>
  </borders>
  <cellStyleXfs count="1">
    <xf numFmtId="0" fontId="0" fillId="0" borderId="0"/>
  </cellStyleXfs>
  <cellXfs count="129">
    <xf numFmtId="0" fontId="0" fillId="0" borderId="0" xfId="0"/>
    <xf numFmtId="0" fontId="1" fillId="0" borderId="0" xfId="0" applyFont="1"/>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0" xfId="0" applyFont="1" applyAlignment="1">
      <alignment vertical="center"/>
    </xf>
    <xf numFmtId="0" fontId="4" fillId="5"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horizontal="left" vertical="center" wrapText="1"/>
    </xf>
    <xf numFmtId="0" fontId="0" fillId="6" borderId="1" xfId="0" applyFill="1" applyBorder="1" applyAlignment="1">
      <alignment vertical="center"/>
    </xf>
    <xf numFmtId="0" fontId="4" fillId="6" borderId="1" xfId="0" applyFont="1" applyFill="1" applyBorder="1" applyAlignment="1">
      <alignment horizontal="center" vertical="center"/>
    </xf>
    <xf numFmtId="0" fontId="0" fillId="6" borderId="1" xfId="0" applyFill="1" applyBorder="1" applyAlignment="1">
      <alignment horizontal="center" vertical="center"/>
    </xf>
    <xf numFmtId="0" fontId="0" fillId="2" borderId="1" xfId="0" applyFill="1" applyBorder="1" applyAlignment="1">
      <alignment horizontal="center" vertical="center"/>
    </xf>
    <xf numFmtId="0" fontId="0" fillId="7" borderId="1" xfId="0" applyFill="1" applyBorder="1" applyAlignment="1">
      <alignment horizontal="center" vertical="center"/>
    </xf>
    <xf numFmtId="0" fontId="6" fillId="0" borderId="0" xfId="0" applyFont="1" applyAlignment="1">
      <alignment horizontal="left" vertical="center"/>
    </xf>
    <xf numFmtId="0" fontId="6" fillId="10" borderId="10" xfId="0" applyFont="1" applyFill="1" applyBorder="1" applyAlignment="1">
      <alignment horizontal="left" vertical="center"/>
    </xf>
    <xf numFmtId="0" fontId="0" fillId="0" borderId="0" xfId="0" applyAlignment="1">
      <alignment horizontal="left" vertical="center"/>
    </xf>
    <xf numFmtId="0" fontId="0" fillId="0" borderId="1" xfId="0" applyBorder="1"/>
    <xf numFmtId="0" fontId="0" fillId="5" borderId="1" xfId="0" applyFill="1" applyBorder="1" applyAlignment="1">
      <alignment horizontal="center"/>
    </xf>
    <xf numFmtId="0" fontId="0" fillId="4" borderId="1" xfId="0" applyFill="1" applyBorder="1" applyAlignment="1">
      <alignment horizontal="center"/>
    </xf>
    <xf numFmtId="0" fontId="0" fillId="15" borderId="1" xfId="0" applyFill="1" applyBorder="1" applyAlignment="1">
      <alignment horizontal="center"/>
    </xf>
    <xf numFmtId="0" fontId="3" fillId="13" borderId="1" xfId="0" applyFont="1" applyFill="1" applyBorder="1" applyAlignment="1">
      <alignment vertical="center"/>
    </xf>
    <xf numFmtId="0" fontId="3" fillId="8" borderId="1" xfId="0" applyFont="1" applyFill="1" applyBorder="1" applyAlignment="1">
      <alignment horizontal="center" vertical="center" wrapText="1"/>
    </xf>
    <xf numFmtId="0" fontId="1" fillId="0" borderId="0" xfId="0" applyFont="1" applyAlignment="1">
      <alignment horizontal="left" vertical="center" wrapText="1"/>
    </xf>
    <xf numFmtId="0" fontId="0" fillId="0" borderId="1" xfId="0" applyBorder="1" applyAlignment="1">
      <alignment vertical="center"/>
    </xf>
    <xf numFmtId="0" fontId="0" fillId="0" borderId="7" xfId="0" applyBorder="1" applyAlignment="1">
      <alignment vertical="center"/>
    </xf>
    <xf numFmtId="0" fontId="0" fillId="0" borderId="0" xfId="0" applyAlignment="1">
      <alignment vertical="center" wrapText="1"/>
    </xf>
    <xf numFmtId="0" fontId="1" fillId="0" borderId="4" xfId="0" applyFont="1" applyBorder="1" applyAlignment="1">
      <alignment horizontal="center" vertical="center"/>
    </xf>
    <xf numFmtId="0" fontId="1" fillId="0" borderId="4" xfId="0" applyFont="1" applyBorder="1" applyAlignment="1">
      <alignment horizontal="left" vertical="center" wrapText="1"/>
    </xf>
    <xf numFmtId="0" fontId="1" fillId="2" borderId="4"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0" fillId="11" borderId="1" xfId="0" applyFill="1" applyBorder="1" applyAlignment="1">
      <alignment vertical="center"/>
    </xf>
    <xf numFmtId="0" fontId="0" fillId="6" borderId="7" xfId="0" applyFill="1" applyBorder="1" applyAlignment="1">
      <alignment horizontal="center" vertical="center"/>
    </xf>
    <xf numFmtId="0" fontId="1" fillId="6" borderId="20" xfId="0" applyFont="1" applyFill="1" applyBorder="1" applyAlignment="1">
      <alignment horizontal="center" vertical="center"/>
    </xf>
    <xf numFmtId="0" fontId="1" fillId="6" borderId="21" xfId="0" applyFont="1" applyFill="1" applyBorder="1" applyAlignment="1">
      <alignment horizontal="center" vertical="center"/>
    </xf>
    <xf numFmtId="0" fontId="0" fillId="0" borderId="4" xfId="0" applyBorder="1" applyAlignment="1">
      <alignment horizontal="left" vertical="center" wrapText="1"/>
    </xf>
    <xf numFmtId="0" fontId="8" fillId="0" borderId="0" xfId="0" applyFont="1" applyAlignment="1">
      <alignment vertical="center"/>
    </xf>
    <xf numFmtId="0" fontId="3" fillId="8" borderId="8" xfId="0" applyFont="1" applyFill="1" applyBorder="1" applyAlignment="1">
      <alignment horizontal="left" vertical="center" wrapText="1"/>
    </xf>
    <xf numFmtId="0" fontId="3" fillId="8" borderId="8"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12" borderId="8" xfId="0" applyFont="1" applyFill="1" applyBorder="1" applyAlignment="1">
      <alignment vertical="center"/>
    </xf>
    <xf numFmtId="0" fontId="3" fillId="13" borderId="8" xfId="0" applyFont="1" applyFill="1" applyBorder="1" applyAlignment="1">
      <alignment horizontal="center" vertical="center"/>
    </xf>
    <xf numFmtId="0" fontId="3" fillId="12" borderId="8" xfId="0" applyFont="1" applyFill="1" applyBorder="1" applyAlignment="1">
      <alignment horizontal="center" vertical="center" wrapText="1"/>
    </xf>
    <xf numFmtId="0" fontId="3" fillId="13" borderId="8" xfId="0" applyFont="1" applyFill="1" applyBorder="1" applyAlignment="1">
      <alignment vertical="center"/>
    </xf>
    <xf numFmtId="14" fontId="3" fillId="13" borderId="8" xfId="0" applyNumberFormat="1" applyFont="1" applyFill="1" applyBorder="1" applyAlignment="1">
      <alignment horizontal="center" vertical="center"/>
    </xf>
    <xf numFmtId="0" fontId="3" fillId="13" borderId="7" xfId="0" applyFont="1" applyFill="1" applyBorder="1" applyAlignment="1">
      <alignment vertical="center"/>
    </xf>
    <xf numFmtId="0" fontId="0" fillId="11" borderId="8" xfId="0" applyFill="1" applyBorder="1" applyAlignment="1">
      <alignment vertical="center"/>
    </xf>
    <xf numFmtId="0" fontId="0" fillId="11" borderId="8" xfId="0" applyFill="1" applyBorder="1" applyAlignment="1">
      <alignment horizontal="center" vertical="center"/>
    </xf>
    <xf numFmtId="0" fontId="0" fillId="11" borderId="8" xfId="0" applyFill="1" applyBorder="1" applyAlignment="1">
      <alignment horizontal="center" vertical="center" wrapText="1"/>
    </xf>
    <xf numFmtId="14" fontId="0" fillId="11" borderId="8" xfId="0" applyNumberFormat="1" applyFill="1" applyBorder="1" applyAlignment="1">
      <alignment horizontal="center" vertical="center"/>
    </xf>
    <xf numFmtId="0" fontId="0" fillId="11" borderId="7" xfId="0" applyFill="1" applyBorder="1" applyAlignment="1">
      <alignment vertical="center"/>
    </xf>
    <xf numFmtId="0" fontId="0" fillId="0" borderId="8" xfId="0" applyBorder="1" applyAlignment="1">
      <alignment vertical="center"/>
    </xf>
    <xf numFmtId="0" fontId="0" fillId="0" borderId="8" xfId="0" applyBorder="1" applyAlignment="1">
      <alignment horizontal="center" vertical="center"/>
    </xf>
    <xf numFmtId="0" fontId="0" fillId="0" borderId="8" xfId="0" applyBorder="1" applyAlignment="1">
      <alignment horizontal="center" vertical="center" wrapText="1"/>
    </xf>
    <xf numFmtId="14" fontId="0" fillId="0" borderId="8" xfId="0" applyNumberFormat="1" applyBorder="1" applyAlignment="1">
      <alignment horizontal="center" vertical="center"/>
    </xf>
    <xf numFmtId="0" fontId="0" fillId="11" borderId="3" xfId="0" applyFill="1" applyBorder="1" applyAlignment="1">
      <alignment vertical="center"/>
    </xf>
    <xf numFmtId="0" fontId="0" fillId="11" borderId="3" xfId="0" applyFill="1" applyBorder="1" applyAlignment="1">
      <alignment horizontal="center" vertical="center"/>
    </xf>
    <xf numFmtId="0" fontId="0" fillId="11" borderId="3" xfId="0" applyFill="1" applyBorder="1" applyAlignment="1">
      <alignment horizontal="center" vertical="center" wrapText="1"/>
    </xf>
    <xf numFmtId="14" fontId="0" fillId="11" borderId="3" xfId="0" applyNumberFormat="1" applyFill="1" applyBorder="1" applyAlignment="1">
      <alignment horizontal="center" vertical="center"/>
    </xf>
    <xf numFmtId="0" fontId="3" fillId="13" borderId="8" xfId="0" applyFont="1" applyFill="1" applyBorder="1" applyAlignment="1">
      <alignment horizontal="center" vertical="center" wrapText="1"/>
    </xf>
    <xf numFmtId="0" fontId="3" fillId="8" borderId="8" xfId="0" applyFont="1" applyFill="1" applyBorder="1" applyAlignment="1">
      <alignment vertical="center" wrapText="1"/>
    </xf>
    <xf numFmtId="0" fontId="3" fillId="8" borderId="8" xfId="0" applyFont="1" applyFill="1" applyBorder="1" applyAlignment="1">
      <alignment horizontal="center" vertical="center"/>
    </xf>
    <xf numFmtId="14" fontId="3" fillId="8" borderId="8" xfId="0" applyNumberFormat="1" applyFont="1" applyFill="1" applyBorder="1" applyAlignment="1">
      <alignment horizontal="center" vertical="center"/>
    </xf>
    <xf numFmtId="0" fontId="3" fillId="8" borderId="7" xfId="0" applyFont="1" applyFill="1" applyBorder="1" applyAlignment="1">
      <alignment horizontal="center" vertical="center"/>
    </xf>
    <xf numFmtId="0" fontId="0" fillId="14" borderId="8" xfId="0" applyFill="1" applyBorder="1" applyAlignment="1">
      <alignment horizontal="center" vertical="center"/>
    </xf>
    <xf numFmtId="0" fontId="0" fillId="14" borderId="8" xfId="0" applyFill="1" applyBorder="1" applyAlignment="1">
      <alignment horizontal="center" vertical="center" wrapText="1"/>
    </xf>
    <xf numFmtId="0" fontId="0" fillId="14" borderId="8" xfId="0" applyFill="1" applyBorder="1" applyAlignment="1">
      <alignment vertical="center"/>
    </xf>
    <xf numFmtId="14" fontId="0" fillId="14" borderId="8" xfId="0" applyNumberFormat="1" applyFill="1" applyBorder="1" applyAlignment="1">
      <alignment horizontal="center" vertical="center"/>
    </xf>
    <xf numFmtId="0" fontId="3" fillId="8" borderId="22" xfId="0" applyFont="1" applyFill="1" applyBorder="1" applyAlignment="1">
      <alignment horizontal="left" vertical="center" wrapText="1"/>
    </xf>
    <xf numFmtId="0" fontId="3" fillId="8" borderId="25" xfId="0" applyFont="1" applyFill="1" applyBorder="1" applyAlignment="1">
      <alignment horizontal="center" vertical="center" wrapText="1"/>
    </xf>
    <xf numFmtId="0" fontId="3" fillId="8" borderId="26" xfId="0" applyFont="1" applyFill="1" applyBorder="1" applyAlignment="1">
      <alignment horizontal="center" vertical="center" wrapText="1"/>
    </xf>
    <xf numFmtId="0" fontId="3" fillId="12" borderId="27" xfId="0" applyFont="1" applyFill="1" applyBorder="1" applyAlignment="1">
      <alignment vertical="center"/>
    </xf>
    <xf numFmtId="0" fontId="3" fillId="13" borderId="28" xfId="0" applyFont="1" applyFill="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11" borderId="27" xfId="0" applyFill="1" applyBorder="1" applyAlignment="1">
      <alignment vertical="center"/>
    </xf>
    <xf numFmtId="0" fontId="0" fillId="11" borderId="28" xfId="0" applyFill="1" applyBorder="1" applyAlignment="1">
      <alignment vertical="center"/>
    </xf>
    <xf numFmtId="0" fontId="0" fillId="11" borderId="29" xfId="0" applyFill="1" applyBorder="1" applyAlignment="1">
      <alignment vertical="center"/>
    </xf>
    <xf numFmtId="0" fontId="0" fillId="11" borderId="23" xfId="0" applyFill="1" applyBorder="1" applyAlignment="1">
      <alignment horizontal="center" vertical="center"/>
    </xf>
    <xf numFmtId="0" fontId="0" fillId="11" borderId="23" xfId="0" applyFill="1" applyBorder="1" applyAlignment="1">
      <alignment horizontal="center" vertical="center" wrapText="1"/>
    </xf>
    <xf numFmtId="0" fontId="0" fillId="11" borderId="23" xfId="0" applyFill="1" applyBorder="1" applyAlignment="1">
      <alignment vertical="center"/>
    </xf>
    <xf numFmtId="14" fontId="0" fillId="11" borderId="23" xfId="0" applyNumberFormat="1" applyFill="1" applyBorder="1" applyAlignment="1">
      <alignment horizontal="center" vertical="center"/>
    </xf>
    <xf numFmtId="0" fontId="0" fillId="11" borderId="24" xfId="0" applyFill="1" applyBorder="1" applyAlignment="1">
      <alignment vertical="center"/>
    </xf>
    <xf numFmtId="0" fontId="10" fillId="18" borderId="0" xfId="0" applyFont="1" applyFill="1" applyAlignment="1">
      <alignment vertical="center"/>
    </xf>
    <xf numFmtId="0" fontId="10" fillId="18" borderId="0" xfId="0" applyFont="1" applyFill="1" applyAlignment="1">
      <alignment vertical="center" wrapText="1"/>
    </xf>
    <xf numFmtId="0" fontId="11" fillId="18" borderId="0" xfId="0" applyFont="1" applyFill="1" applyAlignment="1">
      <alignment vertical="center" wrapText="1"/>
    </xf>
    <xf numFmtId="0" fontId="11" fillId="0" borderId="0" xfId="0" applyFont="1" applyAlignment="1">
      <alignment vertical="center"/>
    </xf>
    <xf numFmtId="0" fontId="12" fillId="19" borderId="0" xfId="0" applyFont="1" applyFill="1" applyAlignment="1">
      <alignment vertical="top"/>
    </xf>
    <xf numFmtId="0" fontId="13" fillId="19" borderId="0" xfId="0" applyFont="1" applyFill="1" applyAlignment="1">
      <alignment vertical="top" wrapText="1"/>
    </xf>
    <xf numFmtId="0" fontId="14" fillId="19" borderId="0" xfId="0" applyFont="1" applyFill="1" applyAlignment="1">
      <alignment vertical="top" wrapText="1"/>
    </xf>
    <xf numFmtId="0" fontId="11" fillId="0" borderId="0" xfId="0" applyFont="1" applyAlignment="1">
      <alignment vertical="top"/>
    </xf>
    <xf numFmtId="0" fontId="1"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wrapText="1"/>
    </xf>
    <xf numFmtId="0" fontId="8" fillId="17" borderId="7" xfId="0" applyFont="1" applyFill="1" applyBorder="1" applyAlignment="1">
      <alignment horizontal="center" vertical="center" wrapText="1"/>
    </xf>
    <xf numFmtId="0" fontId="0" fillId="17" borderId="0" xfId="0" applyFill="1" applyAlignment="1">
      <alignment vertical="center"/>
    </xf>
    <xf numFmtId="0" fontId="9" fillId="17" borderId="0" xfId="0" applyFont="1" applyFill="1" applyAlignment="1">
      <alignment vertical="center" wrapText="1"/>
    </xf>
    <xf numFmtId="0" fontId="15" fillId="0" borderId="0" xfId="0" applyFont="1" applyAlignment="1">
      <alignment horizontal="left" vertical="center" wrapText="1"/>
    </xf>
    <xf numFmtId="0" fontId="1" fillId="6" borderId="30" xfId="0" applyFont="1" applyFill="1" applyBorder="1" applyAlignment="1">
      <alignment vertical="center"/>
    </xf>
    <xf numFmtId="0" fontId="0" fillId="0" borderId="4" xfId="0" applyBorder="1" applyAlignment="1">
      <alignment horizontal="center" vertical="center"/>
    </xf>
    <xf numFmtId="0" fontId="8" fillId="17" borderId="8" xfId="0" applyFont="1" applyFill="1" applyBorder="1" applyAlignment="1">
      <alignment horizontal="left" vertical="center" wrapText="1"/>
    </xf>
    <xf numFmtId="0" fontId="8" fillId="17" borderId="11" xfId="0" applyFont="1" applyFill="1" applyBorder="1" applyAlignment="1">
      <alignment horizontal="left" vertical="center" wrapText="1"/>
    </xf>
    <xf numFmtId="0" fontId="8" fillId="17" borderId="6" xfId="0" applyFont="1" applyFill="1" applyBorder="1" applyAlignment="1">
      <alignment horizontal="left" vertical="center" wrapText="1"/>
    </xf>
    <xf numFmtId="0" fontId="8" fillId="0" borderId="0" xfId="0" applyFont="1" applyAlignment="1">
      <alignment horizontal="right" vertical="center"/>
    </xf>
    <xf numFmtId="0" fontId="8" fillId="16" borderId="3" xfId="0" applyFont="1" applyFill="1" applyBorder="1" applyAlignment="1">
      <alignment horizontal="center" vertical="center"/>
    </xf>
    <xf numFmtId="0" fontId="8" fillId="16" borderId="9" xfId="0" applyFont="1" applyFill="1" applyBorder="1" applyAlignment="1">
      <alignment horizontal="center" vertical="center"/>
    </xf>
    <xf numFmtId="0" fontId="8" fillId="16" borderId="2" xfId="0" applyFont="1" applyFill="1" applyBorder="1" applyAlignment="1">
      <alignment horizontal="center" vertical="center"/>
    </xf>
    <xf numFmtId="0" fontId="1" fillId="0" borderId="1" xfId="0" applyFont="1" applyBorder="1" applyAlignment="1">
      <alignment horizontal="center" vertical="center"/>
    </xf>
    <xf numFmtId="0" fontId="1" fillId="6" borderId="3"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7" fillId="2" borderId="10" xfId="0" applyFont="1" applyFill="1" applyBorder="1" applyAlignment="1" applyProtection="1">
      <alignment horizontal="left" vertical="center"/>
      <protection locked="0"/>
    </xf>
    <xf numFmtId="0" fontId="5" fillId="9" borderId="10" xfId="0" applyFont="1" applyFill="1" applyBorder="1" applyAlignment="1">
      <alignment horizontal="center" vertical="center"/>
    </xf>
  </cellXfs>
  <cellStyles count="1">
    <cellStyle name="Normal" xfId="0" builtinId="0"/>
  </cellStyles>
  <dxfs count="140">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theme="0"/>
      </font>
      <fill>
        <patternFill>
          <bgColor theme="4" tint="-0.24994659260841701"/>
        </patternFill>
      </fill>
    </dxf>
    <dxf>
      <fill>
        <patternFill>
          <bgColor theme="4" tint="0.39994506668294322"/>
        </patternFill>
      </fill>
    </dxf>
    <dxf>
      <fill>
        <patternFill>
          <bgColor theme="4" tint="0.79998168889431442"/>
        </patternFill>
      </fill>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b/>
        <i val="0"/>
        <strike val="0"/>
        <condense val="0"/>
        <extend val="0"/>
        <outline val="0"/>
        <shadow val="0"/>
        <u val="none"/>
        <vertAlign val="baseline"/>
        <sz val="9"/>
        <color theme="1"/>
        <name val="Calibri"/>
        <family val="2"/>
        <scheme val="minor"/>
      </font>
      <alignment horizontal="left" vertical="center" textRotation="0" wrapText="1" indent="0" justifyLastLine="0" shrinkToFit="0" readingOrder="0"/>
    </dxf>
    <dxf>
      <font>
        <b/>
        <i val="0"/>
        <strike val="0"/>
        <condense val="0"/>
        <extend val="0"/>
        <outline val="0"/>
        <shadow val="0"/>
        <u val="none"/>
        <vertAlign val="baseline"/>
        <sz val="9"/>
        <color theme="1"/>
        <name val="Calibri"/>
        <family val="2"/>
        <scheme val="minor"/>
      </font>
      <alignment horizontal="left" vertical="center" textRotation="0" wrapText="1" indent="0" justifyLastLine="0" shrinkToFit="0" readingOrder="0"/>
    </dxf>
    <dxf>
      <font>
        <b/>
      </font>
      <alignment horizontal="left" vertical="center" textRotation="0" wrapText="1" indent="0" justifyLastLine="0" shrinkToFit="0" readingOrder="0"/>
    </dxf>
    <dxf>
      <font>
        <b/>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4"/>
        <name val="Calibri"/>
        <family val="2"/>
        <scheme val="minor"/>
      </font>
      <alignment horizontal="general" vertical="center" textRotation="0" indent="0" justifyLastLine="0" shrinkToFit="0" readingOrder="0"/>
    </dxf>
  </dxfs>
  <tableStyles count="0" defaultTableStyle="TableStyleMedium2" defaultPivotStyle="PivotStyleLight16"/>
  <colors>
    <mruColors>
      <color rgb="FFFF3300"/>
      <color rgb="FFFFCCFF"/>
      <color rgb="FF92D050"/>
      <color rgb="FFFF99FF"/>
      <color rgb="FFB9D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681481481481481E-2"/>
          <c:y val="0"/>
          <c:w val="0.98931851851851849"/>
          <c:h val="0.96795740740740743"/>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EE6B-4E57-8F8F-7E9B419D4D2C}"/>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E6B-4E57-8F8F-7E9B419D4D2C}"/>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E6B-4E57-8F8F-7E9B419D4D2C}"/>
              </c:ext>
            </c:extLst>
          </c:dPt>
          <c:val>
            <c:numRef>
              <c:f>Dashboard!$I$14:$K$14</c:f>
              <c:numCache>
                <c:formatCode>General</c:formatCode>
                <c:ptCount val="3"/>
                <c:pt idx="0">
                  <c:v>0</c:v>
                </c:pt>
                <c:pt idx="1">
                  <c:v>0</c:v>
                </c:pt>
                <c:pt idx="2">
                  <c:v>0</c:v>
                </c:pt>
              </c:numCache>
            </c:numRef>
          </c:val>
          <c:extLst>
            <c:ext xmlns:c16="http://schemas.microsoft.com/office/drawing/2014/chart" uri="{C3380CC4-5D6E-409C-BE32-E72D297353CC}">
              <c16:uniqueId val="{00000000-B8E3-4E29-A1FA-F69620A0275D}"/>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0925819436457734E-2"/>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9-220A-4DEA-9593-2FF7FB6EA5B8}"/>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B-220A-4DEA-9593-2FF7FB6EA5B8}"/>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D-220A-4DEA-9593-2FF7FB6EA5B8}"/>
              </c:ext>
            </c:extLst>
          </c:dPt>
          <c:val>
            <c:numRef>
              <c:f>Dashboard!$I$24:$K$24</c:f>
              <c:numCache>
                <c:formatCode>General</c:formatCode>
                <c:ptCount val="3"/>
                <c:pt idx="0">
                  <c:v>0</c:v>
                </c:pt>
                <c:pt idx="1">
                  <c:v>0</c:v>
                </c:pt>
                <c:pt idx="2">
                  <c:v>0</c:v>
                </c:pt>
              </c:numCache>
            </c:numRef>
          </c:val>
          <c:extLst>
            <c:ext xmlns:c16="http://schemas.microsoft.com/office/drawing/2014/chart" uri="{C3380CC4-5D6E-409C-BE32-E72D297353CC}">
              <c16:uniqueId val="{0000000E-220A-4DEA-9593-2FF7FB6EA5B8}"/>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1279783344122E-2"/>
          <c:y val="3.7787339127556045E-2"/>
          <c:w val="0.95657308032498378"/>
          <c:h val="0.93862828804989096"/>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EF33-40F8-92B2-EB149B463DA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F33-40F8-92B2-EB149B463DA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F33-40F8-92B2-EB149B463DA9}"/>
              </c:ext>
            </c:extLst>
          </c:dPt>
          <c:val>
            <c:numRef>
              <c:f>Dashboard!$I$15:$K$15</c:f>
              <c:numCache>
                <c:formatCode>General</c:formatCode>
                <c:ptCount val="3"/>
                <c:pt idx="0">
                  <c:v>0</c:v>
                </c:pt>
                <c:pt idx="1">
                  <c:v>0</c:v>
                </c:pt>
                <c:pt idx="2">
                  <c:v>0</c:v>
                </c:pt>
              </c:numCache>
            </c:numRef>
          </c:val>
          <c:extLst>
            <c:ext xmlns:c16="http://schemas.microsoft.com/office/drawing/2014/chart" uri="{C3380CC4-5D6E-409C-BE32-E72D297353CC}">
              <c16:uniqueId val="{00000000-004E-427F-A764-A0EA788F501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313B-4924-9A83-532FB155698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313B-4924-9A83-532FB155698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313B-4924-9A83-532FB1556989}"/>
              </c:ext>
            </c:extLst>
          </c:dPt>
          <c:val>
            <c:numRef>
              <c:f>Dashboard!$I$30:$K$30</c:f>
              <c:numCache>
                <c:formatCode>General</c:formatCode>
                <c:ptCount val="3"/>
                <c:pt idx="0">
                  <c:v>0</c:v>
                </c:pt>
                <c:pt idx="1">
                  <c:v>0</c:v>
                </c:pt>
                <c:pt idx="2">
                  <c:v>0</c:v>
                </c:pt>
              </c:numCache>
            </c:numRef>
          </c:val>
          <c:extLst>
            <c:ext xmlns:c16="http://schemas.microsoft.com/office/drawing/2014/chart" uri="{C3380CC4-5D6E-409C-BE32-E72D297353CC}">
              <c16:uniqueId val="{00000000-313B-4924-9A83-532FB155698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63569425312416"/>
          <c:y val="5.8535092676450483E-2"/>
          <c:w val="0.53750162290645065"/>
          <c:h val="0.8705575494111105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2F97-41CD-BD63-2A8854A2234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F97-41CD-BD63-2A8854A2234F}"/>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2F97-41CD-BD63-2A8854A2234F}"/>
              </c:ext>
            </c:extLst>
          </c:dPt>
          <c:dLbls>
            <c:dLbl>
              <c:idx val="0"/>
              <c:layout>
                <c:manualLayout>
                  <c:x val="7.4102815394093399E-2"/>
                  <c:y val="-3.1540346521826107E-2"/>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1-2F97-41CD-BD63-2A8854A2234F}"/>
                </c:ext>
              </c:extLst>
            </c:dLbl>
            <c:dLbl>
              <c:idx val="1"/>
              <c:layout>
                <c:manualLayout>
                  <c:x val="6.3561441093714269E-2"/>
                  <c:y val="2.3653409076887771E-3"/>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8.2751192691628672E-2"/>
                      <c:h val="0.26053682454632765"/>
                    </c:manualLayout>
                  </c15:layout>
                </c:ext>
                <c:ext xmlns:c16="http://schemas.microsoft.com/office/drawing/2014/chart" uri="{C3380CC4-5D6E-409C-BE32-E72D297353CC}">
                  <c16:uniqueId val="{00000003-2F97-41CD-BD63-2A8854A2234F}"/>
                </c:ext>
              </c:extLst>
            </c:dLbl>
            <c:dLbl>
              <c:idx val="2"/>
              <c:layout>
                <c:manualLayout>
                  <c:x val="-7.0251119863362479E-2"/>
                  <c:y val="-8.9903930389633485E-2"/>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5-2F97-41CD-BD63-2A8854A2234F}"/>
                </c:ext>
              </c:extLst>
            </c:dLbl>
            <c:spPr>
              <a:solidFill>
                <a:sysClr val="window" lastClr="FFFFFF">
                  <a:alpha val="0"/>
                </a:sysClr>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Lists!$D$10:$D$12</c:f>
              <c:strCache>
                <c:ptCount val="3"/>
                <c:pt idx="0">
                  <c:v>Substantial</c:v>
                </c:pt>
                <c:pt idx="1">
                  <c:v>Reasonable</c:v>
                </c:pt>
                <c:pt idx="2">
                  <c:v>Limited</c:v>
                </c:pt>
              </c:strCache>
            </c:strRef>
          </c:cat>
          <c:val>
            <c:numRef>
              <c:f>Lists!$E$10:$E$12</c:f>
              <c:numCache>
                <c:formatCode>General</c:formatCode>
                <c:ptCount val="3"/>
                <c:pt idx="0">
                  <c:v>16</c:v>
                </c:pt>
                <c:pt idx="1">
                  <c:v>0</c:v>
                </c:pt>
                <c:pt idx="2">
                  <c:v>0</c:v>
                </c:pt>
              </c:numCache>
            </c:numRef>
          </c:val>
          <c:extLst>
            <c:ext xmlns:c16="http://schemas.microsoft.com/office/drawing/2014/chart" uri="{C3380CC4-5D6E-409C-BE32-E72D297353CC}">
              <c16:uniqueId val="{00000006-2F97-41CD-BD63-2A8854A2234F}"/>
            </c:ext>
          </c:extLst>
        </c:ser>
        <c:dLbls>
          <c:showLegendKey val="0"/>
          <c:showVal val="0"/>
          <c:showCatName val="0"/>
          <c:showSerName val="0"/>
          <c:showPercent val="0"/>
          <c:showBubbleSize val="0"/>
          <c:showLeaderLines val="0"/>
        </c:dLbls>
        <c:firstSliceAng val="0"/>
        <c:holeSize val="50"/>
      </c:doughnutChart>
      <c:spPr>
        <a:noFill/>
        <a:ln>
          <a:noFill/>
        </a:ln>
        <a:effectLst/>
      </c:spPr>
    </c:plotArea>
    <c:legend>
      <c:legendPos val="tr"/>
      <c:layout>
        <c:manualLayout>
          <c:xMode val="edge"/>
          <c:yMode val="edge"/>
          <c:x val="0.60378346219517187"/>
          <c:y val="6.5510792094222343E-3"/>
          <c:w val="0.39621653780482818"/>
          <c:h val="0.59543042005762536"/>
        </c:manualLayout>
      </c:layout>
      <c:overlay val="1"/>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0925819436457734E-2"/>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7B45-42B8-86A5-C889E3191F9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B45-42B8-86A5-C889E3191F93}"/>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7B45-42B8-86A5-C889E3191F93}"/>
              </c:ext>
            </c:extLst>
          </c:dPt>
          <c:val>
            <c:numRef>
              <c:f>Dashboard!$I$25:$K$25</c:f>
              <c:numCache>
                <c:formatCode>General</c:formatCode>
                <c:ptCount val="3"/>
                <c:pt idx="0">
                  <c:v>0</c:v>
                </c:pt>
                <c:pt idx="1">
                  <c:v>0</c:v>
                </c:pt>
                <c:pt idx="2">
                  <c:v>0</c:v>
                </c:pt>
              </c:numCache>
            </c:numRef>
          </c:val>
          <c:extLst>
            <c:ext xmlns:c16="http://schemas.microsoft.com/office/drawing/2014/chart" uri="{C3380CC4-5D6E-409C-BE32-E72D297353CC}">
              <c16:uniqueId val="{00000006-7B45-42B8-86A5-C889E3191F93}"/>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0925819436457734E-2"/>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2F6B-47B2-921E-5E37967A1078}"/>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F6B-47B2-921E-5E37967A1078}"/>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2F6B-47B2-921E-5E37967A1078}"/>
              </c:ext>
            </c:extLst>
          </c:dPt>
          <c:val>
            <c:numRef>
              <c:f>Dashboard!$I$26:$K$26</c:f>
              <c:numCache>
                <c:formatCode>General</c:formatCode>
                <c:ptCount val="3"/>
                <c:pt idx="0">
                  <c:v>0</c:v>
                </c:pt>
                <c:pt idx="1">
                  <c:v>0</c:v>
                </c:pt>
                <c:pt idx="2">
                  <c:v>0</c:v>
                </c:pt>
              </c:numCache>
            </c:numRef>
          </c:val>
          <c:extLst>
            <c:ext xmlns:c16="http://schemas.microsoft.com/office/drawing/2014/chart" uri="{C3380CC4-5D6E-409C-BE32-E72D297353CC}">
              <c16:uniqueId val="{00000006-2F6B-47B2-921E-5E37967A1078}"/>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0925819436457734E-2"/>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517D-4C1D-901E-868FFD3C205A}"/>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517D-4C1D-901E-868FFD3C205A}"/>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517D-4C1D-901E-868FFD3C205A}"/>
              </c:ext>
            </c:extLst>
          </c:dPt>
          <c:val>
            <c:numRef>
              <c:f>Dashboard!$I$27:$K$27</c:f>
              <c:numCache>
                <c:formatCode>General</c:formatCode>
                <c:ptCount val="3"/>
                <c:pt idx="0">
                  <c:v>0</c:v>
                </c:pt>
                <c:pt idx="1">
                  <c:v>0</c:v>
                </c:pt>
                <c:pt idx="2">
                  <c:v>0</c:v>
                </c:pt>
              </c:numCache>
            </c:numRef>
          </c:val>
          <c:extLst>
            <c:ext xmlns:c16="http://schemas.microsoft.com/office/drawing/2014/chart" uri="{C3380CC4-5D6E-409C-BE32-E72D297353CC}">
              <c16:uniqueId val="{00000006-517D-4C1D-901E-868FFD3C205A}"/>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0925819436457734E-2"/>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3E2F-42FE-8EF7-EB3979D4C217}"/>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3E2F-42FE-8EF7-EB3979D4C217}"/>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3E2F-42FE-8EF7-EB3979D4C217}"/>
              </c:ext>
            </c:extLst>
          </c:dPt>
          <c:val>
            <c:numRef>
              <c:f>Dashboard!$I$28:$K$28</c:f>
              <c:numCache>
                <c:formatCode>General</c:formatCode>
                <c:ptCount val="3"/>
                <c:pt idx="0">
                  <c:v>0</c:v>
                </c:pt>
                <c:pt idx="1">
                  <c:v>0</c:v>
                </c:pt>
                <c:pt idx="2">
                  <c:v>0</c:v>
                </c:pt>
              </c:numCache>
            </c:numRef>
          </c:val>
          <c:extLst>
            <c:ext xmlns:c16="http://schemas.microsoft.com/office/drawing/2014/chart" uri="{C3380CC4-5D6E-409C-BE32-E72D297353CC}">
              <c16:uniqueId val="{00000006-3E2F-42FE-8EF7-EB3979D4C217}"/>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0925819436457734E-2"/>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D44F-4550-949C-9ED06C0609A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D44F-4550-949C-9ED06C0609A4}"/>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D44F-4550-949C-9ED06C0609A4}"/>
              </c:ext>
            </c:extLst>
          </c:dPt>
          <c:val>
            <c:numRef>
              <c:f>Dashboard!$I$29:$K$29</c:f>
              <c:numCache>
                <c:formatCode>General</c:formatCode>
                <c:ptCount val="3"/>
                <c:pt idx="0">
                  <c:v>0</c:v>
                </c:pt>
                <c:pt idx="1">
                  <c:v>0</c:v>
                </c:pt>
                <c:pt idx="2">
                  <c:v>0</c:v>
                </c:pt>
              </c:numCache>
            </c:numRef>
          </c:val>
          <c:extLst>
            <c:ext xmlns:c16="http://schemas.microsoft.com/office/drawing/2014/chart" uri="{C3380CC4-5D6E-409C-BE32-E72D297353CC}">
              <c16:uniqueId val="{00000006-D44F-4550-949C-9ED06C0609A4}"/>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1279783344122E-2"/>
          <c:y val="3.7787339127556045E-2"/>
          <c:w val="0.95657308032498378"/>
          <c:h val="0.93862828804989096"/>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182F-450D-8492-EB6B2992FB97}"/>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82F-450D-8492-EB6B2992FB97}"/>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182F-450D-8492-EB6B2992FB97}"/>
              </c:ext>
            </c:extLst>
          </c:dPt>
          <c:val>
            <c:numRef>
              <c:f>Dashboard!$I$16:$K$16</c:f>
              <c:numCache>
                <c:formatCode>General</c:formatCode>
                <c:ptCount val="3"/>
                <c:pt idx="0">
                  <c:v>0</c:v>
                </c:pt>
                <c:pt idx="1">
                  <c:v>0</c:v>
                </c:pt>
                <c:pt idx="2">
                  <c:v>0</c:v>
                </c:pt>
              </c:numCache>
            </c:numRef>
          </c:val>
          <c:extLst>
            <c:ext xmlns:c16="http://schemas.microsoft.com/office/drawing/2014/chart" uri="{C3380CC4-5D6E-409C-BE32-E72D297353CC}">
              <c16:uniqueId val="{00000000-004E-427F-A764-A0EA788F501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2545981450722173E-3"/>
          <c:w val="0.97648148148148128"/>
          <c:h val="0.97207653466605937"/>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618F-40E0-A8A5-D3F914BFFD4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18F-40E0-A8A5-D3F914BFFD43}"/>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618F-40E0-A8A5-D3F914BFFD43}"/>
              </c:ext>
            </c:extLst>
          </c:dPt>
          <c:val>
            <c:numRef>
              <c:f>Dashboard!$I$17:$K$17</c:f>
              <c:numCache>
                <c:formatCode>General</c:formatCode>
                <c:ptCount val="3"/>
                <c:pt idx="0">
                  <c:v>0</c:v>
                </c:pt>
                <c:pt idx="1">
                  <c:v>0</c:v>
                </c:pt>
                <c:pt idx="2">
                  <c:v>0</c:v>
                </c:pt>
              </c:numCache>
            </c:numRef>
          </c:val>
          <c:extLst>
            <c:ext xmlns:c16="http://schemas.microsoft.com/office/drawing/2014/chart" uri="{C3380CC4-5D6E-409C-BE32-E72D297353CC}">
              <c16:uniqueId val="{00000000-B649-49E9-A13B-142924469F1C}"/>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328407858437687E-3"/>
          <c:y val="0"/>
          <c:w val="0.96822340789483241"/>
          <c:h val="0.9766870670127503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40CA-446B-A0AF-76442C3D071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40CA-446B-A0AF-76442C3D0714}"/>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40CA-446B-A0AF-76442C3D0714}"/>
              </c:ext>
            </c:extLst>
          </c:dPt>
          <c:val>
            <c:numRef>
              <c:f>Dashboard!$I$18:$K$18</c:f>
              <c:numCache>
                <c:formatCode>General</c:formatCode>
                <c:ptCount val="3"/>
                <c:pt idx="0">
                  <c:v>0</c:v>
                </c:pt>
                <c:pt idx="1">
                  <c:v>0</c:v>
                </c:pt>
                <c:pt idx="2">
                  <c:v>0</c:v>
                </c:pt>
              </c:numCache>
            </c:numRef>
          </c:val>
          <c:extLst>
            <c:ext xmlns:c16="http://schemas.microsoft.com/office/drawing/2014/chart" uri="{C3380CC4-5D6E-409C-BE32-E72D297353CC}">
              <c16:uniqueId val="{00000000-40CA-446B-A0AF-76442C3D0714}"/>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092592592592794E-3"/>
          <c:y val="0"/>
          <c:w val="0.96766296296296295"/>
          <c:h val="0.97627223777086081"/>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663C-4FA0-8B16-6EBDCF2C163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63C-4FA0-8B16-6EBDCF2C163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663C-4FA0-8B16-6EBDCF2C1639}"/>
              </c:ext>
            </c:extLst>
          </c:dPt>
          <c:val>
            <c:numRef>
              <c:f>Dashboard!$I$19:$K$19</c:f>
              <c:numCache>
                <c:formatCode>General</c:formatCode>
                <c:ptCount val="3"/>
                <c:pt idx="0">
                  <c:v>0</c:v>
                </c:pt>
                <c:pt idx="1">
                  <c:v>0</c:v>
                </c:pt>
                <c:pt idx="2">
                  <c:v>0</c:v>
                </c:pt>
              </c:numCache>
            </c:numRef>
          </c:val>
          <c:extLst>
            <c:ext xmlns:c16="http://schemas.microsoft.com/office/drawing/2014/chart" uri="{C3380CC4-5D6E-409C-BE32-E72D297353CC}">
              <c16:uniqueId val="{00000000-663C-4FA0-8B16-6EBDCF2C163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4.3707160191056114E-3"/>
          <c:w val="0.97648148148148128"/>
          <c:h val="0.9679456349745391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71E3-4BDC-BA81-A8E6791512B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1E3-4BDC-BA81-A8E6791512B6}"/>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71E3-4BDC-BA81-A8E6791512B6}"/>
              </c:ext>
            </c:extLst>
          </c:dPt>
          <c:val>
            <c:numRef>
              <c:f>Dashboard!$I$20:$K$20</c:f>
              <c:numCache>
                <c:formatCode>General</c:formatCode>
                <c:ptCount val="3"/>
                <c:pt idx="0">
                  <c:v>0</c:v>
                </c:pt>
                <c:pt idx="1">
                  <c:v>0</c:v>
                </c:pt>
                <c:pt idx="2">
                  <c:v>0</c:v>
                </c:pt>
              </c:numCache>
            </c:numRef>
          </c:val>
          <c:extLst>
            <c:ext xmlns:c16="http://schemas.microsoft.com/office/drawing/2014/chart" uri="{C3380CC4-5D6E-409C-BE32-E72D297353CC}">
              <c16:uniqueId val="{00000000-71E3-4BDC-BA81-A8E6791512B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1EBB-4A52-B8AB-025FF25D8D22}"/>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EBB-4A52-B8AB-025FF25D8D22}"/>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1EBB-4A52-B8AB-025FF25D8D22}"/>
              </c:ext>
            </c:extLst>
          </c:dPt>
          <c:val>
            <c:numRef>
              <c:f>Dashboard!$I$21:$K$21</c:f>
              <c:numCache>
                <c:formatCode>General</c:formatCode>
                <c:ptCount val="3"/>
                <c:pt idx="0">
                  <c:v>0</c:v>
                </c:pt>
                <c:pt idx="1">
                  <c:v>0</c:v>
                </c:pt>
                <c:pt idx="2">
                  <c:v>0</c:v>
                </c:pt>
              </c:numCache>
            </c:numRef>
          </c:val>
          <c:extLst>
            <c:ext xmlns:c16="http://schemas.microsoft.com/office/drawing/2014/chart" uri="{C3380CC4-5D6E-409C-BE32-E72D297353CC}">
              <c16:uniqueId val="{00000000-1EBB-4A52-B8AB-025FF25D8D22}"/>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8.7414320382111829E-3"/>
          <c:w val="1"/>
          <c:h val="0.98251713592357759"/>
        </c:manualLayout>
      </c:layout>
      <c:doughnutChart>
        <c:varyColors val="1"/>
        <c:ser>
          <c:idx val="0"/>
          <c:order val="0"/>
          <c:explosion val="1"/>
          <c:dPt>
            <c:idx val="0"/>
            <c:bubble3D val="0"/>
            <c:spPr>
              <a:solidFill>
                <a:srgbClr val="92D050"/>
              </a:solidFill>
              <a:ln w="19050">
                <a:solidFill>
                  <a:schemeClr val="lt1"/>
                </a:solidFill>
              </a:ln>
              <a:effectLst/>
            </c:spPr>
            <c:extLst>
              <c:ext xmlns:c16="http://schemas.microsoft.com/office/drawing/2014/chart" uri="{C3380CC4-5D6E-409C-BE32-E72D297353CC}">
                <c16:uniqueId val="{00000004-129B-4251-B1C1-4069ED7B43B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29B-4251-B1C1-4069ED7B43B0}"/>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129B-4251-B1C1-4069ED7B43B0}"/>
              </c:ext>
            </c:extLst>
          </c:dPt>
          <c:val>
            <c:numRef>
              <c:f>Dashboard!$I$22:$K$22</c:f>
              <c:numCache>
                <c:formatCode>General</c:formatCode>
                <c:ptCount val="3"/>
                <c:pt idx="0">
                  <c:v>0</c:v>
                </c:pt>
                <c:pt idx="1">
                  <c:v>0</c:v>
                </c:pt>
                <c:pt idx="2">
                  <c:v>0</c:v>
                </c:pt>
              </c:numCache>
            </c:numRef>
          </c:val>
          <c:extLst>
            <c:ext xmlns:c16="http://schemas.microsoft.com/office/drawing/2014/chart" uri="{C3380CC4-5D6E-409C-BE32-E72D297353CC}">
              <c16:uniqueId val="{00000000-129B-4251-B1C1-4069ED7B43B0}"/>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1092592592592439E-3"/>
          <c:w val="0.98516921444292049"/>
          <c:h val="0.97648148148148128"/>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581B-4BBE-BE56-9AB2240DE69B}"/>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581B-4BBE-BE56-9AB2240DE69B}"/>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581B-4BBE-BE56-9AB2240DE69B}"/>
              </c:ext>
            </c:extLst>
          </c:dPt>
          <c:val>
            <c:numRef>
              <c:f>Dashboard!$I$23:$K$23</c:f>
              <c:numCache>
                <c:formatCode>General</c:formatCode>
                <c:ptCount val="3"/>
                <c:pt idx="0">
                  <c:v>0</c:v>
                </c:pt>
                <c:pt idx="1">
                  <c:v>0</c:v>
                </c:pt>
                <c:pt idx="2">
                  <c:v>0</c:v>
                </c:pt>
              </c:numCache>
            </c:numRef>
          </c:val>
          <c:extLst>
            <c:ext xmlns:c16="http://schemas.microsoft.com/office/drawing/2014/chart" uri="{C3380CC4-5D6E-409C-BE32-E72D297353CC}">
              <c16:uniqueId val="{00000000-581B-4BBE-BE56-9AB2240DE69B}"/>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7.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6.xml"/><Relationship Id="rId2" Type="http://schemas.openxmlformats.org/officeDocument/2006/relationships/chart" Target="../charts/chart2.xml"/><Relationship Id="rId16" Type="http://schemas.openxmlformats.org/officeDocument/2006/relationships/chart" Target="../charts/chart15.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19" Type="http://schemas.openxmlformats.org/officeDocument/2006/relationships/chart" Target="../charts/chart18.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628650</xdr:colOff>
      <xdr:row>33</xdr:row>
      <xdr:rowOff>85724</xdr:rowOff>
    </xdr:to>
    <xdr:sp macro="" textlink="">
      <xdr:nvSpPr>
        <xdr:cNvPr id="4" name="TextBox 3">
          <a:extLst>
            <a:ext uri="{FF2B5EF4-FFF2-40B4-BE49-F238E27FC236}">
              <a16:creationId xmlns:a16="http://schemas.microsoft.com/office/drawing/2014/main" id="{11247D49-399F-40A7-A853-E70A01ED9953}"/>
            </a:ext>
          </a:extLst>
        </xdr:cNvPr>
        <xdr:cNvSpPr txBox="1"/>
      </xdr:nvSpPr>
      <xdr:spPr>
        <a:xfrm>
          <a:off x="0" y="0"/>
          <a:ext cx="5810250" cy="6057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GB" sz="1100" b="1">
              <a:solidFill>
                <a:schemeClr val="dk1"/>
              </a:solidFill>
              <a:effectLst/>
              <a:latin typeface="+mn-lt"/>
              <a:ea typeface="+mn-ea"/>
              <a:cs typeface="+mn-cs"/>
            </a:rPr>
            <a:t>Introduction</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This spreadsheet provides a collection of tools a Fire and Rescue Service may want to use to support the implementation and embedding of this Fire Standard. It provides a facility to record actions that have been taken, or need to be taken, to move toward achieving the Fire Standard. When first completed, it will provide a benchmark from which progress over time can be measured.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tool is a gap analysis intended to assist services, and they are therefore free to make any changes they wish to aid their planning and implementation of this Standard.</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There are three sections:</a:t>
          </a:r>
        </a:p>
        <a:p>
          <a:endParaRPr lang="en-GB"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Dashboard summarising the criteria</a:t>
          </a:r>
        </a:p>
        <a:p>
          <a:pPr lvl="0"/>
          <a:r>
            <a:rPr lang="en-GB" sz="1100" b="1">
              <a:solidFill>
                <a:schemeClr val="dk1"/>
              </a:solidFill>
              <a:effectLst/>
              <a:latin typeface="+mn-lt"/>
              <a:ea typeface="+mn-ea"/>
              <a:cs typeface="+mn-cs"/>
            </a:rPr>
            <a:t>A separate sheet for each criteria</a:t>
          </a:r>
        </a:p>
        <a:p>
          <a:pPr lvl="0"/>
          <a:r>
            <a:rPr lang="en-GB" sz="1100" b="1">
              <a:solidFill>
                <a:schemeClr val="dk1"/>
              </a:solidFill>
              <a:effectLst/>
              <a:latin typeface="+mn-lt"/>
              <a:ea typeface="+mn-ea"/>
              <a:cs typeface="+mn-cs"/>
            </a:rPr>
            <a:t>A separate sheet for the 3 Lines of Assurance</a:t>
          </a:r>
        </a:p>
        <a:p>
          <a:pPr lvl="0"/>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Services are under no obligation to use these tools and may prefer to develop other means to measure how the Fire Standard is providing assurance or pick and chose sections to complete and align to existing reporting and supporting progress towards the CRMP.</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dashboard provides a pictorial overview of the level of assurance against the tasks and the separate 3 Lines of Assurance Model provides a simple assurance model of progress.</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Fire Standards are not a compliance exercise, and the revised tools reflect this by encouraging a service to consider the level of progress it may be making in a particular area:</a:t>
          </a:r>
        </a:p>
        <a:p>
          <a:pPr lvl="0"/>
          <a:endParaRPr lang="en-GB"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Limited</a:t>
          </a:r>
        </a:p>
        <a:p>
          <a:pPr lvl="0"/>
          <a:r>
            <a:rPr lang="en-GB" sz="1100" b="1">
              <a:solidFill>
                <a:schemeClr val="dk1"/>
              </a:solidFill>
              <a:effectLst/>
              <a:latin typeface="+mn-lt"/>
              <a:ea typeface="+mn-ea"/>
              <a:cs typeface="+mn-cs"/>
            </a:rPr>
            <a:t>Reasonable</a:t>
          </a:r>
        </a:p>
        <a:p>
          <a:pPr lvl="0"/>
          <a:r>
            <a:rPr lang="en-GB" sz="1100" b="1">
              <a:solidFill>
                <a:schemeClr val="dk1"/>
              </a:solidFill>
              <a:effectLst/>
              <a:latin typeface="+mn-lt"/>
              <a:ea typeface="+mn-ea"/>
              <a:cs typeface="+mn-cs"/>
            </a:rPr>
            <a:t>Substantial </a:t>
          </a:r>
        </a:p>
        <a:p>
          <a:pPr lvl="0"/>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implementation of a Fire Standard should never be seen as an exercise with a beginning and end and the suite should be revisited when priorities change and evolve over time, such as when the CRMP is being revised or a new corporate strategy is being developed.</a:t>
          </a:r>
        </a:p>
        <a:p>
          <a:r>
            <a:rPr lang="en-GB" sz="1200">
              <a:solidFill>
                <a:schemeClr val="dk1"/>
              </a:solidFill>
              <a:effectLst/>
              <a:latin typeface="+mn-lt"/>
              <a:ea typeface="+mn-ea"/>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792443</xdr:colOff>
      <xdr:row>19</xdr:row>
      <xdr:rowOff>0</xdr:rowOff>
    </xdr:from>
    <xdr:ext cx="184731" cy="264560"/>
    <xdr:sp macro="" textlink="">
      <xdr:nvSpPr>
        <xdr:cNvPr id="2" name="TextBox 1">
          <a:extLst>
            <a:ext uri="{FF2B5EF4-FFF2-40B4-BE49-F238E27FC236}">
              <a16:creationId xmlns:a16="http://schemas.microsoft.com/office/drawing/2014/main" id="{45244E5C-69A5-4D0E-ADEE-4B644335EDC3}"/>
            </a:ext>
          </a:extLst>
        </xdr:cNvPr>
        <xdr:cNvSpPr txBox="1"/>
      </xdr:nvSpPr>
      <xdr:spPr>
        <a:xfrm>
          <a:off x="1649693" y="2540280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11</xdr:col>
      <xdr:colOff>48658</xdr:colOff>
      <xdr:row>13</xdr:row>
      <xdr:rowOff>104568</xdr:rowOff>
    </xdr:from>
    <xdr:to>
      <xdr:col>11</xdr:col>
      <xdr:colOff>609391</xdr:colOff>
      <xdr:row>13</xdr:row>
      <xdr:rowOff>649330</xdr:rowOff>
    </xdr:to>
    <xdr:graphicFrame macro="">
      <xdr:nvGraphicFramePr>
        <xdr:cNvPr id="2" name="Chart 1">
          <a:extLst>
            <a:ext uri="{FF2B5EF4-FFF2-40B4-BE49-F238E27FC236}">
              <a16:creationId xmlns:a16="http://schemas.microsoft.com/office/drawing/2014/main" id="{B066E4E1-2B7A-4979-8FB6-F7DE295BEF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58598</xdr:colOff>
      <xdr:row>15</xdr:row>
      <xdr:rowOff>129409</xdr:rowOff>
    </xdr:from>
    <xdr:to>
      <xdr:col>12</xdr:col>
      <xdr:colOff>2251</xdr:colOff>
      <xdr:row>15</xdr:row>
      <xdr:rowOff>636071</xdr:rowOff>
    </xdr:to>
    <xdr:graphicFrame macro="">
      <xdr:nvGraphicFramePr>
        <xdr:cNvPr id="4" name="Chart 3">
          <a:extLst>
            <a:ext uri="{FF2B5EF4-FFF2-40B4-BE49-F238E27FC236}">
              <a16:creationId xmlns:a16="http://schemas.microsoft.com/office/drawing/2014/main" id="{7F3FC350-C63B-485B-9B48-7084EEAA2B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67313</xdr:colOff>
      <xdr:row>16</xdr:row>
      <xdr:rowOff>56731</xdr:rowOff>
    </xdr:from>
    <xdr:to>
      <xdr:col>12</xdr:col>
      <xdr:colOff>3512</xdr:colOff>
      <xdr:row>16</xdr:row>
      <xdr:rowOff>527741</xdr:rowOff>
    </xdr:to>
    <xdr:graphicFrame macro="">
      <xdr:nvGraphicFramePr>
        <xdr:cNvPr id="5" name="Chart 4">
          <a:extLst>
            <a:ext uri="{FF2B5EF4-FFF2-40B4-BE49-F238E27FC236}">
              <a16:creationId xmlns:a16="http://schemas.microsoft.com/office/drawing/2014/main" id="{03092366-1EA2-4F8A-AF3D-6C9EAF223C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58597</xdr:colOff>
      <xdr:row>17</xdr:row>
      <xdr:rowOff>99804</xdr:rowOff>
    </xdr:from>
    <xdr:to>
      <xdr:col>11</xdr:col>
      <xdr:colOff>608121</xdr:colOff>
      <xdr:row>17</xdr:row>
      <xdr:rowOff>644566</xdr:rowOff>
    </xdr:to>
    <xdr:graphicFrame macro="">
      <xdr:nvGraphicFramePr>
        <xdr:cNvPr id="6" name="Chart 5">
          <a:extLst>
            <a:ext uri="{FF2B5EF4-FFF2-40B4-BE49-F238E27FC236}">
              <a16:creationId xmlns:a16="http://schemas.microsoft.com/office/drawing/2014/main" id="{3E46E306-6946-4F24-B249-38E7C6B4E7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66880</xdr:colOff>
      <xdr:row>18</xdr:row>
      <xdr:rowOff>154266</xdr:rowOff>
    </xdr:from>
    <xdr:to>
      <xdr:col>12</xdr:col>
      <xdr:colOff>5770</xdr:colOff>
      <xdr:row>18</xdr:row>
      <xdr:rowOff>699028</xdr:rowOff>
    </xdr:to>
    <xdr:graphicFrame macro="">
      <xdr:nvGraphicFramePr>
        <xdr:cNvPr id="7" name="Chart 6">
          <a:extLst>
            <a:ext uri="{FF2B5EF4-FFF2-40B4-BE49-F238E27FC236}">
              <a16:creationId xmlns:a16="http://schemas.microsoft.com/office/drawing/2014/main" id="{054C85E0-D6D9-406B-B1C9-56325D6C6C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58598</xdr:colOff>
      <xdr:row>19</xdr:row>
      <xdr:rowOff>73712</xdr:rowOff>
    </xdr:from>
    <xdr:to>
      <xdr:col>12</xdr:col>
      <xdr:colOff>2251</xdr:colOff>
      <xdr:row>19</xdr:row>
      <xdr:rowOff>608949</xdr:rowOff>
    </xdr:to>
    <xdr:graphicFrame macro="">
      <xdr:nvGraphicFramePr>
        <xdr:cNvPr id="8" name="Chart 7">
          <a:extLst>
            <a:ext uri="{FF2B5EF4-FFF2-40B4-BE49-F238E27FC236}">
              <a16:creationId xmlns:a16="http://schemas.microsoft.com/office/drawing/2014/main" id="{9B0E8E97-BD3D-405C-BF2D-83396CA99D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46794</xdr:colOff>
      <xdr:row>20</xdr:row>
      <xdr:rowOff>51955</xdr:rowOff>
    </xdr:from>
    <xdr:to>
      <xdr:col>11</xdr:col>
      <xdr:colOff>645533</xdr:colOff>
      <xdr:row>20</xdr:row>
      <xdr:rowOff>770658</xdr:rowOff>
    </xdr:to>
    <xdr:graphicFrame macro="">
      <xdr:nvGraphicFramePr>
        <xdr:cNvPr id="9" name="Chart 8">
          <a:extLst>
            <a:ext uri="{FF2B5EF4-FFF2-40B4-BE49-F238E27FC236}">
              <a16:creationId xmlns:a16="http://schemas.microsoft.com/office/drawing/2014/main" id="{6C5F7901-E6E1-4D89-9F90-AA302AA252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45552</xdr:colOff>
      <xdr:row>21</xdr:row>
      <xdr:rowOff>436699</xdr:rowOff>
    </xdr:from>
    <xdr:to>
      <xdr:col>11</xdr:col>
      <xdr:colOff>580790</xdr:colOff>
      <xdr:row>21</xdr:row>
      <xdr:rowOff>971937</xdr:rowOff>
    </xdr:to>
    <xdr:graphicFrame macro="">
      <xdr:nvGraphicFramePr>
        <xdr:cNvPr id="10" name="Chart 9">
          <a:extLst>
            <a:ext uri="{FF2B5EF4-FFF2-40B4-BE49-F238E27FC236}">
              <a16:creationId xmlns:a16="http://schemas.microsoft.com/office/drawing/2014/main" id="{E62E1CF3-843A-48E7-9938-D9D099505D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55078</xdr:colOff>
      <xdr:row>22</xdr:row>
      <xdr:rowOff>95042</xdr:rowOff>
    </xdr:from>
    <xdr:to>
      <xdr:col>11</xdr:col>
      <xdr:colOff>590316</xdr:colOff>
      <xdr:row>22</xdr:row>
      <xdr:rowOff>635042</xdr:rowOff>
    </xdr:to>
    <xdr:graphicFrame macro="">
      <xdr:nvGraphicFramePr>
        <xdr:cNvPr id="11" name="Chart 10">
          <a:extLst>
            <a:ext uri="{FF2B5EF4-FFF2-40B4-BE49-F238E27FC236}">
              <a16:creationId xmlns:a16="http://schemas.microsoft.com/office/drawing/2014/main" id="{F0742A99-4A5D-450D-9236-0AA4092520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42033</xdr:colOff>
      <xdr:row>23</xdr:row>
      <xdr:rowOff>115128</xdr:rowOff>
    </xdr:from>
    <xdr:to>
      <xdr:col>11</xdr:col>
      <xdr:colOff>582033</xdr:colOff>
      <xdr:row>23</xdr:row>
      <xdr:rowOff>659890</xdr:rowOff>
    </xdr:to>
    <xdr:graphicFrame macro="">
      <xdr:nvGraphicFramePr>
        <xdr:cNvPr id="12" name="Chart 11">
          <a:extLst>
            <a:ext uri="{FF2B5EF4-FFF2-40B4-BE49-F238E27FC236}">
              <a16:creationId xmlns:a16="http://schemas.microsoft.com/office/drawing/2014/main" id="{41B07B83-5BB9-4C84-850F-7B3633D8AA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58598</xdr:colOff>
      <xdr:row>14</xdr:row>
      <xdr:rowOff>101046</xdr:rowOff>
    </xdr:from>
    <xdr:to>
      <xdr:col>11</xdr:col>
      <xdr:colOff>598598</xdr:colOff>
      <xdr:row>14</xdr:row>
      <xdr:rowOff>641046</xdr:rowOff>
    </xdr:to>
    <xdr:graphicFrame macro="">
      <xdr:nvGraphicFramePr>
        <xdr:cNvPr id="13" name="Chart 12">
          <a:extLst>
            <a:ext uri="{FF2B5EF4-FFF2-40B4-BE49-F238E27FC236}">
              <a16:creationId xmlns:a16="http://schemas.microsoft.com/office/drawing/2014/main" id="{D12FBA59-B13B-4610-B6C1-AB825EF7B8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46795</xdr:colOff>
      <xdr:row>29</xdr:row>
      <xdr:rowOff>112847</xdr:rowOff>
    </xdr:from>
    <xdr:to>
      <xdr:col>11</xdr:col>
      <xdr:colOff>582033</xdr:colOff>
      <xdr:row>29</xdr:row>
      <xdr:rowOff>652847</xdr:rowOff>
    </xdr:to>
    <xdr:graphicFrame macro="">
      <xdr:nvGraphicFramePr>
        <xdr:cNvPr id="20" name="Chart 19">
          <a:extLst>
            <a:ext uri="{FF2B5EF4-FFF2-40B4-BE49-F238E27FC236}">
              <a16:creationId xmlns:a16="http://schemas.microsoft.com/office/drawing/2014/main" id="{2FA05C35-A469-41CF-B571-C27C789A2A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33129</xdr:colOff>
      <xdr:row>6</xdr:row>
      <xdr:rowOff>121960</xdr:rowOff>
    </xdr:from>
    <xdr:to>
      <xdr:col>12</xdr:col>
      <xdr:colOff>112436</xdr:colOff>
      <xdr:row>9</xdr:row>
      <xdr:rowOff>162131</xdr:rowOff>
    </xdr:to>
    <xdr:graphicFrame macro="">
      <xdr:nvGraphicFramePr>
        <xdr:cNvPr id="25" name="Chart 24">
          <a:extLst>
            <a:ext uri="{FF2B5EF4-FFF2-40B4-BE49-F238E27FC236}">
              <a16:creationId xmlns:a16="http://schemas.microsoft.com/office/drawing/2014/main" id="{86589369-F3B6-4D2D-AFBE-F0BFE4E67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628650</xdr:colOff>
      <xdr:row>0</xdr:row>
      <xdr:rowOff>190500</xdr:rowOff>
    </xdr:from>
    <xdr:to>
      <xdr:col>1</xdr:col>
      <xdr:colOff>1809750</xdr:colOff>
      <xdr:row>4</xdr:row>
      <xdr:rowOff>112728</xdr:rowOff>
    </xdr:to>
    <xdr:pic>
      <xdr:nvPicPr>
        <xdr:cNvPr id="17" name="Picture 16">
          <a:extLst>
            <a:ext uri="{FF2B5EF4-FFF2-40B4-BE49-F238E27FC236}">
              <a16:creationId xmlns:a16="http://schemas.microsoft.com/office/drawing/2014/main" id="{D045F502-69E6-40DB-8D43-728D60FD2FD3}"/>
            </a:ext>
            <a:ext uri="{147F2762-F138-4A5C-976F-8EAC2B608ADB}">
              <a16:predDERef xmlns:a16="http://schemas.microsoft.com/office/drawing/2014/main" pred="{86589369-F3B6-4D2D-AFBE-F0BFE4E675D4}"/>
            </a:ext>
          </a:extLst>
        </xdr:cNvPr>
        <xdr:cNvPicPr>
          <a:picLocks noChangeAspect="1"/>
        </xdr:cNvPicPr>
      </xdr:nvPicPr>
      <xdr:blipFill>
        <a:blip xmlns:r="http://schemas.openxmlformats.org/officeDocument/2006/relationships" r:embed="rId14"/>
        <a:stretch>
          <a:fillRect/>
        </a:stretch>
      </xdr:blipFill>
      <xdr:spPr>
        <a:xfrm>
          <a:off x="628650" y="190500"/>
          <a:ext cx="1828800" cy="979503"/>
        </a:xfrm>
        <a:prstGeom prst="rect">
          <a:avLst/>
        </a:prstGeom>
      </xdr:spPr>
    </xdr:pic>
    <xdr:clientData/>
  </xdr:twoCellAnchor>
  <xdr:twoCellAnchor>
    <xdr:from>
      <xdr:col>11</xdr:col>
      <xdr:colOff>0</xdr:colOff>
      <xdr:row>24</xdr:row>
      <xdr:rowOff>0</xdr:rowOff>
    </xdr:from>
    <xdr:to>
      <xdr:col>11</xdr:col>
      <xdr:colOff>535238</xdr:colOff>
      <xdr:row>24</xdr:row>
      <xdr:rowOff>549524</xdr:rowOff>
    </xdr:to>
    <xdr:graphicFrame macro="">
      <xdr:nvGraphicFramePr>
        <xdr:cNvPr id="19" name="Chart 18">
          <a:extLst>
            <a:ext uri="{FF2B5EF4-FFF2-40B4-BE49-F238E27FC236}">
              <a16:creationId xmlns:a16="http://schemas.microsoft.com/office/drawing/2014/main" id="{245B2D38-39F7-40B7-B10D-2CE41FB92B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0</xdr:colOff>
      <xdr:row>25</xdr:row>
      <xdr:rowOff>0</xdr:rowOff>
    </xdr:from>
    <xdr:to>
      <xdr:col>11</xdr:col>
      <xdr:colOff>535238</xdr:colOff>
      <xdr:row>25</xdr:row>
      <xdr:rowOff>554286</xdr:rowOff>
    </xdr:to>
    <xdr:graphicFrame macro="">
      <xdr:nvGraphicFramePr>
        <xdr:cNvPr id="21" name="Chart 20">
          <a:extLst>
            <a:ext uri="{FF2B5EF4-FFF2-40B4-BE49-F238E27FC236}">
              <a16:creationId xmlns:a16="http://schemas.microsoft.com/office/drawing/2014/main" id="{BF696F40-233D-42A3-BED0-B95F369EBC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0</xdr:colOff>
      <xdr:row>26</xdr:row>
      <xdr:rowOff>0</xdr:rowOff>
    </xdr:from>
    <xdr:to>
      <xdr:col>11</xdr:col>
      <xdr:colOff>535238</xdr:colOff>
      <xdr:row>27</xdr:row>
      <xdr:rowOff>190832</xdr:rowOff>
    </xdr:to>
    <xdr:graphicFrame macro="">
      <xdr:nvGraphicFramePr>
        <xdr:cNvPr id="3" name="Chart 2">
          <a:extLst>
            <a:ext uri="{FF2B5EF4-FFF2-40B4-BE49-F238E27FC236}">
              <a16:creationId xmlns:a16="http://schemas.microsoft.com/office/drawing/2014/main" id="{48678605-E444-4A9F-9729-C4D9BD85EE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0</xdr:colOff>
      <xdr:row>27</xdr:row>
      <xdr:rowOff>0</xdr:rowOff>
    </xdr:from>
    <xdr:to>
      <xdr:col>11</xdr:col>
      <xdr:colOff>535238</xdr:colOff>
      <xdr:row>27</xdr:row>
      <xdr:rowOff>554286</xdr:rowOff>
    </xdr:to>
    <xdr:graphicFrame macro="">
      <xdr:nvGraphicFramePr>
        <xdr:cNvPr id="14" name="Chart 13">
          <a:extLst>
            <a:ext uri="{FF2B5EF4-FFF2-40B4-BE49-F238E27FC236}">
              <a16:creationId xmlns:a16="http://schemas.microsoft.com/office/drawing/2014/main" id="{02D173EC-AC07-4659-9D02-D8177AFC28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11</xdr:col>
      <xdr:colOff>0</xdr:colOff>
      <xdr:row>28</xdr:row>
      <xdr:rowOff>0</xdr:rowOff>
    </xdr:from>
    <xdr:to>
      <xdr:col>11</xdr:col>
      <xdr:colOff>535238</xdr:colOff>
      <xdr:row>28</xdr:row>
      <xdr:rowOff>554286</xdr:rowOff>
    </xdr:to>
    <xdr:graphicFrame macro="">
      <xdr:nvGraphicFramePr>
        <xdr:cNvPr id="15" name="Chart 14">
          <a:extLst>
            <a:ext uri="{FF2B5EF4-FFF2-40B4-BE49-F238E27FC236}">
              <a16:creationId xmlns:a16="http://schemas.microsoft.com/office/drawing/2014/main" id="{1578FB7F-78C9-476C-B32C-9ECB1D5B9F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1BA8361-640B-44AD-8684-850E33DA9B70}" name="Table2" displayName="Table2" ref="A2:H19" totalsRowShown="0" headerRowDxfId="139">
  <autoFilter ref="A2:H19" xr:uid="{D7824867-078E-4301-A0FB-758B70E7D95C}"/>
  <tableColumns count="8">
    <tableColumn id="1" xr3:uid="{70A235FF-1050-4B0B-8020-56B8028103BA}" name="Criteria" dataDxfId="138"/>
    <tableColumn id="2" xr3:uid="{70251BA7-34F0-45A9-AE50-1064B7C397E1}" name="Description" dataDxfId="137"/>
    <tableColumn id="8" xr3:uid="{F5BA5A6F-F15D-464E-9A23-1DE60E802501}" name="Priority" dataDxfId="136"/>
    <tableColumn id="7" xr3:uid="{5D235819-CCB6-4088-B65E-ABFBF8020E98}" name="Impact" dataDxfId="135"/>
    <tableColumn id="3" xr3:uid="{D0A9FD2E-0B8D-467E-9174-AFAC356C68DA}" name="First Line" dataDxfId="134"/>
    <tableColumn id="4" xr3:uid="{A5DBEA95-92D9-4A6B-98C4-8C942199D09A}" name="Second Line" dataDxfId="133"/>
    <tableColumn id="5" xr3:uid="{5B6D4DE2-BB97-4C3E-8F01-55B7B944D55A}" name="Third Line" dataDxfId="132"/>
    <tableColumn id="6" xr3:uid="{8BE00AC3-0A44-4862-8C26-06923988C7F6}" name="Notes and Actions" dataDxfId="131"/>
  </tableColumns>
  <tableStyleInfo name="TableStyleMedium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009-AD79-4D75-87D9-FC501CF1BB20}">
  <sheetPr codeName="Sheet1"/>
  <dimension ref="A1:S24"/>
  <sheetViews>
    <sheetView topLeftCell="B1" workbookViewId="0">
      <selection activeCell="E10" sqref="E10"/>
    </sheetView>
  </sheetViews>
  <sheetFormatPr defaultRowHeight="14.4" x14ac:dyDescent="0.3"/>
  <cols>
    <col min="1" max="1" width="11.77734375" customWidth="1"/>
    <col min="2" max="2" width="18" customWidth="1"/>
    <col min="3" max="3" width="21" customWidth="1"/>
    <col min="4" max="4" width="17.44140625" customWidth="1"/>
    <col min="5" max="20" width="9.5546875" customWidth="1"/>
  </cols>
  <sheetData>
    <row r="1" spans="1:19" x14ac:dyDescent="0.3">
      <c r="A1" s="1" t="s">
        <v>0</v>
      </c>
      <c r="B1" s="1" t="s">
        <v>1</v>
      </c>
      <c r="C1" s="1" t="s">
        <v>143</v>
      </c>
    </row>
    <row r="2" spans="1:19" x14ac:dyDescent="0.3">
      <c r="A2" t="s">
        <v>2</v>
      </c>
      <c r="B2" t="s">
        <v>2</v>
      </c>
      <c r="C2" t="s">
        <v>140</v>
      </c>
    </row>
    <row r="3" spans="1:19" x14ac:dyDescent="0.3">
      <c r="A3" t="s">
        <v>3</v>
      </c>
      <c r="B3" t="s">
        <v>3</v>
      </c>
      <c r="C3" t="s">
        <v>141</v>
      </c>
    </row>
    <row r="4" spans="1:19" x14ac:dyDescent="0.3">
      <c r="A4" t="s">
        <v>4</v>
      </c>
      <c r="B4" t="s">
        <v>4</v>
      </c>
      <c r="C4" t="s">
        <v>142</v>
      </c>
    </row>
    <row r="7" spans="1:19" x14ac:dyDescent="0.3">
      <c r="D7" s="3" t="s">
        <v>5</v>
      </c>
      <c r="E7" s="3" t="s">
        <v>6</v>
      </c>
      <c r="F7" s="3" t="s">
        <v>7</v>
      </c>
      <c r="G7" s="3" t="s">
        <v>8</v>
      </c>
      <c r="H7" s="3" t="s">
        <v>9</v>
      </c>
      <c r="I7" s="3" t="s">
        <v>10</v>
      </c>
      <c r="J7" s="3" t="s">
        <v>11</v>
      </c>
      <c r="K7" s="3" t="s">
        <v>12</v>
      </c>
      <c r="L7" s="3" t="s">
        <v>13</v>
      </c>
      <c r="M7" s="3" t="s">
        <v>14</v>
      </c>
      <c r="N7" s="3" t="s">
        <v>15</v>
      </c>
      <c r="O7" s="3" t="s">
        <v>16</v>
      </c>
      <c r="P7" s="3" t="s">
        <v>144</v>
      </c>
      <c r="Q7" s="3" t="s">
        <v>207</v>
      </c>
      <c r="R7" s="3" t="s">
        <v>208</v>
      </c>
      <c r="S7" s="3" t="s">
        <v>209</v>
      </c>
    </row>
    <row r="8" spans="1:19" x14ac:dyDescent="0.3">
      <c r="D8" s="4">
        <f>IF('Criteria 1'!$D$2="Substantial",1,IF('Criteria 1'!$D$2="Reasonable",2,IF('Criteria 1'!$D$2="Limited",3,0)))</f>
        <v>1</v>
      </c>
      <c r="E8" s="4">
        <f>IF('Criteria 2'!$D$2="Substantial",1,IF('Criteria 2'!$D$2="Reasonable",2,IF('Criteria 2'!$D$2="Limited",3,0)))</f>
        <v>1</v>
      </c>
      <c r="F8" s="4">
        <f>IF('Criteria 3'!$D$2="Substantial",1,IF('Criteria 3'!$D$2="Reasonable",2,IF('Criteria 3'!$D$2="Limited",3,0)))</f>
        <v>1</v>
      </c>
      <c r="G8" s="4">
        <f>IF('Criteria 4'!$D$2="Substantial",1,IF('Criteria 4'!$D$2="Reasonable",2,IF('Criteria 4'!$D$2="Limited",3,0)))</f>
        <v>1</v>
      </c>
      <c r="H8" s="4">
        <f>IF('Criteria 5'!$D$2="Substantial",1,IF('Criteria 5'!$D$2="Reasonable",2,IF('Criteria 5'!$D$2="Limited",3,0)))</f>
        <v>1</v>
      </c>
      <c r="I8" s="4">
        <f>IF('Criteria 6'!$D$2="Substantial",1,IF('Criteria 6'!$D$2="Reasonable",2,IF('Criteria 6'!$D$2="Limited",3,0)))</f>
        <v>1</v>
      </c>
      <c r="J8" s="4">
        <f>IF('Criteria 7'!$D$2="Substantial",1,IF('Criteria 7'!$D$2="Reasonable",2,IF('Criteria 7'!$D$2="Limited",3,0)))</f>
        <v>1</v>
      </c>
      <c r="K8" s="4">
        <f>IF('Criteria 8'!$D$2="Substantial",1,IF('Criteria 8'!$D$2="Reasonable",2,IF('Criteria 8'!$D$2="Limited",3,0)))</f>
        <v>1</v>
      </c>
      <c r="L8" s="4">
        <f>IF('Criteria 9'!$D$2="Substantial",1,IF('Criteria 9'!$D$2="Reasonable",2,IF('Criteria 9'!$D$2="Limited",3,0)))</f>
        <v>1</v>
      </c>
      <c r="M8" s="4">
        <f>IF('Criteria 10'!$D$2="Substantial",1,IF('Criteria 10'!$D$2="Reasonable",2,IF('Criteria 10'!$D$2="Limited",3,0)))</f>
        <v>1</v>
      </c>
      <c r="N8" s="4">
        <f>IF('Criteria 11'!$D$2="Substantial",1,IF('Criteria 11'!$D$2="Reasonable",2,IF('Criteria 11'!$D$2="Limited",3,0)))</f>
        <v>1</v>
      </c>
      <c r="O8" s="4">
        <f>IF('Criteria 12'!$D$2="Substantial",1,IF('Criteria 12'!$D$2="Reasonable",2,IF('Criteria 12'!$D$2="Limited",3,0)))</f>
        <v>1</v>
      </c>
      <c r="P8" s="4">
        <f>IF('Criteria 13'!$D$2="Substantial",1,IF('Criteria 13'!$D$2="Reasonable",2,IF('Criteria 13'!$D$2="Limited",3,0)))</f>
        <v>1</v>
      </c>
      <c r="Q8" s="4">
        <f>IF('Criteria 14'!$D$2="Substantial",1,IF('Criteria 14'!$D$2="Reasonable",2,IF('Criteria 14'!$D$2="Limited",3,0)))</f>
        <v>1</v>
      </c>
      <c r="R8" s="4">
        <f>IF('Criteria 15'!$D$2="Substantial",1,IF('Criteria 15'!$D$2="Reasonable",2,IF('Criteria 15'!$D$2="Limited",3,0)))</f>
        <v>1</v>
      </c>
      <c r="S8" s="4">
        <f>IF('Criteria 16'!$D$2="Substantial",1,IF('Criteria 16'!$D$2="Reasonable",2,IF('Criteria 16'!$D$2="Limited",3,0)))</f>
        <v>1</v>
      </c>
    </row>
    <row r="9" spans="1:19" x14ac:dyDescent="0.3">
      <c r="A9" s="20"/>
    </row>
    <row r="10" spans="1:19" x14ac:dyDescent="0.3">
      <c r="A10" s="20"/>
      <c r="D10" s="21" t="s">
        <v>140</v>
      </c>
      <c r="E10" s="22">
        <f>COUNTIF($D$8:$T$8,1)</f>
        <v>16</v>
      </c>
    </row>
    <row r="11" spans="1:19" x14ac:dyDescent="0.3">
      <c r="A11" s="20"/>
      <c r="D11" s="21" t="s">
        <v>141</v>
      </c>
      <c r="E11" s="23">
        <f>COUNTIF($D$8:$T$8,2)</f>
        <v>0</v>
      </c>
    </row>
    <row r="12" spans="1:19" x14ac:dyDescent="0.3">
      <c r="A12" s="20"/>
      <c r="D12" s="21" t="s">
        <v>142</v>
      </c>
      <c r="E12" s="24">
        <f>COUNTIF($D$8:$T$8,3)</f>
        <v>0</v>
      </c>
    </row>
    <row r="13" spans="1:19" x14ac:dyDescent="0.3">
      <c r="A13" s="20"/>
    </row>
    <row r="14" spans="1:19" x14ac:dyDescent="0.3">
      <c r="A14" s="20"/>
    </row>
    <row r="15" spans="1:19" x14ac:dyDescent="0.3">
      <c r="A15" s="20"/>
    </row>
    <row r="16" spans="1:19"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sheetData>
  <phoneticPr fontId="2" type="noConversion"/>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F271C-2F06-41D7-A66D-7EA654F26981}">
  <sheetPr codeName="Sheet9">
    <tabColor rgb="FFFFC000"/>
  </sheetPr>
  <dimension ref="A1:H50"/>
  <sheetViews>
    <sheetView workbookViewId="0">
      <selection activeCell="D3" sqref="D3"/>
    </sheetView>
  </sheetViews>
  <sheetFormatPr defaultColWidth="9" defaultRowHeight="18"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64.5" customHeight="1" x14ac:dyDescent="0.3">
      <c r="A1" s="73" t="str">
        <f>Dashboard!B19</f>
        <v>have a nominated data owner, accountable for the quality, integrity, and protection of each designated dataset</v>
      </c>
      <c r="B1" s="74" t="s">
        <v>0</v>
      </c>
      <c r="C1" s="74" t="s">
        <v>1</v>
      </c>
      <c r="D1" s="74" t="s">
        <v>143</v>
      </c>
      <c r="E1" s="74" t="s">
        <v>26</v>
      </c>
      <c r="F1" s="74" t="s">
        <v>27</v>
      </c>
      <c r="G1" s="74" t="s">
        <v>28</v>
      </c>
      <c r="H1" s="75" t="s">
        <v>145</v>
      </c>
    </row>
    <row r="2" spans="1:8" s="27" customFormat="1" ht="39.450000000000003" customHeight="1" x14ac:dyDescent="0.3">
      <c r="A2" s="76"/>
      <c r="B2" s="46"/>
      <c r="C2" s="46"/>
      <c r="D2" s="64" t="str">
        <f>IF(COUNTIF(D3:D50,"Limited")&gt;0,"Limited",IF(COUNTIF(D3:D50,"Reasonable")&gt;0,"Reasonable","Substantial"))</f>
        <v>Substantial</v>
      </c>
      <c r="E2" s="48"/>
      <c r="F2" s="49"/>
      <c r="G2" s="48"/>
      <c r="H2" s="77"/>
    </row>
    <row r="3" spans="1:8" ht="39.450000000000003" customHeight="1" x14ac:dyDescent="0.3">
      <c r="A3" s="78" t="s">
        <v>80</v>
      </c>
      <c r="B3" s="57"/>
      <c r="C3" s="57"/>
      <c r="D3" s="58"/>
      <c r="E3" s="56"/>
      <c r="F3" s="59"/>
      <c r="G3" s="56"/>
      <c r="H3" s="79"/>
    </row>
    <row r="4" spans="1:8" ht="39.450000000000003" customHeight="1" x14ac:dyDescent="0.3">
      <c r="A4" s="80" t="s">
        <v>81</v>
      </c>
      <c r="B4" s="52"/>
      <c r="C4" s="52"/>
      <c r="D4" s="53"/>
      <c r="E4" s="51"/>
      <c r="F4" s="54"/>
      <c r="G4" s="51"/>
      <c r="H4" s="81"/>
    </row>
    <row r="5" spans="1:8" ht="39.450000000000003" customHeight="1" x14ac:dyDescent="0.3">
      <c r="A5" s="78" t="s">
        <v>82</v>
      </c>
      <c r="B5" s="57"/>
      <c r="C5" s="57"/>
      <c r="D5" s="58"/>
      <c r="E5" s="56"/>
      <c r="F5" s="59"/>
      <c r="G5" s="56"/>
      <c r="H5" s="79"/>
    </row>
    <row r="6" spans="1:8" ht="39.450000000000003" customHeight="1" x14ac:dyDescent="0.3">
      <c r="A6" s="80" t="s">
        <v>83</v>
      </c>
      <c r="B6" s="52"/>
      <c r="C6" s="52"/>
      <c r="D6" s="53"/>
      <c r="E6" s="51"/>
      <c r="F6" s="54"/>
      <c r="G6" s="51"/>
      <c r="H6" s="81"/>
    </row>
    <row r="7" spans="1:8" ht="39.450000000000003" customHeight="1" x14ac:dyDescent="0.3">
      <c r="A7" s="78" t="s">
        <v>84</v>
      </c>
      <c r="B7" s="57"/>
      <c r="C7" s="57"/>
      <c r="D7" s="58"/>
      <c r="E7" s="56"/>
      <c r="F7" s="59"/>
      <c r="G7" s="56"/>
      <c r="H7" s="79"/>
    </row>
    <row r="8" spans="1:8" ht="39.450000000000003" customHeight="1" x14ac:dyDescent="0.3">
      <c r="A8" s="80" t="s">
        <v>85</v>
      </c>
      <c r="B8" s="52"/>
      <c r="C8" s="52"/>
      <c r="D8" s="53"/>
      <c r="E8" s="51"/>
      <c r="F8" s="54"/>
      <c r="G8" s="51"/>
      <c r="H8" s="81"/>
    </row>
    <row r="9" spans="1:8" ht="39.450000000000003" customHeight="1" x14ac:dyDescent="0.3">
      <c r="A9" s="78" t="s">
        <v>86</v>
      </c>
      <c r="B9" s="57"/>
      <c r="C9" s="57"/>
      <c r="D9" s="58"/>
      <c r="E9" s="56"/>
      <c r="F9" s="59"/>
      <c r="G9" s="56"/>
      <c r="H9" s="79"/>
    </row>
    <row r="10" spans="1:8" ht="39.450000000000003" customHeight="1" x14ac:dyDescent="0.3">
      <c r="A10" s="80" t="s">
        <v>87</v>
      </c>
      <c r="B10" s="52"/>
      <c r="C10" s="52"/>
      <c r="D10" s="53"/>
      <c r="E10" s="51"/>
      <c r="F10" s="54"/>
      <c r="G10" s="51"/>
      <c r="H10" s="81"/>
    </row>
    <row r="11" spans="1:8" ht="39.450000000000003" customHeight="1" x14ac:dyDescent="0.3">
      <c r="A11" s="78" t="s">
        <v>88</v>
      </c>
      <c r="B11" s="57"/>
      <c r="C11" s="57"/>
      <c r="D11" s="58"/>
      <c r="E11" s="56"/>
      <c r="F11" s="59"/>
      <c r="G11" s="56"/>
      <c r="H11" s="79"/>
    </row>
    <row r="12" spans="1:8" ht="39.450000000000003" customHeight="1" x14ac:dyDescent="0.3">
      <c r="A12" s="82" t="s">
        <v>89</v>
      </c>
      <c r="B12" s="83"/>
      <c r="C12" s="83"/>
      <c r="D12" s="84"/>
      <c r="E12" s="85"/>
      <c r="F12" s="86"/>
      <c r="G12" s="85"/>
      <c r="H12" s="87"/>
    </row>
    <row r="13" spans="1:8" ht="39" customHeight="1" x14ac:dyDescent="0.3"/>
    <row r="14" spans="1:8" ht="39" customHeight="1" x14ac:dyDescent="0.3"/>
    <row r="15" spans="1:8" ht="39" customHeight="1" x14ac:dyDescent="0.3"/>
    <row r="16" spans="1:8" ht="39" customHeight="1" x14ac:dyDescent="0.3"/>
    <row r="17" ht="39" customHeight="1" x14ac:dyDescent="0.3"/>
    <row r="18" ht="39" customHeight="1" x14ac:dyDescent="0.3"/>
    <row r="19" ht="39" customHeight="1" x14ac:dyDescent="0.3"/>
    <row r="20" ht="39" customHeight="1" x14ac:dyDescent="0.3"/>
    <row r="21" ht="39" customHeight="1" x14ac:dyDescent="0.3"/>
    <row r="22" ht="39" customHeight="1" x14ac:dyDescent="0.3"/>
    <row r="23" ht="39" customHeight="1" x14ac:dyDescent="0.3"/>
    <row r="24" ht="39" customHeight="1" x14ac:dyDescent="0.3"/>
    <row r="25" ht="39" customHeight="1" x14ac:dyDescent="0.3"/>
    <row r="26" ht="39" customHeight="1" x14ac:dyDescent="0.3"/>
    <row r="27" ht="39" customHeight="1" x14ac:dyDescent="0.3"/>
    <row r="28" ht="39" customHeight="1" x14ac:dyDescent="0.3"/>
    <row r="29" ht="39" customHeight="1" x14ac:dyDescent="0.3"/>
    <row r="30" ht="39" customHeight="1" x14ac:dyDescent="0.3"/>
    <row r="31" ht="39" customHeight="1" x14ac:dyDescent="0.3"/>
    <row r="32" ht="39" customHeight="1" x14ac:dyDescent="0.3"/>
    <row r="33" ht="39" customHeight="1" x14ac:dyDescent="0.3"/>
    <row r="34" ht="39" customHeight="1" x14ac:dyDescent="0.3"/>
    <row r="35" ht="39" customHeight="1" x14ac:dyDescent="0.3"/>
    <row r="36" ht="39" customHeight="1" x14ac:dyDescent="0.3"/>
    <row r="37" ht="39" customHeight="1" x14ac:dyDescent="0.3"/>
    <row r="38" ht="39" customHeight="1" x14ac:dyDescent="0.3"/>
    <row r="39" ht="39" customHeight="1" x14ac:dyDescent="0.3"/>
    <row r="40" ht="39" customHeight="1" x14ac:dyDescent="0.3"/>
    <row r="41" ht="39" customHeight="1" x14ac:dyDescent="0.3"/>
    <row r="42" ht="39" customHeight="1" x14ac:dyDescent="0.3"/>
    <row r="43" ht="39" customHeight="1" x14ac:dyDescent="0.3"/>
    <row r="44" ht="39" customHeight="1" x14ac:dyDescent="0.3"/>
    <row r="45" ht="39" customHeight="1" x14ac:dyDescent="0.3"/>
    <row r="46" ht="39" customHeight="1" x14ac:dyDescent="0.3"/>
    <row r="47" ht="39" customHeight="1" x14ac:dyDescent="0.3"/>
    <row r="48" ht="39" customHeight="1" x14ac:dyDescent="0.3"/>
    <row r="49" ht="39" customHeight="1" x14ac:dyDescent="0.3"/>
    <row r="50" ht="39" customHeight="1" x14ac:dyDescent="0.3"/>
  </sheetData>
  <conditionalFormatting sqref="B2:B12">
    <cfRule type="cellIs" dxfId="87" priority="7" operator="equal">
      <formula>"Low"</formula>
    </cfRule>
    <cfRule type="cellIs" dxfId="86" priority="8" operator="equal">
      <formula>"Medium"</formula>
    </cfRule>
  </conditionalFormatting>
  <conditionalFormatting sqref="B2:C12">
    <cfRule type="cellIs" dxfId="85" priority="6" operator="equal">
      <formula>"High"</formula>
    </cfRule>
  </conditionalFormatting>
  <conditionalFormatting sqref="C2:C12">
    <cfRule type="cellIs" dxfId="84" priority="4" operator="equal">
      <formula>"Low"</formula>
    </cfRule>
    <cfRule type="cellIs" dxfId="8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3AB35E89-0D4E-4EA0-8EE1-2717E76020C0}">
            <xm:f>Lists!$C$4</xm:f>
            <x14:dxf>
              <font>
                <color auto="1"/>
              </font>
              <fill>
                <patternFill>
                  <bgColor rgb="FFFF3300"/>
                </patternFill>
              </fill>
            </x14:dxf>
          </x14:cfRule>
          <x14:cfRule type="cellIs" priority="2" operator="equal" id="{C3D0B814-9C12-492F-901C-46287A883914}">
            <xm:f>Lists!$C$3</xm:f>
            <x14:dxf>
              <font>
                <color auto="1"/>
              </font>
              <fill>
                <patternFill>
                  <bgColor rgb="FFFFC000"/>
                </patternFill>
              </fill>
            </x14:dxf>
          </x14:cfRule>
          <x14:cfRule type="cellIs" priority="3" operator="equal" id="{385118DC-986C-46CD-94B4-D30B9EEBE5C6}">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1DC9DBA8-AFF3-4ED0-A407-4AD1F18C3F1F}">
          <x14:formula1>
            <xm:f>Lists!$C$2:$C$4</xm:f>
          </x14:formula1>
          <xm:sqref>D3:D50</xm:sqref>
        </x14:dataValidation>
        <x14:dataValidation type="list" allowBlank="1" showInputMessage="1" showErrorMessage="1" xr:uid="{0BAE0523-E410-4D40-A6AA-62AFB11A0778}">
          <x14:formula1>
            <xm:f>Lists!$B$2:$B$4</xm:f>
          </x14:formula1>
          <xm:sqref>C2:C50</xm:sqref>
        </x14:dataValidation>
        <x14:dataValidation type="list" allowBlank="1" showInputMessage="1" showErrorMessage="1" xr:uid="{B3242812-3886-40EE-80ED-B551F360D183}">
          <x14:formula1>
            <xm:f>Lists!$A$2:$A$4</xm:f>
          </x14:formula1>
          <xm:sqref>B2:B50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D07CE-6A91-441B-86C1-28D00C634E79}">
  <sheetPr codeName="Sheet10">
    <tabColor rgb="FFFFC000"/>
  </sheetPr>
  <dimension ref="A1:H50"/>
  <sheetViews>
    <sheetView workbookViewId="0">
      <selection activeCell="D3" sqref="D3"/>
    </sheetView>
  </sheetViews>
  <sheetFormatPr defaultColWidth="9" defaultRowHeight="18"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43.2" x14ac:dyDescent="0.3">
      <c r="A1" s="73" t="str">
        <f>Dashboard!B20</f>
        <v>collaborate and partner with Others, as and when appropriate.</v>
      </c>
      <c r="B1" s="74" t="s">
        <v>0</v>
      </c>
      <c r="C1" s="74" t="s">
        <v>1</v>
      </c>
      <c r="D1" s="74" t="s">
        <v>143</v>
      </c>
      <c r="E1" s="74" t="s">
        <v>26</v>
      </c>
      <c r="F1" s="74" t="s">
        <v>27</v>
      </c>
      <c r="G1" s="74" t="s">
        <v>28</v>
      </c>
      <c r="H1" s="75" t="s">
        <v>145</v>
      </c>
    </row>
    <row r="2" spans="1:8" s="27" customFormat="1" ht="39.450000000000003" customHeight="1" x14ac:dyDescent="0.3">
      <c r="A2" s="76"/>
      <c r="B2" s="46"/>
      <c r="C2" s="46"/>
      <c r="D2" s="64" t="str">
        <f>IF(COUNTIF(D3:D50,"Limited")&gt;0,"Limited",IF(COUNTIF(D3:D50,"Reasonable")&gt;0,"Reasonable","Substantial"))</f>
        <v>Substantial</v>
      </c>
      <c r="E2" s="48"/>
      <c r="F2" s="49"/>
      <c r="G2" s="48"/>
      <c r="H2" s="77"/>
    </row>
    <row r="3" spans="1:8" ht="39.450000000000003" customHeight="1" x14ac:dyDescent="0.3">
      <c r="A3" s="78" t="s">
        <v>90</v>
      </c>
      <c r="B3" s="57"/>
      <c r="C3" s="57"/>
      <c r="D3" s="58"/>
      <c r="E3" s="56"/>
      <c r="F3" s="59"/>
      <c r="G3" s="56"/>
      <c r="H3" s="79"/>
    </row>
    <row r="4" spans="1:8" ht="39.450000000000003" customHeight="1" x14ac:dyDescent="0.3">
      <c r="A4" s="80" t="s">
        <v>91</v>
      </c>
      <c r="B4" s="52"/>
      <c r="C4" s="52"/>
      <c r="D4" s="53"/>
      <c r="E4" s="51"/>
      <c r="F4" s="54"/>
      <c r="G4" s="51"/>
      <c r="H4" s="81"/>
    </row>
    <row r="5" spans="1:8" ht="39.450000000000003" customHeight="1" x14ac:dyDescent="0.3">
      <c r="A5" s="78" t="s">
        <v>92</v>
      </c>
      <c r="B5" s="57"/>
      <c r="C5" s="57"/>
      <c r="D5" s="58"/>
      <c r="E5" s="56"/>
      <c r="F5" s="59"/>
      <c r="G5" s="56"/>
      <c r="H5" s="79"/>
    </row>
    <row r="6" spans="1:8" ht="39.450000000000003" customHeight="1" x14ac:dyDescent="0.3">
      <c r="A6" s="80" t="s">
        <v>93</v>
      </c>
      <c r="B6" s="52"/>
      <c r="C6" s="52"/>
      <c r="D6" s="53"/>
      <c r="E6" s="51"/>
      <c r="F6" s="54"/>
      <c r="G6" s="51"/>
      <c r="H6" s="81"/>
    </row>
    <row r="7" spans="1:8" ht="39.450000000000003" customHeight="1" x14ac:dyDescent="0.3">
      <c r="A7" s="78" t="s">
        <v>94</v>
      </c>
      <c r="B7" s="57"/>
      <c r="C7" s="57"/>
      <c r="D7" s="58"/>
      <c r="E7" s="56"/>
      <c r="F7" s="59"/>
      <c r="G7" s="56"/>
      <c r="H7" s="79"/>
    </row>
    <row r="8" spans="1:8" ht="39.450000000000003" customHeight="1" x14ac:dyDescent="0.3">
      <c r="A8" s="80" t="s">
        <v>95</v>
      </c>
      <c r="B8" s="52"/>
      <c r="C8" s="52"/>
      <c r="D8" s="53"/>
      <c r="E8" s="51"/>
      <c r="F8" s="54"/>
      <c r="G8" s="51"/>
      <c r="H8" s="81"/>
    </row>
    <row r="9" spans="1:8" ht="39.450000000000003" customHeight="1" x14ac:dyDescent="0.3">
      <c r="A9" s="78" t="s">
        <v>96</v>
      </c>
      <c r="B9" s="57"/>
      <c r="C9" s="57"/>
      <c r="D9" s="58"/>
      <c r="E9" s="56"/>
      <c r="F9" s="59"/>
      <c r="G9" s="56"/>
      <c r="H9" s="79"/>
    </row>
    <row r="10" spans="1:8" ht="39.450000000000003" customHeight="1" x14ac:dyDescent="0.3">
      <c r="A10" s="80" t="s">
        <v>97</v>
      </c>
      <c r="B10" s="52"/>
      <c r="C10" s="52"/>
      <c r="D10" s="53"/>
      <c r="E10" s="51"/>
      <c r="F10" s="54"/>
      <c r="G10" s="51"/>
      <c r="H10" s="81"/>
    </row>
    <row r="11" spans="1:8" ht="39.450000000000003" customHeight="1" x14ac:dyDescent="0.3">
      <c r="A11" s="78" t="s">
        <v>98</v>
      </c>
      <c r="B11" s="57"/>
      <c r="C11" s="57"/>
      <c r="D11" s="58"/>
      <c r="E11" s="56"/>
      <c r="F11" s="59"/>
      <c r="G11" s="56"/>
      <c r="H11" s="79"/>
    </row>
    <row r="12" spans="1:8" ht="39.450000000000003" customHeight="1" x14ac:dyDescent="0.3">
      <c r="A12" s="82" t="s">
        <v>99</v>
      </c>
      <c r="B12" s="83"/>
      <c r="C12" s="83"/>
      <c r="D12" s="84"/>
      <c r="E12" s="85"/>
      <c r="F12" s="86"/>
      <c r="G12" s="85"/>
      <c r="H12" s="87"/>
    </row>
    <row r="13" spans="1:8" ht="39" customHeight="1" x14ac:dyDescent="0.3"/>
    <row r="14" spans="1:8" ht="39" customHeight="1" x14ac:dyDescent="0.3"/>
    <row r="15" spans="1:8" ht="39" customHeight="1" x14ac:dyDescent="0.3"/>
    <row r="16" spans="1:8" ht="39" customHeight="1" x14ac:dyDescent="0.3"/>
    <row r="17" ht="39" customHeight="1" x14ac:dyDescent="0.3"/>
    <row r="18" ht="39" customHeight="1" x14ac:dyDescent="0.3"/>
    <row r="19" ht="39" customHeight="1" x14ac:dyDescent="0.3"/>
    <row r="20" ht="39" customHeight="1" x14ac:dyDescent="0.3"/>
    <row r="21" ht="39" customHeight="1" x14ac:dyDescent="0.3"/>
    <row r="22" ht="39" customHeight="1" x14ac:dyDescent="0.3"/>
    <row r="23" ht="39" customHeight="1" x14ac:dyDescent="0.3"/>
    <row r="24" ht="39" customHeight="1" x14ac:dyDescent="0.3"/>
    <row r="25" ht="39" customHeight="1" x14ac:dyDescent="0.3"/>
    <row r="26" ht="39" customHeight="1" x14ac:dyDescent="0.3"/>
    <row r="27" ht="39" customHeight="1" x14ac:dyDescent="0.3"/>
    <row r="28" ht="39" customHeight="1" x14ac:dyDescent="0.3"/>
    <row r="29" ht="39" customHeight="1" x14ac:dyDescent="0.3"/>
    <row r="30" ht="39" customHeight="1" x14ac:dyDescent="0.3"/>
    <row r="31" ht="39" customHeight="1" x14ac:dyDescent="0.3"/>
    <row r="32" ht="39" customHeight="1" x14ac:dyDescent="0.3"/>
    <row r="33" ht="39" customHeight="1" x14ac:dyDescent="0.3"/>
    <row r="34" ht="39" customHeight="1" x14ac:dyDescent="0.3"/>
    <row r="35" ht="39" customHeight="1" x14ac:dyDescent="0.3"/>
    <row r="36" ht="39" customHeight="1" x14ac:dyDescent="0.3"/>
    <row r="37" ht="39" customHeight="1" x14ac:dyDescent="0.3"/>
    <row r="38" ht="39" customHeight="1" x14ac:dyDescent="0.3"/>
    <row r="39" ht="39" customHeight="1" x14ac:dyDescent="0.3"/>
    <row r="40" ht="39" customHeight="1" x14ac:dyDescent="0.3"/>
    <row r="41" ht="39" customHeight="1" x14ac:dyDescent="0.3"/>
    <row r="42" ht="39" customHeight="1" x14ac:dyDescent="0.3"/>
    <row r="43" ht="39" customHeight="1" x14ac:dyDescent="0.3"/>
    <row r="44" ht="39" customHeight="1" x14ac:dyDescent="0.3"/>
    <row r="45" ht="39" customHeight="1" x14ac:dyDescent="0.3"/>
    <row r="46" ht="39" customHeight="1" x14ac:dyDescent="0.3"/>
    <row r="47" ht="39" customHeight="1" x14ac:dyDescent="0.3"/>
    <row r="48" ht="39" customHeight="1" x14ac:dyDescent="0.3"/>
    <row r="49" ht="39" customHeight="1" x14ac:dyDescent="0.3"/>
    <row r="50" ht="39" customHeight="1" x14ac:dyDescent="0.3"/>
  </sheetData>
  <conditionalFormatting sqref="B2:B12">
    <cfRule type="cellIs" dxfId="79" priority="7" operator="equal">
      <formula>"Low"</formula>
    </cfRule>
    <cfRule type="cellIs" dxfId="78" priority="8" operator="equal">
      <formula>"Medium"</formula>
    </cfRule>
  </conditionalFormatting>
  <conditionalFormatting sqref="B2:C12">
    <cfRule type="cellIs" dxfId="77" priority="6" operator="equal">
      <formula>"High"</formula>
    </cfRule>
  </conditionalFormatting>
  <conditionalFormatting sqref="C2:C12">
    <cfRule type="cellIs" dxfId="76" priority="4" operator="equal">
      <formula>"Low"</formula>
    </cfRule>
    <cfRule type="cellIs" dxfId="75"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AFF95DA8-5AB8-404A-987E-A462E964D65D}">
            <xm:f>Lists!$C$4</xm:f>
            <x14:dxf>
              <font>
                <color auto="1"/>
              </font>
              <fill>
                <patternFill>
                  <bgColor rgb="FFFF3300"/>
                </patternFill>
              </fill>
            </x14:dxf>
          </x14:cfRule>
          <x14:cfRule type="cellIs" priority="2" operator="equal" id="{C4BDD8FE-5A82-4EE0-B43E-50D045DD2897}">
            <xm:f>Lists!$C$3</xm:f>
            <x14:dxf>
              <font>
                <color auto="1"/>
              </font>
              <fill>
                <patternFill>
                  <bgColor rgb="FFFFC000"/>
                </patternFill>
              </fill>
            </x14:dxf>
          </x14:cfRule>
          <x14:cfRule type="cellIs" priority="3" operator="equal" id="{16123A68-B44C-46F5-9B1E-AF8424C799B8}">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6E1DCA8-93D7-4380-8DA3-482471E51A3C}">
          <x14:formula1>
            <xm:f>Lists!$A$2:$A$4</xm:f>
          </x14:formula1>
          <xm:sqref>B2:B50</xm:sqref>
        </x14:dataValidation>
        <x14:dataValidation type="list" allowBlank="1" showInputMessage="1" showErrorMessage="1" xr:uid="{0FB7D1A6-ACF8-47DC-B3F1-AA1CABD94715}">
          <x14:formula1>
            <xm:f>Lists!$B$2:$B$4</xm:f>
          </x14:formula1>
          <xm:sqref>C2:C50</xm:sqref>
        </x14:dataValidation>
        <x14:dataValidation type="list" allowBlank="1" showInputMessage="1" showErrorMessage="1" xr:uid="{E3CD58DF-A327-45E4-B80A-4703D01463C0}">
          <x14:formula1>
            <xm:f>Lists!$C$2:$C$4</xm:f>
          </x14:formula1>
          <xm:sqref>D3:D50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906F5-D065-427E-ACFF-8BC24BDBB9F2}">
  <sheetPr codeName="Sheet11">
    <tabColor rgb="FFFFC000"/>
  </sheetPr>
  <dimension ref="A1:H12"/>
  <sheetViews>
    <sheetView workbookViewId="0">
      <selection activeCell="D3" sqref="D3"/>
    </sheetView>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50.25" customHeight="1" x14ac:dyDescent="0.3">
      <c r="A1" s="73" t="str">
        <f>Dashboard!B21</f>
        <v>create a level of data literacy across the organisation, to enable employees to input, access, and use data proportionate to their role, with confidence</v>
      </c>
      <c r="B1" s="74" t="s">
        <v>0</v>
      </c>
      <c r="C1" s="74" t="s">
        <v>1</v>
      </c>
      <c r="D1" s="74" t="s">
        <v>143</v>
      </c>
      <c r="E1" s="74" t="s">
        <v>26</v>
      </c>
      <c r="F1" s="74" t="s">
        <v>27</v>
      </c>
      <c r="G1" s="74" t="s">
        <v>28</v>
      </c>
      <c r="H1" s="75" t="s">
        <v>145</v>
      </c>
    </row>
    <row r="2" spans="1:8" s="27" customFormat="1" ht="39.450000000000003" customHeight="1" x14ac:dyDescent="0.3">
      <c r="A2" s="76"/>
      <c r="B2" s="46"/>
      <c r="C2" s="46"/>
      <c r="D2" s="64" t="str">
        <f>IF(COUNTIF(D3:D50,"Limited")&gt;0,"Limited",IF(COUNTIF(D3:D50,"Reasonable")&gt;0,"Reasonable","Substantial"))</f>
        <v>Substantial</v>
      </c>
      <c r="E2" s="48"/>
      <c r="F2" s="49"/>
      <c r="G2" s="48"/>
      <c r="H2" s="77"/>
    </row>
    <row r="3" spans="1:8" ht="39.450000000000003" customHeight="1" x14ac:dyDescent="0.3">
      <c r="A3" s="78" t="s">
        <v>100</v>
      </c>
      <c r="B3" s="57"/>
      <c r="C3" s="57"/>
      <c r="D3" s="58"/>
      <c r="E3" s="56"/>
      <c r="F3" s="59"/>
      <c r="G3" s="56"/>
      <c r="H3" s="79"/>
    </row>
    <row r="4" spans="1:8" ht="39.450000000000003" customHeight="1" x14ac:dyDescent="0.3">
      <c r="A4" s="80" t="s">
        <v>101</v>
      </c>
      <c r="B4" s="52"/>
      <c r="C4" s="52"/>
      <c r="D4" s="53"/>
      <c r="E4" s="51"/>
      <c r="F4" s="54"/>
      <c r="G4" s="51"/>
      <c r="H4" s="81"/>
    </row>
    <row r="5" spans="1:8" ht="39.450000000000003" customHeight="1" x14ac:dyDescent="0.3">
      <c r="A5" s="78" t="s">
        <v>102</v>
      </c>
      <c r="B5" s="57"/>
      <c r="C5" s="57"/>
      <c r="D5" s="58"/>
      <c r="E5" s="56"/>
      <c r="F5" s="59"/>
      <c r="G5" s="56"/>
      <c r="H5" s="79"/>
    </row>
    <row r="6" spans="1:8" ht="39.450000000000003" customHeight="1" x14ac:dyDescent="0.3">
      <c r="A6" s="80" t="s">
        <v>103</v>
      </c>
      <c r="B6" s="52"/>
      <c r="C6" s="52"/>
      <c r="D6" s="53"/>
      <c r="E6" s="51"/>
      <c r="F6" s="54"/>
      <c r="G6" s="51"/>
      <c r="H6" s="81"/>
    </row>
    <row r="7" spans="1:8" ht="39.450000000000003" customHeight="1" x14ac:dyDescent="0.3">
      <c r="A7" s="78" t="s">
        <v>104</v>
      </c>
      <c r="B7" s="57"/>
      <c r="C7" s="57"/>
      <c r="D7" s="58"/>
      <c r="E7" s="56"/>
      <c r="F7" s="59"/>
      <c r="G7" s="56"/>
      <c r="H7" s="79"/>
    </row>
    <row r="8" spans="1:8" ht="39.450000000000003" customHeight="1" x14ac:dyDescent="0.3">
      <c r="A8" s="80" t="s">
        <v>105</v>
      </c>
      <c r="B8" s="52"/>
      <c r="C8" s="52"/>
      <c r="D8" s="53"/>
      <c r="E8" s="51"/>
      <c r="F8" s="54"/>
      <c r="G8" s="51"/>
      <c r="H8" s="81"/>
    </row>
    <row r="9" spans="1:8" ht="39.450000000000003" customHeight="1" x14ac:dyDescent="0.3">
      <c r="A9" s="78" t="s">
        <v>106</v>
      </c>
      <c r="B9" s="57"/>
      <c r="C9" s="57"/>
      <c r="D9" s="58"/>
      <c r="E9" s="56"/>
      <c r="F9" s="59"/>
      <c r="G9" s="56"/>
      <c r="H9" s="79"/>
    </row>
    <row r="10" spans="1:8" ht="39.450000000000003" customHeight="1" x14ac:dyDescent="0.3">
      <c r="A10" s="80" t="s">
        <v>107</v>
      </c>
      <c r="B10" s="52"/>
      <c r="C10" s="52"/>
      <c r="D10" s="53"/>
      <c r="E10" s="51"/>
      <c r="F10" s="54"/>
      <c r="G10" s="51"/>
      <c r="H10" s="81"/>
    </row>
    <row r="11" spans="1:8" ht="39.450000000000003" customHeight="1" x14ac:dyDescent="0.3">
      <c r="A11" s="78" t="s">
        <v>108</v>
      </c>
      <c r="B11" s="57"/>
      <c r="C11" s="57"/>
      <c r="D11" s="58"/>
      <c r="E11" s="56"/>
      <c r="F11" s="59"/>
      <c r="G11" s="56"/>
      <c r="H11" s="79"/>
    </row>
    <row r="12" spans="1:8" ht="39.450000000000003" customHeight="1" x14ac:dyDescent="0.3">
      <c r="A12" s="82" t="s">
        <v>109</v>
      </c>
      <c r="B12" s="83"/>
      <c r="C12" s="83"/>
      <c r="D12" s="84"/>
      <c r="E12" s="85"/>
      <c r="F12" s="86"/>
      <c r="G12" s="85"/>
      <c r="H12" s="87"/>
    </row>
  </sheetData>
  <conditionalFormatting sqref="B2:B12">
    <cfRule type="cellIs" dxfId="71" priority="7" operator="equal">
      <formula>"Low"</formula>
    </cfRule>
    <cfRule type="cellIs" dxfId="70" priority="8" operator="equal">
      <formula>"Medium"</formula>
    </cfRule>
  </conditionalFormatting>
  <conditionalFormatting sqref="B2:C12">
    <cfRule type="cellIs" dxfId="69" priority="6" operator="equal">
      <formula>"High"</formula>
    </cfRule>
  </conditionalFormatting>
  <conditionalFormatting sqref="C2:C12">
    <cfRule type="cellIs" dxfId="68" priority="4" operator="equal">
      <formula>"Low"</formula>
    </cfRule>
    <cfRule type="cellIs" dxfId="6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9F4C332D-1A1B-4BD7-8714-695C56A4F518}">
            <xm:f>Lists!$C$4</xm:f>
            <x14:dxf>
              <font>
                <color auto="1"/>
              </font>
              <fill>
                <patternFill>
                  <bgColor rgb="FFFF3300"/>
                </patternFill>
              </fill>
            </x14:dxf>
          </x14:cfRule>
          <x14:cfRule type="cellIs" priority="2" operator="equal" id="{2C9A0223-5ACE-4528-9590-F6C9B82740AA}">
            <xm:f>Lists!$C$3</xm:f>
            <x14:dxf>
              <font>
                <color auto="1"/>
              </font>
              <fill>
                <patternFill>
                  <bgColor rgb="FFFFC000"/>
                </patternFill>
              </fill>
            </x14:dxf>
          </x14:cfRule>
          <x14:cfRule type="cellIs" priority="3" operator="equal" id="{556D318D-3910-4458-B851-2AF3F14224C6}">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EE03F337-C2FB-40AB-82F3-28E8D08DB953}">
          <x14:formula1>
            <xm:f>Lists!$C$2:$C$4</xm:f>
          </x14:formula1>
          <xm:sqref>D3:D50</xm:sqref>
        </x14:dataValidation>
        <x14:dataValidation type="list" allowBlank="1" showInputMessage="1" showErrorMessage="1" xr:uid="{7CF32DC5-9E94-4433-9458-BEF850214BD0}">
          <x14:formula1>
            <xm:f>Lists!$B$2:$B$4</xm:f>
          </x14:formula1>
          <xm:sqref>C2:C50</xm:sqref>
        </x14:dataValidation>
        <x14:dataValidation type="list" allowBlank="1" showInputMessage="1" showErrorMessage="1" xr:uid="{CB587238-3A58-4743-8D8F-186BCF390787}">
          <x14:formula1>
            <xm:f>Lists!$A$2:$A$4</xm:f>
          </x14:formula1>
          <xm:sqref>B2:B50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A2EE7-0C64-4D5C-A5C5-02A53B128BDE}">
  <sheetPr codeName="Sheet12">
    <tabColor rgb="FFFFC000"/>
  </sheetPr>
  <dimension ref="A1:H12"/>
  <sheetViews>
    <sheetView workbookViewId="0">
      <selection activeCell="D3" sqref="D3"/>
    </sheetView>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316.8" x14ac:dyDescent="0.3">
      <c r="A1" s="73" t="str">
        <f>Dashboard!B22</f>
        <v>provide tools and systems to enable employees to use, collect, interpret and analyse data, converting that data into meaningful business intelligence, to allow it to:
A.	make data available in an accessible format to those who need it, both internally and externally;
B.	inform the development and maintenance of its community risk management plan;
C.	remain compliant with legislation and recognised data standards for the public sector;
D.	provide national reporting and data submissions in line with government requirements and national data definitions, as and when they become available;
E.	adhere to the NFCC data entry conventions;
F.	operate and use its resources effectively;
G.	identify improvements to existing practices or to inform new ways of working;
H.	inform effective business continuity and disaster recovery arrangements and processes; and
I.	identify trends, emerging risks, issues or intelligence that might impact service delivery or the public directly and feed them into local, regional and national organisational learning arrangements and systems</v>
      </c>
      <c r="B1" s="74" t="s">
        <v>0</v>
      </c>
      <c r="C1" s="74" t="s">
        <v>1</v>
      </c>
      <c r="D1" s="74" t="s">
        <v>143</v>
      </c>
      <c r="E1" s="74" t="s">
        <v>26</v>
      </c>
      <c r="F1" s="74" t="s">
        <v>27</v>
      </c>
      <c r="G1" s="74" t="s">
        <v>28</v>
      </c>
      <c r="H1" s="75" t="s">
        <v>145</v>
      </c>
    </row>
    <row r="2" spans="1:8" s="27" customFormat="1" ht="39.450000000000003" customHeight="1" x14ac:dyDescent="0.3">
      <c r="A2" s="76"/>
      <c r="B2" s="46"/>
      <c r="C2" s="46"/>
      <c r="D2" s="64" t="str">
        <f>IF(COUNTIF(D3:D50,"Limited")&gt;0,"Limited",IF(COUNTIF(D3:D50,"Reasonable")&gt;0,"Reasonable","Substantial"))</f>
        <v>Substantial</v>
      </c>
      <c r="E2" s="48"/>
      <c r="F2" s="49"/>
      <c r="G2" s="48"/>
      <c r="H2" s="77"/>
    </row>
    <row r="3" spans="1:8" ht="39.450000000000003" customHeight="1" x14ac:dyDescent="0.3">
      <c r="A3" s="78" t="s">
        <v>110</v>
      </c>
      <c r="B3" s="57"/>
      <c r="C3" s="57"/>
      <c r="D3" s="58"/>
      <c r="E3" s="56"/>
      <c r="F3" s="59"/>
      <c r="G3" s="56"/>
      <c r="H3" s="79"/>
    </row>
    <row r="4" spans="1:8" ht="39.450000000000003" customHeight="1" x14ac:dyDescent="0.3">
      <c r="A4" s="80" t="s">
        <v>111</v>
      </c>
      <c r="B4" s="52"/>
      <c r="C4" s="52"/>
      <c r="D4" s="53"/>
      <c r="E4" s="51"/>
      <c r="F4" s="54"/>
      <c r="G4" s="51"/>
      <c r="H4" s="81"/>
    </row>
    <row r="5" spans="1:8" ht="39.450000000000003" customHeight="1" x14ac:dyDescent="0.3">
      <c r="A5" s="78" t="s">
        <v>112</v>
      </c>
      <c r="B5" s="57"/>
      <c r="C5" s="57"/>
      <c r="D5" s="58"/>
      <c r="E5" s="56"/>
      <c r="F5" s="59"/>
      <c r="G5" s="56"/>
      <c r="H5" s="79"/>
    </row>
    <row r="6" spans="1:8" ht="39.450000000000003" customHeight="1" x14ac:dyDescent="0.3">
      <c r="A6" s="80" t="s">
        <v>113</v>
      </c>
      <c r="B6" s="52"/>
      <c r="C6" s="52"/>
      <c r="D6" s="53"/>
      <c r="E6" s="51"/>
      <c r="F6" s="54"/>
      <c r="G6" s="51"/>
      <c r="H6" s="81"/>
    </row>
    <row r="7" spans="1:8" ht="39.450000000000003" customHeight="1" x14ac:dyDescent="0.3">
      <c r="A7" s="78" t="s">
        <v>114</v>
      </c>
      <c r="B7" s="57"/>
      <c r="C7" s="57"/>
      <c r="D7" s="58"/>
      <c r="E7" s="56"/>
      <c r="F7" s="59"/>
      <c r="G7" s="56"/>
      <c r="H7" s="79"/>
    </row>
    <row r="8" spans="1:8" ht="39.450000000000003" customHeight="1" x14ac:dyDescent="0.3">
      <c r="A8" s="80" t="s">
        <v>115</v>
      </c>
      <c r="B8" s="52"/>
      <c r="C8" s="52"/>
      <c r="D8" s="53"/>
      <c r="E8" s="51"/>
      <c r="F8" s="54"/>
      <c r="G8" s="51"/>
      <c r="H8" s="81"/>
    </row>
    <row r="9" spans="1:8" ht="39.450000000000003" customHeight="1" x14ac:dyDescent="0.3">
      <c r="A9" s="78" t="s">
        <v>116</v>
      </c>
      <c r="B9" s="57"/>
      <c r="C9" s="57"/>
      <c r="D9" s="58"/>
      <c r="E9" s="56"/>
      <c r="F9" s="59"/>
      <c r="G9" s="56"/>
      <c r="H9" s="79"/>
    </row>
    <row r="10" spans="1:8" ht="39.450000000000003" customHeight="1" x14ac:dyDescent="0.3">
      <c r="A10" s="80" t="s">
        <v>117</v>
      </c>
      <c r="B10" s="52"/>
      <c r="C10" s="52"/>
      <c r="D10" s="53"/>
      <c r="E10" s="51"/>
      <c r="F10" s="54"/>
      <c r="G10" s="51"/>
      <c r="H10" s="81"/>
    </row>
    <row r="11" spans="1:8" ht="39.450000000000003" customHeight="1" x14ac:dyDescent="0.3">
      <c r="A11" s="78" t="s">
        <v>118</v>
      </c>
      <c r="B11" s="57"/>
      <c r="C11" s="57"/>
      <c r="D11" s="58"/>
      <c r="E11" s="56"/>
      <c r="F11" s="59"/>
      <c r="G11" s="56"/>
      <c r="H11" s="79"/>
    </row>
    <row r="12" spans="1:8" ht="39.450000000000003" customHeight="1" x14ac:dyDescent="0.3">
      <c r="A12" s="82" t="s">
        <v>119</v>
      </c>
      <c r="B12" s="83"/>
      <c r="C12" s="83"/>
      <c r="D12" s="84"/>
      <c r="E12" s="85"/>
      <c r="F12" s="86"/>
      <c r="G12" s="85"/>
      <c r="H12" s="87"/>
    </row>
  </sheetData>
  <conditionalFormatting sqref="B2:B12">
    <cfRule type="cellIs" dxfId="63" priority="7" operator="equal">
      <formula>"Low"</formula>
    </cfRule>
    <cfRule type="cellIs" dxfId="62" priority="8" operator="equal">
      <formula>"Medium"</formula>
    </cfRule>
  </conditionalFormatting>
  <conditionalFormatting sqref="B2:C12">
    <cfRule type="cellIs" dxfId="61" priority="6" operator="equal">
      <formula>"High"</formula>
    </cfRule>
  </conditionalFormatting>
  <conditionalFormatting sqref="C2:C12">
    <cfRule type="cellIs" dxfId="60" priority="4" operator="equal">
      <formula>"Low"</formula>
    </cfRule>
    <cfRule type="cellIs" dxfId="5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12DBDDB1-F94D-407F-B575-E68A14C81DEA}">
            <xm:f>Lists!$C$4</xm:f>
            <x14:dxf>
              <font>
                <color auto="1"/>
              </font>
              <fill>
                <patternFill>
                  <bgColor rgb="FFFF3300"/>
                </patternFill>
              </fill>
            </x14:dxf>
          </x14:cfRule>
          <x14:cfRule type="cellIs" priority="2" operator="equal" id="{A9CA8609-53B4-4BF4-AA8C-ABD0F079FBC1}">
            <xm:f>Lists!$C$3</xm:f>
            <x14:dxf>
              <font>
                <color auto="1"/>
              </font>
              <fill>
                <patternFill>
                  <bgColor rgb="FFFFC000"/>
                </patternFill>
              </fill>
            </x14:dxf>
          </x14:cfRule>
          <x14:cfRule type="cellIs" priority="3" operator="equal" id="{1F0B435E-9C71-46B0-A8E5-A79BA08D334C}">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797EA50B-BE5F-4CAD-B728-545B5F0D0330}">
          <x14:formula1>
            <xm:f>Lists!$A$2:$A$4</xm:f>
          </x14:formula1>
          <xm:sqref>B2:B50</xm:sqref>
        </x14:dataValidation>
        <x14:dataValidation type="list" allowBlank="1" showInputMessage="1" showErrorMessage="1" xr:uid="{3AB7AB86-8C3A-43DF-85EB-FB238D980055}">
          <x14:formula1>
            <xm:f>Lists!$B$2:$B$4</xm:f>
          </x14:formula1>
          <xm:sqref>C2:C50</xm:sqref>
        </x14:dataValidation>
        <x14:dataValidation type="list" allowBlank="1" showInputMessage="1" showErrorMessage="1" xr:uid="{D93314F9-D40F-4196-BB0E-8E23F925414B}">
          <x14:formula1>
            <xm:f>Lists!$C$2:$C$4</xm:f>
          </x14:formula1>
          <xm:sqref>D3:D50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3DEEE-4330-4B53-ADC8-CCD37314BEAF}">
  <sheetPr codeName="Sheet13">
    <tabColor rgb="FFFFC000"/>
  </sheetPr>
  <dimension ref="A1:H12"/>
  <sheetViews>
    <sheetView workbookViewId="0">
      <selection activeCell="D3" sqref="D3"/>
    </sheetView>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187.2" x14ac:dyDescent="0.3">
      <c r="A1" s="73" t="str">
        <f>Dashboard!B23</f>
        <v>recruit, train, develop and/or maintain a competent and technical data capability to enable it to manage, interpret, analyse and exploit data, in line with its governance framework by:
A.	ensuring those that provide the data capability have relevant skills, knowledge and experience in line with NFCC and other data related competency frameworks;
B.	embedding the appropriate ethical codes of practice and conduct into local policies, procedures, tailored guidance, and training materials; and
C.	monitoring and managing the competence of those who work with data and who are directly employed by the service, and support their continued professional development</v>
      </c>
      <c r="B1" s="74" t="s">
        <v>0</v>
      </c>
      <c r="C1" s="74" t="s">
        <v>1</v>
      </c>
      <c r="D1" s="74" t="s">
        <v>143</v>
      </c>
      <c r="E1" s="74" t="s">
        <v>26</v>
      </c>
      <c r="F1" s="74" t="s">
        <v>27</v>
      </c>
      <c r="G1" s="74" t="s">
        <v>28</v>
      </c>
      <c r="H1" s="75" t="s">
        <v>145</v>
      </c>
    </row>
    <row r="2" spans="1:8" s="27" customFormat="1" ht="39.450000000000003" customHeight="1" x14ac:dyDescent="0.3">
      <c r="A2" s="76"/>
      <c r="B2" s="46"/>
      <c r="C2" s="46"/>
      <c r="D2" s="64" t="str">
        <f>IF(COUNTIF(D3:D50,"Limited")&gt;0,"Limited",IF(COUNTIF(D3:D50,"Reasonable")&gt;0,"Reasonable","Substantial"))</f>
        <v>Substantial</v>
      </c>
      <c r="E2" s="48"/>
      <c r="F2" s="49"/>
      <c r="G2" s="48"/>
      <c r="H2" s="77"/>
    </row>
    <row r="3" spans="1:8" ht="39.450000000000003" customHeight="1" x14ac:dyDescent="0.3">
      <c r="A3" s="78" t="s">
        <v>120</v>
      </c>
      <c r="B3" s="57"/>
      <c r="C3" s="57"/>
      <c r="D3" s="58"/>
      <c r="E3" s="56"/>
      <c r="F3" s="59"/>
      <c r="G3" s="56"/>
      <c r="H3" s="79"/>
    </row>
    <row r="4" spans="1:8" ht="39.450000000000003" customHeight="1" x14ac:dyDescent="0.3">
      <c r="A4" s="80" t="s">
        <v>121</v>
      </c>
      <c r="B4" s="52"/>
      <c r="C4" s="52"/>
      <c r="D4" s="53"/>
      <c r="E4" s="51"/>
      <c r="F4" s="54"/>
      <c r="G4" s="51"/>
      <c r="H4" s="81"/>
    </row>
    <row r="5" spans="1:8" ht="39.450000000000003" customHeight="1" x14ac:dyDescent="0.3">
      <c r="A5" s="78" t="s">
        <v>122</v>
      </c>
      <c r="B5" s="57"/>
      <c r="C5" s="57"/>
      <c r="D5" s="58"/>
      <c r="E5" s="56"/>
      <c r="F5" s="59"/>
      <c r="G5" s="56"/>
      <c r="H5" s="79"/>
    </row>
    <row r="6" spans="1:8" ht="39.450000000000003" customHeight="1" x14ac:dyDescent="0.3">
      <c r="A6" s="80" t="s">
        <v>123</v>
      </c>
      <c r="B6" s="52"/>
      <c r="C6" s="52"/>
      <c r="D6" s="53"/>
      <c r="E6" s="51"/>
      <c r="F6" s="54"/>
      <c r="G6" s="51"/>
      <c r="H6" s="81"/>
    </row>
    <row r="7" spans="1:8" ht="39.450000000000003" customHeight="1" x14ac:dyDescent="0.3">
      <c r="A7" s="78" t="s">
        <v>124</v>
      </c>
      <c r="B7" s="57"/>
      <c r="C7" s="57"/>
      <c r="D7" s="58"/>
      <c r="E7" s="56"/>
      <c r="F7" s="59"/>
      <c r="G7" s="56"/>
      <c r="H7" s="79"/>
    </row>
    <row r="8" spans="1:8" ht="39.450000000000003" customHeight="1" x14ac:dyDescent="0.3">
      <c r="A8" s="80" t="s">
        <v>125</v>
      </c>
      <c r="B8" s="52"/>
      <c r="C8" s="52"/>
      <c r="D8" s="53"/>
      <c r="E8" s="51"/>
      <c r="F8" s="54"/>
      <c r="G8" s="51"/>
      <c r="H8" s="81"/>
    </row>
    <row r="9" spans="1:8" ht="39.450000000000003" customHeight="1" x14ac:dyDescent="0.3">
      <c r="A9" s="78" t="s">
        <v>126</v>
      </c>
      <c r="B9" s="57"/>
      <c r="C9" s="57"/>
      <c r="D9" s="58"/>
      <c r="E9" s="56"/>
      <c r="F9" s="59"/>
      <c r="G9" s="56"/>
      <c r="H9" s="79"/>
    </row>
    <row r="10" spans="1:8" ht="39.450000000000003" customHeight="1" x14ac:dyDescent="0.3">
      <c r="A10" s="80" t="s">
        <v>127</v>
      </c>
      <c r="B10" s="52"/>
      <c r="C10" s="52"/>
      <c r="D10" s="53"/>
      <c r="E10" s="51"/>
      <c r="F10" s="54"/>
      <c r="G10" s="51"/>
      <c r="H10" s="81"/>
    </row>
    <row r="11" spans="1:8" ht="39.450000000000003" customHeight="1" x14ac:dyDescent="0.3">
      <c r="A11" s="78" t="s">
        <v>128</v>
      </c>
      <c r="B11" s="57"/>
      <c r="C11" s="57"/>
      <c r="D11" s="58"/>
      <c r="E11" s="56"/>
      <c r="F11" s="59"/>
      <c r="G11" s="56"/>
      <c r="H11" s="79"/>
    </row>
    <row r="12" spans="1:8" ht="39.450000000000003" customHeight="1" x14ac:dyDescent="0.3">
      <c r="A12" s="82" t="s">
        <v>129</v>
      </c>
      <c r="B12" s="83"/>
      <c r="C12" s="83"/>
      <c r="D12" s="84"/>
      <c r="E12" s="85"/>
      <c r="F12" s="86"/>
      <c r="G12" s="85"/>
      <c r="H12" s="87"/>
    </row>
  </sheetData>
  <conditionalFormatting sqref="B2:B12">
    <cfRule type="cellIs" dxfId="55" priority="7" operator="equal">
      <formula>"Low"</formula>
    </cfRule>
    <cfRule type="cellIs" dxfId="54" priority="8" operator="equal">
      <formula>"Medium"</formula>
    </cfRule>
  </conditionalFormatting>
  <conditionalFormatting sqref="B2:C12">
    <cfRule type="cellIs" dxfId="53" priority="6" operator="equal">
      <formula>"High"</formula>
    </cfRule>
  </conditionalFormatting>
  <conditionalFormatting sqref="C2:C12">
    <cfRule type="cellIs" dxfId="52" priority="4" operator="equal">
      <formula>"Low"</formula>
    </cfRule>
    <cfRule type="cellIs" dxfId="5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D700930F-CEC7-4FB4-B832-07F10FEB5554}">
            <xm:f>Lists!$C$4</xm:f>
            <x14:dxf>
              <font>
                <color auto="1"/>
              </font>
              <fill>
                <patternFill>
                  <bgColor rgb="FFFF3300"/>
                </patternFill>
              </fill>
            </x14:dxf>
          </x14:cfRule>
          <x14:cfRule type="cellIs" priority="2" operator="equal" id="{227008D2-53B6-46E5-BC9F-A5995E4460BC}">
            <xm:f>Lists!$C$3</xm:f>
            <x14:dxf>
              <font>
                <color auto="1"/>
              </font>
              <fill>
                <patternFill>
                  <bgColor rgb="FFFFC000"/>
                </patternFill>
              </fill>
            </x14:dxf>
          </x14:cfRule>
          <x14:cfRule type="cellIs" priority="3" operator="equal" id="{CA5C5569-8C93-48B3-9CB5-BEFB2F5E16F0}">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9C2DB249-203E-4EA6-9A77-635D8D9B2521}">
          <x14:formula1>
            <xm:f>Lists!$C$2:$C$4</xm:f>
          </x14:formula1>
          <xm:sqref>D3:D50</xm:sqref>
        </x14:dataValidation>
        <x14:dataValidation type="list" allowBlank="1" showInputMessage="1" showErrorMessage="1" xr:uid="{777F2A66-EABB-4000-B116-2580357191C0}">
          <x14:formula1>
            <xm:f>Lists!$B$2:$B$4</xm:f>
          </x14:formula1>
          <xm:sqref>C2:C50</xm:sqref>
        </x14:dataValidation>
        <x14:dataValidation type="list" allowBlank="1" showInputMessage="1" showErrorMessage="1" xr:uid="{6CED29C6-D1CB-497A-A6A8-0500C656A80D}">
          <x14:formula1>
            <xm:f>Lists!$A$2:$A$4</xm:f>
          </x14:formula1>
          <xm:sqref>B2:B50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9AAD5-3D7F-482B-AC77-662EF4D0E50D}">
  <sheetPr codeName="Sheet14">
    <tabColor rgb="FFFFC000"/>
  </sheetPr>
  <dimension ref="A1:H12"/>
  <sheetViews>
    <sheetView workbookViewId="0">
      <selection activeCell="D3" sqref="D3"/>
    </sheetView>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59.25" customHeight="1" x14ac:dyDescent="0.3">
      <c r="A1" s="73" t="str">
        <f>Dashboard!B24</f>
        <v>present data and intelligence in a way that is meaningful for the intended audience</v>
      </c>
      <c r="B1" s="74" t="s">
        <v>0</v>
      </c>
      <c r="C1" s="74" t="s">
        <v>1</v>
      </c>
      <c r="D1" s="74" t="s">
        <v>143</v>
      </c>
      <c r="E1" s="74" t="s">
        <v>26</v>
      </c>
      <c r="F1" s="74" t="s">
        <v>27</v>
      </c>
      <c r="G1" s="74" t="s">
        <v>28</v>
      </c>
      <c r="H1" s="75" t="s">
        <v>145</v>
      </c>
    </row>
    <row r="2" spans="1:8" s="27" customFormat="1" ht="39.450000000000003" customHeight="1" x14ac:dyDescent="0.3">
      <c r="A2" s="76"/>
      <c r="B2" s="46"/>
      <c r="C2" s="46"/>
      <c r="D2" s="64" t="str">
        <f>IF(COUNTIF(D3:D50,"Limited")&gt;0,"Limited",IF(COUNTIF(D3:D50,"Reasonable")&gt;0,"Reasonable","Substantial"))</f>
        <v>Substantial</v>
      </c>
      <c r="E2" s="48"/>
      <c r="F2" s="49"/>
      <c r="G2" s="48"/>
      <c r="H2" s="77"/>
    </row>
    <row r="3" spans="1:8" ht="39.450000000000003" customHeight="1" x14ac:dyDescent="0.3">
      <c r="A3" s="78" t="s">
        <v>130</v>
      </c>
      <c r="B3" s="57"/>
      <c r="C3" s="57"/>
      <c r="D3" s="58"/>
      <c r="E3" s="56"/>
      <c r="F3" s="59"/>
      <c r="G3" s="56"/>
      <c r="H3" s="79"/>
    </row>
    <row r="4" spans="1:8" ht="39.450000000000003" customHeight="1" x14ac:dyDescent="0.3">
      <c r="A4" s="80" t="s">
        <v>131</v>
      </c>
      <c r="B4" s="52"/>
      <c r="C4" s="52"/>
      <c r="D4" s="53"/>
      <c r="E4" s="51"/>
      <c r="F4" s="54"/>
      <c r="G4" s="51"/>
      <c r="H4" s="81"/>
    </row>
    <row r="5" spans="1:8" ht="39.450000000000003" customHeight="1" x14ac:dyDescent="0.3">
      <c r="A5" s="78" t="s">
        <v>132</v>
      </c>
      <c r="B5" s="57"/>
      <c r="C5" s="57"/>
      <c r="D5" s="58"/>
      <c r="E5" s="56"/>
      <c r="F5" s="59"/>
      <c r="G5" s="56"/>
      <c r="H5" s="79"/>
    </row>
    <row r="6" spans="1:8" ht="39.450000000000003" customHeight="1" x14ac:dyDescent="0.3">
      <c r="A6" s="80" t="s">
        <v>133</v>
      </c>
      <c r="B6" s="52"/>
      <c r="C6" s="52"/>
      <c r="D6" s="53"/>
      <c r="E6" s="51"/>
      <c r="F6" s="54"/>
      <c r="G6" s="51"/>
      <c r="H6" s="81"/>
    </row>
    <row r="7" spans="1:8" ht="39.450000000000003" customHeight="1" x14ac:dyDescent="0.3">
      <c r="A7" s="78" t="s">
        <v>134</v>
      </c>
      <c r="B7" s="57"/>
      <c r="C7" s="57"/>
      <c r="D7" s="58"/>
      <c r="E7" s="56"/>
      <c r="F7" s="59"/>
      <c r="G7" s="56"/>
      <c r="H7" s="79"/>
    </row>
    <row r="8" spans="1:8" ht="39.450000000000003" customHeight="1" x14ac:dyDescent="0.3">
      <c r="A8" s="80" t="s">
        <v>135</v>
      </c>
      <c r="B8" s="52"/>
      <c r="C8" s="52"/>
      <c r="D8" s="53"/>
      <c r="E8" s="51"/>
      <c r="F8" s="54"/>
      <c r="G8" s="51"/>
      <c r="H8" s="81"/>
    </row>
    <row r="9" spans="1:8" ht="39.450000000000003" customHeight="1" x14ac:dyDescent="0.3">
      <c r="A9" s="78" t="s">
        <v>136</v>
      </c>
      <c r="B9" s="57"/>
      <c r="C9" s="57"/>
      <c r="D9" s="58"/>
      <c r="E9" s="56"/>
      <c r="F9" s="59"/>
      <c r="G9" s="56"/>
      <c r="H9" s="79"/>
    </row>
    <row r="10" spans="1:8" ht="39.450000000000003" customHeight="1" x14ac:dyDescent="0.3">
      <c r="A10" s="80" t="s">
        <v>137</v>
      </c>
      <c r="B10" s="52"/>
      <c r="C10" s="52"/>
      <c r="D10" s="53"/>
      <c r="E10" s="51"/>
      <c r="F10" s="54"/>
      <c r="G10" s="51"/>
      <c r="H10" s="81"/>
    </row>
    <row r="11" spans="1:8" ht="39.450000000000003" customHeight="1" x14ac:dyDescent="0.3">
      <c r="A11" s="78" t="s">
        <v>138</v>
      </c>
      <c r="B11" s="57"/>
      <c r="C11" s="57"/>
      <c r="D11" s="58"/>
      <c r="E11" s="56"/>
      <c r="F11" s="59"/>
      <c r="G11" s="56"/>
      <c r="H11" s="79"/>
    </row>
    <row r="12" spans="1:8" ht="39.450000000000003" customHeight="1" x14ac:dyDescent="0.3">
      <c r="A12" s="82" t="s">
        <v>139</v>
      </c>
      <c r="B12" s="83"/>
      <c r="C12" s="83"/>
      <c r="D12" s="84"/>
      <c r="E12" s="85"/>
      <c r="F12" s="86"/>
      <c r="G12" s="85"/>
      <c r="H12" s="87"/>
    </row>
  </sheetData>
  <conditionalFormatting sqref="B2:B12">
    <cfRule type="cellIs" dxfId="47" priority="7" operator="equal">
      <formula>"Low"</formula>
    </cfRule>
    <cfRule type="cellIs" dxfId="46" priority="8" operator="equal">
      <formula>"Medium"</formula>
    </cfRule>
  </conditionalFormatting>
  <conditionalFormatting sqref="B2:C12">
    <cfRule type="cellIs" dxfId="45" priority="6" operator="equal">
      <formula>"High"</formula>
    </cfRule>
  </conditionalFormatting>
  <conditionalFormatting sqref="C2:C12">
    <cfRule type="cellIs" dxfId="44" priority="4" operator="equal">
      <formula>"Low"</formula>
    </cfRule>
    <cfRule type="cellIs" dxfId="4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E1EF3939-8A9A-4629-AC92-41BB0EFFEC01}">
            <xm:f>Lists!$C$4</xm:f>
            <x14:dxf>
              <font>
                <color auto="1"/>
              </font>
              <fill>
                <patternFill>
                  <bgColor rgb="FFFF3300"/>
                </patternFill>
              </fill>
            </x14:dxf>
          </x14:cfRule>
          <x14:cfRule type="cellIs" priority="2" operator="equal" id="{0516CB83-41A5-4B60-8B59-76E586B200D8}">
            <xm:f>Lists!$C$3</xm:f>
            <x14:dxf>
              <font>
                <color auto="1"/>
              </font>
              <fill>
                <patternFill>
                  <bgColor rgb="FFFFC000"/>
                </patternFill>
              </fill>
            </x14:dxf>
          </x14:cfRule>
          <x14:cfRule type="cellIs" priority="3" operator="equal" id="{364203D5-8B06-46C2-BA69-9AE3FC12D71A}">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CC9D385B-5277-4188-8149-3A6DBAEEDC11}">
          <x14:formula1>
            <xm:f>Lists!$A$2:$A$4</xm:f>
          </x14:formula1>
          <xm:sqref>B2:B50</xm:sqref>
        </x14:dataValidation>
        <x14:dataValidation type="list" allowBlank="1" showInputMessage="1" showErrorMessage="1" xr:uid="{A1685684-609C-4FDA-BD18-FC32FA57137B}">
          <x14:formula1>
            <xm:f>Lists!$B$2:$B$4</xm:f>
          </x14:formula1>
          <xm:sqref>C2:C50</xm:sqref>
        </x14:dataValidation>
        <x14:dataValidation type="list" allowBlank="1" showInputMessage="1" showErrorMessage="1" xr:uid="{245DFD4D-70F5-4110-89A7-549743973AC8}">
          <x14:formula1>
            <xm:f>Lists!$C$2:$C$4</xm:f>
          </x14:formula1>
          <xm:sqref>D3:D50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F3003-8E9A-4B17-9161-39BF12C0E7F5}">
  <sheetPr codeName="Sheet15">
    <tabColor rgb="FFFFC000"/>
  </sheetPr>
  <dimension ref="A1:H12"/>
  <sheetViews>
    <sheetView workbookViewId="0">
      <selection activeCell="D3" sqref="D3"/>
    </sheetView>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59.25" customHeight="1" x14ac:dyDescent="0.3">
      <c r="A1" s="73" t="str">
        <f>Dashboard!B25</f>
        <v>establish and manage data sharing arrangements or agreements where beneficial to the community, to the service, and others</v>
      </c>
      <c r="B1" s="74" t="s">
        <v>0</v>
      </c>
      <c r="C1" s="74" t="s">
        <v>1</v>
      </c>
      <c r="D1" s="74" t="s">
        <v>143</v>
      </c>
      <c r="E1" s="74" t="s">
        <v>26</v>
      </c>
      <c r="F1" s="74" t="s">
        <v>27</v>
      </c>
      <c r="G1" s="74" t="s">
        <v>28</v>
      </c>
      <c r="H1" s="75" t="s">
        <v>145</v>
      </c>
    </row>
    <row r="2" spans="1:8" s="27" customFormat="1" ht="39.450000000000003" customHeight="1" x14ac:dyDescent="0.3">
      <c r="A2" s="76"/>
      <c r="B2" s="46"/>
      <c r="C2" s="46"/>
      <c r="D2" s="64" t="str">
        <f>IF(COUNTIF(D3:D50,"Limited")&gt;0,"Limited",IF(COUNTIF(D3:D50,"Reasonable")&gt;0,"Reasonable","Substantial"))</f>
        <v>Substantial</v>
      </c>
      <c r="E2" s="48"/>
      <c r="F2" s="49"/>
      <c r="G2" s="48"/>
      <c r="H2" s="77"/>
    </row>
    <row r="3" spans="1:8" ht="39.450000000000003" customHeight="1" x14ac:dyDescent="0.3">
      <c r="A3" s="78" t="s">
        <v>157</v>
      </c>
      <c r="B3" s="57"/>
      <c r="C3" s="57"/>
      <c r="D3" s="58"/>
      <c r="E3" s="56"/>
      <c r="F3" s="59"/>
      <c r="G3" s="56"/>
      <c r="H3" s="79"/>
    </row>
    <row r="4" spans="1:8" ht="39.450000000000003" customHeight="1" x14ac:dyDescent="0.3">
      <c r="A4" s="80" t="s">
        <v>158</v>
      </c>
      <c r="B4" s="52"/>
      <c r="C4" s="52"/>
      <c r="D4" s="53"/>
      <c r="E4" s="51"/>
      <c r="F4" s="54"/>
      <c r="G4" s="51"/>
      <c r="H4" s="81"/>
    </row>
    <row r="5" spans="1:8" ht="39.450000000000003" customHeight="1" x14ac:dyDescent="0.3">
      <c r="A5" s="78" t="s">
        <v>159</v>
      </c>
      <c r="B5" s="57"/>
      <c r="C5" s="57"/>
      <c r="D5" s="58"/>
      <c r="E5" s="56"/>
      <c r="F5" s="59"/>
      <c r="G5" s="56"/>
      <c r="H5" s="79"/>
    </row>
    <row r="6" spans="1:8" ht="39.450000000000003" customHeight="1" x14ac:dyDescent="0.3">
      <c r="A6" s="80" t="s">
        <v>160</v>
      </c>
      <c r="B6" s="52"/>
      <c r="C6" s="52"/>
      <c r="D6" s="53"/>
      <c r="E6" s="51"/>
      <c r="F6" s="54"/>
      <c r="G6" s="51"/>
      <c r="H6" s="81"/>
    </row>
    <row r="7" spans="1:8" ht="39.450000000000003" customHeight="1" x14ac:dyDescent="0.3">
      <c r="A7" s="78" t="s">
        <v>161</v>
      </c>
      <c r="B7" s="57"/>
      <c r="C7" s="57"/>
      <c r="D7" s="58"/>
      <c r="E7" s="56"/>
      <c r="F7" s="59"/>
      <c r="G7" s="56"/>
      <c r="H7" s="79"/>
    </row>
    <row r="8" spans="1:8" ht="39.450000000000003" customHeight="1" x14ac:dyDescent="0.3">
      <c r="A8" s="80" t="s">
        <v>162</v>
      </c>
      <c r="B8" s="52"/>
      <c r="C8" s="52"/>
      <c r="D8" s="53"/>
      <c r="E8" s="51"/>
      <c r="F8" s="54"/>
      <c r="G8" s="51"/>
      <c r="H8" s="81"/>
    </row>
    <row r="9" spans="1:8" ht="39.450000000000003" customHeight="1" x14ac:dyDescent="0.3">
      <c r="A9" s="78" t="s">
        <v>163</v>
      </c>
      <c r="B9" s="57"/>
      <c r="C9" s="57"/>
      <c r="D9" s="58"/>
      <c r="E9" s="56"/>
      <c r="F9" s="59"/>
      <c r="G9" s="56"/>
      <c r="H9" s="79"/>
    </row>
    <row r="10" spans="1:8" ht="39.450000000000003" customHeight="1" x14ac:dyDescent="0.3">
      <c r="A10" s="80" t="s">
        <v>164</v>
      </c>
      <c r="B10" s="52"/>
      <c r="C10" s="52"/>
      <c r="D10" s="53"/>
      <c r="E10" s="51"/>
      <c r="F10" s="54"/>
      <c r="G10" s="51"/>
      <c r="H10" s="81"/>
    </row>
    <row r="11" spans="1:8" ht="39.450000000000003" customHeight="1" x14ac:dyDescent="0.3">
      <c r="A11" s="78" t="s">
        <v>165</v>
      </c>
      <c r="B11" s="57"/>
      <c r="C11" s="57"/>
      <c r="D11" s="58"/>
      <c r="E11" s="56"/>
      <c r="F11" s="59"/>
      <c r="G11" s="56"/>
      <c r="H11" s="79"/>
    </row>
    <row r="12" spans="1:8" ht="39.450000000000003" customHeight="1" x14ac:dyDescent="0.3">
      <c r="A12" s="82" t="s">
        <v>166</v>
      </c>
      <c r="B12" s="83"/>
      <c r="C12" s="83"/>
      <c r="D12" s="84"/>
      <c r="E12" s="85"/>
      <c r="F12" s="86"/>
      <c r="G12" s="85"/>
      <c r="H12" s="87"/>
    </row>
  </sheetData>
  <conditionalFormatting sqref="B2:B12">
    <cfRule type="cellIs" dxfId="39" priority="7" operator="equal">
      <formula>"Low"</formula>
    </cfRule>
    <cfRule type="cellIs" dxfId="38" priority="8" operator="equal">
      <formula>"Medium"</formula>
    </cfRule>
  </conditionalFormatting>
  <conditionalFormatting sqref="B2:C12">
    <cfRule type="cellIs" dxfId="37" priority="6" operator="equal">
      <formula>"High"</formula>
    </cfRule>
  </conditionalFormatting>
  <conditionalFormatting sqref="C2:C12">
    <cfRule type="cellIs" dxfId="36" priority="4" operator="equal">
      <formula>"Low"</formula>
    </cfRule>
    <cfRule type="cellIs" dxfId="35"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4126E5AA-C4A1-495F-A546-EB572B47B7B9}">
            <xm:f>Lists!$C$4</xm:f>
            <x14:dxf>
              <font>
                <color auto="1"/>
              </font>
              <fill>
                <patternFill>
                  <bgColor rgb="FFFF3300"/>
                </patternFill>
              </fill>
            </x14:dxf>
          </x14:cfRule>
          <x14:cfRule type="cellIs" priority="2" operator="equal" id="{82ABBC36-9184-4F53-B00E-2389E57A483A}">
            <xm:f>Lists!$C$3</xm:f>
            <x14:dxf>
              <font>
                <color auto="1"/>
              </font>
              <fill>
                <patternFill>
                  <bgColor rgb="FFFFC000"/>
                </patternFill>
              </fill>
            </x14:dxf>
          </x14:cfRule>
          <x14:cfRule type="cellIs" priority="3" operator="equal" id="{F7517233-96B6-4A9E-BE8E-F8FABB1D5272}">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457B7AD9-070D-4654-93AC-2596C452377A}">
          <x14:formula1>
            <xm:f>Lists!$C$2:$C$4</xm:f>
          </x14:formula1>
          <xm:sqref>D3:D50</xm:sqref>
        </x14:dataValidation>
        <x14:dataValidation type="list" allowBlank="1" showInputMessage="1" showErrorMessage="1" xr:uid="{B6AABE7D-2092-446C-9992-E53C60A2BA5C}">
          <x14:formula1>
            <xm:f>Lists!$B$2:$B$4</xm:f>
          </x14:formula1>
          <xm:sqref>C2:C50</xm:sqref>
        </x14:dataValidation>
        <x14:dataValidation type="list" allowBlank="1" showInputMessage="1" showErrorMessage="1" xr:uid="{3298EB8C-E63B-456E-A03E-5F9B71CDB7F6}">
          <x14:formula1>
            <xm:f>Lists!$A$2:$A$4</xm:f>
          </x14:formula1>
          <xm:sqref>B2:B50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C395B-A18A-4A77-BD1A-3DB49EBD2314}">
  <sheetPr codeName="Sheet16">
    <tabColor rgb="FFFFC000"/>
  </sheetPr>
  <dimension ref="A1:H12"/>
  <sheetViews>
    <sheetView workbookViewId="0"/>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144" x14ac:dyDescent="0.3">
      <c r="A1" s="73" t="str">
        <f>Dashboard!B26</f>
        <v>unlock improved and accessible ways of working and embrace innovation by:
A.	maximising opportunities gained from supporting the National Fire Chiefs Council (NFCC) network by sharing learning and experiences, and attending events;
B.	identifying and accessing data outside of the service, which may enhance and contribute to continual improvement of service delivery; and
C.	staying informed of innovations in data technologies and trends</v>
      </c>
      <c r="B1" s="74" t="s">
        <v>0</v>
      </c>
      <c r="C1" s="74" t="s">
        <v>1</v>
      </c>
      <c r="D1" s="74" t="s">
        <v>143</v>
      </c>
      <c r="E1" s="74" t="s">
        <v>26</v>
      </c>
      <c r="F1" s="74" t="s">
        <v>27</v>
      </c>
      <c r="G1" s="74" t="s">
        <v>28</v>
      </c>
      <c r="H1" s="75" t="s">
        <v>145</v>
      </c>
    </row>
    <row r="2" spans="1:8" s="27" customFormat="1" ht="39.450000000000003" customHeight="1" x14ac:dyDescent="0.3">
      <c r="A2" s="76"/>
      <c r="B2" s="46"/>
      <c r="C2" s="46"/>
      <c r="D2" s="64" t="str">
        <f>IF(COUNTIF(D3:D50,"Limited")&gt;0,"Limited",IF(COUNTIF(D3:D50,"Reasonable")&gt;0,"Reasonable","Substantial"))</f>
        <v>Substantial</v>
      </c>
      <c r="E2" s="48"/>
      <c r="F2" s="49"/>
      <c r="G2" s="48"/>
      <c r="H2" s="77"/>
    </row>
    <row r="3" spans="1:8" ht="39.450000000000003" customHeight="1" x14ac:dyDescent="0.3">
      <c r="A3" s="78" t="s">
        <v>167</v>
      </c>
      <c r="B3" s="57"/>
      <c r="C3" s="57"/>
      <c r="D3" s="58"/>
      <c r="E3" s="56"/>
      <c r="F3" s="59"/>
      <c r="G3" s="56"/>
      <c r="H3" s="79"/>
    </row>
    <row r="4" spans="1:8" ht="39.450000000000003" customHeight="1" x14ac:dyDescent="0.3">
      <c r="A4" s="80" t="s">
        <v>168</v>
      </c>
      <c r="B4" s="52"/>
      <c r="C4" s="52"/>
      <c r="D4" s="53"/>
      <c r="E4" s="51"/>
      <c r="F4" s="54"/>
      <c r="G4" s="51"/>
      <c r="H4" s="81"/>
    </row>
    <row r="5" spans="1:8" ht="39.450000000000003" customHeight="1" x14ac:dyDescent="0.3">
      <c r="A5" s="78" t="s">
        <v>169</v>
      </c>
      <c r="B5" s="57"/>
      <c r="C5" s="57"/>
      <c r="D5" s="58"/>
      <c r="E5" s="56"/>
      <c r="F5" s="59"/>
      <c r="G5" s="56"/>
      <c r="H5" s="79"/>
    </row>
    <row r="6" spans="1:8" ht="39.450000000000003" customHeight="1" x14ac:dyDescent="0.3">
      <c r="A6" s="80" t="s">
        <v>170</v>
      </c>
      <c r="B6" s="52"/>
      <c r="C6" s="52"/>
      <c r="D6" s="53"/>
      <c r="E6" s="51"/>
      <c r="F6" s="54"/>
      <c r="G6" s="51"/>
      <c r="H6" s="81"/>
    </row>
    <row r="7" spans="1:8" ht="39.450000000000003" customHeight="1" x14ac:dyDescent="0.3">
      <c r="A7" s="78" t="s">
        <v>171</v>
      </c>
      <c r="B7" s="57"/>
      <c r="C7" s="57"/>
      <c r="D7" s="58"/>
      <c r="E7" s="56"/>
      <c r="F7" s="59"/>
      <c r="G7" s="56"/>
      <c r="H7" s="79"/>
    </row>
    <row r="8" spans="1:8" ht="39.450000000000003" customHeight="1" x14ac:dyDescent="0.3">
      <c r="A8" s="80" t="s">
        <v>172</v>
      </c>
      <c r="B8" s="52"/>
      <c r="C8" s="52"/>
      <c r="D8" s="53"/>
      <c r="E8" s="51"/>
      <c r="F8" s="54"/>
      <c r="G8" s="51"/>
      <c r="H8" s="81"/>
    </row>
    <row r="9" spans="1:8" ht="39.450000000000003" customHeight="1" x14ac:dyDescent="0.3">
      <c r="A9" s="78" t="s">
        <v>173</v>
      </c>
      <c r="B9" s="57"/>
      <c r="C9" s="57"/>
      <c r="D9" s="58"/>
      <c r="E9" s="56"/>
      <c r="F9" s="59"/>
      <c r="G9" s="56"/>
      <c r="H9" s="79"/>
    </row>
    <row r="10" spans="1:8" ht="39.450000000000003" customHeight="1" x14ac:dyDescent="0.3">
      <c r="A10" s="80" t="s">
        <v>174</v>
      </c>
      <c r="B10" s="52"/>
      <c r="C10" s="52"/>
      <c r="D10" s="53"/>
      <c r="E10" s="51"/>
      <c r="F10" s="54"/>
      <c r="G10" s="51"/>
      <c r="H10" s="81"/>
    </row>
    <row r="11" spans="1:8" ht="39.450000000000003" customHeight="1" x14ac:dyDescent="0.3">
      <c r="A11" s="78" t="s">
        <v>175</v>
      </c>
      <c r="B11" s="57"/>
      <c r="C11" s="57"/>
      <c r="D11" s="58"/>
      <c r="E11" s="56"/>
      <c r="F11" s="59"/>
      <c r="G11" s="56"/>
      <c r="H11" s="79"/>
    </row>
    <row r="12" spans="1:8" ht="39.450000000000003" customHeight="1" x14ac:dyDescent="0.3">
      <c r="A12" s="82" t="s">
        <v>176</v>
      </c>
      <c r="B12" s="83"/>
      <c r="C12" s="83"/>
      <c r="D12" s="84"/>
      <c r="E12" s="85"/>
      <c r="F12" s="86"/>
      <c r="G12" s="85"/>
      <c r="H12" s="87"/>
    </row>
  </sheetData>
  <conditionalFormatting sqref="B2:B12">
    <cfRule type="cellIs" dxfId="31" priority="7" operator="equal">
      <formula>"Low"</formula>
    </cfRule>
    <cfRule type="cellIs" dxfId="30" priority="8" operator="equal">
      <formula>"Medium"</formula>
    </cfRule>
  </conditionalFormatting>
  <conditionalFormatting sqref="B2:C12">
    <cfRule type="cellIs" dxfId="29" priority="6" operator="equal">
      <formula>"High"</formula>
    </cfRule>
  </conditionalFormatting>
  <conditionalFormatting sqref="C2:C12">
    <cfRule type="cellIs" dxfId="28" priority="4" operator="equal">
      <formula>"Low"</formula>
    </cfRule>
    <cfRule type="cellIs" dxfId="2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C5CEB278-E761-44E3-B967-081A492CCAC6}">
            <xm:f>Lists!$C$4</xm:f>
            <x14:dxf>
              <font>
                <color auto="1"/>
              </font>
              <fill>
                <patternFill>
                  <bgColor rgb="FFFF3300"/>
                </patternFill>
              </fill>
            </x14:dxf>
          </x14:cfRule>
          <x14:cfRule type="cellIs" priority="2" operator="equal" id="{9C7FF588-B36E-4572-B6D3-9729EE29DFC3}">
            <xm:f>Lists!$C$3</xm:f>
            <x14:dxf>
              <font>
                <color auto="1"/>
              </font>
              <fill>
                <patternFill>
                  <bgColor rgb="FFFFC000"/>
                </patternFill>
              </fill>
            </x14:dxf>
          </x14:cfRule>
          <x14:cfRule type="cellIs" priority="3" operator="equal" id="{E85E8D7C-DAFE-4A9D-A092-E45715848DBD}">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C1CF054-6C03-4944-8808-64116DE09451}">
          <x14:formula1>
            <xm:f>Lists!$A$2:$A$4</xm:f>
          </x14:formula1>
          <xm:sqref>B2:B50</xm:sqref>
        </x14:dataValidation>
        <x14:dataValidation type="list" allowBlank="1" showInputMessage="1" showErrorMessage="1" xr:uid="{B47E89A6-C010-4AFC-AFC0-5A8CD65287EC}">
          <x14:formula1>
            <xm:f>Lists!$B$2:$B$4</xm:f>
          </x14:formula1>
          <xm:sqref>C2:C50</xm:sqref>
        </x14:dataValidation>
        <x14:dataValidation type="list" allowBlank="1" showInputMessage="1" showErrorMessage="1" xr:uid="{F99A3A96-95AD-4179-B7F0-4194977DC2EF}">
          <x14:formula1>
            <xm:f>Lists!$C$2:$C$4</xm:f>
          </x14:formula1>
          <xm:sqref>D3:D50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E513D-91BB-48EA-9629-CD98D00239DC}">
  <sheetPr>
    <tabColor rgb="FFFFC000"/>
  </sheetPr>
  <dimension ref="A1:H12"/>
  <sheetViews>
    <sheetView workbookViewId="0">
      <selection activeCell="C9" sqref="C9"/>
    </sheetView>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59.25" customHeight="1" x14ac:dyDescent="0.3">
      <c r="A1" s="73" t="str">
        <f>Dashboard!B27</f>
        <v>consider ways to maximise the use of data available to services by utilising geospatial data to enhance decision making and analysis.</v>
      </c>
      <c r="B1" s="74" t="s">
        <v>0</v>
      </c>
      <c r="C1" s="74" t="s">
        <v>1</v>
      </c>
      <c r="D1" s="74" t="s">
        <v>143</v>
      </c>
      <c r="E1" s="74" t="s">
        <v>26</v>
      </c>
      <c r="F1" s="74" t="s">
        <v>27</v>
      </c>
      <c r="G1" s="74" t="s">
        <v>28</v>
      </c>
      <c r="H1" s="75" t="s">
        <v>145</v>
      </c>
    </row>
    <row r="2" spans="1:8" s="27" customFormat="1" ht="39.450000000000003" customHeight="1" x14ac:dyDescent="0.3">
      <c r="A2" s="76"/>
      <c r="B2" s="46"/>
      <c r="C2" s="46"/>
      <c r="D2" s="64" t="str">
        <f>IF(COUNTIF(D3:D50,"Limited")&gt;0,"Limited",IF(COUNTIF(D3:D50,"Reasonable")&gt;0,"Reasonable","Substantial"))</f>
        <v>Substantial</v>
      </c>
      <c r="E2" s="48"/>
      <c r="F2" s="49"/>
      <c r="G2" s="48"/>
      <c r="H2" s="77"/>
    </row>
    <row r="3" spans="1:8" ht="39.450000000000003" customHeight="1" x14ac:dyDescent="0.3">
      <c r="A3" s="78" t="s">
        <v>197</v>
      </c>
      <c r="B3" s="57"/>
      <c r="C3" s="57"/>
      <c r="D3" s="58"/>
      <c r="E3" s="56"/>
      <c r="F3" s="59"/>
      <c r="G3" s="56"/>
      <c r="H3" s="79"/>
    </row>
    <row r="4" spans="1:8" ht="39.450000000000003" customHeight="1" x14ac:dyDescent="0.3">
      <c r="A4" s="80" t="s">
        <v>198</v>
      </c>
      <c r="B4" s="52"/>
      <c r="C4" s="52"/>
      <c r="D4" s="53"/>
      <c r="E4" s="51"/>
      <c r="F4" s="54"/>
      <c r="G4" s="51"/>
      <c r="H4" s="81"/>
    </row>
    <row r="5" spans="1:8" ht="39.450000000000003" customHeight="1" x14ac:dyDescent="0.3">
      <c r="A5" s="78" t="s">
        <v>199</v>
      </c>
      <c r="B5" s="57"/>
      <c r="C5" s="57"/>
      <c r="D5" s="58"/>
      <c r="E5" s="56"/>
      <c r="F5" s="59"/>
      <c r="G5" s="56"/>
      <c r="H5" s="79"/>
    </row>
    <row r="6" spans="1:8" ht="39.450000000000003" customHeight="1" x14ac:dyDescent="0.3">
      <c r="A6" s="80" t="s">
        <v>200</v>
      </c>
      <c r="B6" s="52"/>
      <c r="C6" s="52"/>
      <c r="D6" s="53"/>
      <c r="E6" s="51"/>
      <c r="F6" s="54"/>
      <c r="G6" s="51"/>
      <c r="H6" s="81"/>
    </row>
    <row r="7" spans="1:8" ht="39.450000000000003" customHeight="1" x14ac:dyDescent="0.3">
      <c r="A7" s="78" t="s">
        <v>201</v>
      </c>
      <c r="B7" s="57"/>
      <c r="C7" s="57"/>
      <c r="D7" s="58"/>
      <c r="E7" s="56"/>
      <c r="F7" s="59"/>
      <c r="G7" s="56"/>
      <c r="H7" s="79"/>
    </row>
    <row r="8" spans="1:8" ht="39.450000000000003" customHeight="1" x14ac:dyDescent="0.3">
      <c r="A8" s="80" t="s">
        <v>202</v>
      </c>
      <c r="B8" s="52"/>
      <c r="C8" s="52"/>
      <c r="D8" s="53"/>
      <c r="E8" s="51"/>
      <c r="F8" s="54"/>
      <c r="G8" s="51"/>
      <c r="H8" s="81"/>
    </row>
    <row r="9" spans="1:8" ht="39.450000000000003" customHeight="1" x14ac:dyDescent="0.3">
      <c r="A9" s="78" t="s">
        <v>203</v>
      </c>
      <c r="B9" s="57"/>
      <c r="C9" s="57"/>
      <c r="D9" s="58"/>
      <c r="E9" s="56"/>
      <c r="F9" s="59"/>
      <c r="G9" s="56"/>
      <c r="H9" s="79"/>
    </row>
    <row r="10" spans="1:8" ht="39.450000000000003" customHeight="1" x14ac:dyDescent="0.3">
      <c r="A10" s="80" t="s">
        <v>204</v>
      </c>
      <c r="B10" s="52"/>
      <c r="C10" s="52"/>
      <c r="D10" s="53"/>
      <c r="E10" s="51"/>
      <c r="F10" s="54"/>
      <c r="G10" s="51"/>
      <c r="H10" s="81"/>
    </row>
    <row r="11" spans="1:8" ht="39.450000000000003" customHeight="1" x14ac:dyDescent="0.3">
      <c r="A11" s="78" t="s">
        <v>205</v>
      </c>
      <c r="B11" s="57"/>
      <c r="C11" s="57"/>
      <c r="D11" s="58"/>
      <c r="E11" s="56"/>
      <c r="F11" s="59"/>
      <c r="G11" s="56"/>
      <c r="H11" s="79"/>
    </row>
    <row r="12" spans="1:8" ht="39.450000000000003" customHeight="1" x14ac:dyDescent="0.3">
      <c r="A12" s="82" t="s">
        <v>206</v>
      </c>
      <c r="B12" s="83"/>
      <c r="C12" s="83"/>
      <c r="D12" s="84"/>
      <c r="E12" s="85"/>
      <c r="F12" s="86"/>
      <c r="G12" s="85"/>
      <c r="H12" s="87"/>
    </row>
  </sheetData>
  <phoneticPr fontId="2" type="noConversion"/>
  <conditionalFormatting sqref="B2:B12">
    <cfRule type="cellIs" dxfId="23" priority="7" operator="equal">
      <formula>"Low"</formula>
    </cfRule>
    <cfRule type="cellIs" dxfId="22" priority="8" operator="equal">
      <formula>"Medium"</formula>
    </cfRule>
  </conditionalFormatting>
  <conditionalFormatting sqref="B2:C12">
    <cfRule type="cellIs" dxfId="21" priority="6" operator="equal">
      <formula>"High"</formula>
    </cfRule>
  </conditionalFormatting>
  <conditionalFormatting sqref="C2:C12">
    <cfRule type="cellIs" dxfId="20" priority="4" operator="equal">
      <formula>"Low"</formula>
    </cfRule>
    <cfRule type="cellIs" dxfId="1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4BAF6E4D-A70A-4205-AABD-C9BB131D1949}">
            <xm:f>Lists!$C$4</xm:f>
            <x14:dxf>
              <font>
                <color auto="1"/>
              </font>
              <fill>
                <patternFill>
                  <bgColor rgb="FFFF3300"/>
                </patternFill>
              </fill>
            </x14:dxf>
          </x14:cfRule>
          <x14:cfRule type="cellIs" priority="2" operator="equal" id="{66071B29-10BE-4680-8AFE-022AD7894D85}">
            <xm:f>Lists!$C$3</xm:f>
            <x14:dxf>
              <font>
                <color auto="1"/>
              </font>
              <fill>
                <patternFill>
                  <bgColor rgb="FFFFC000"/>
                </patternFill>
              </fill>
            </x14:dxf>
          </x14:cfRule>
          <x14:cfRule type="cellIs" priority="3" operator="equal" id="{7EF65B35-57B7-4BD0-91D0-A7C77E00E244}">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236D3584-1A7A-4BA5-8BC5-7931611F1611}">
          <x14:formula1>
            <xm:f>Lists!$C$2:$C$4</xm:f>
          </x14:formula1>
          <xm:sqref>D3:D50</xm:sqref>
        </x14:dataValidation>
        <x14:dataValidation type="list" allowBlank="1" showInputMessage="1" showErrorMessage="1" xr:uid="{299986A7-12E9-4ADC-B405-60D40F74C669}">
          <x14:formula1>
            <xm:f>Lists!$B$2:$B$4</xm:f>
          </x14:formula1>
          <xm:sqref>C2:C50</xm:sqref>
        </x14:dataValidation>
        <x14:dataValidation type="list" allowBlank="1" showInputMessage="1" showErrorMessage="1" xr:uid="{D97DABB3-828B-4E1A-B51A-A92B00BCF537}">
          <x14:formula1>
            <xm:f>Lists!$A$2:$A$4</xm:f>
          </x14:formula1>
          <xm:sqref>B2:B50</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037C8-7A44-4CE8-9DE5-EB1E76DC541C}">
  <sheetPr>
    <tabColor rgb="FFFFC000"/>
  </sheetPr>
  <dimension ref="A1:H12"/>
  <sheetViews>
    <sheetView workbookViewId="0">
      <selection activeCell="B9" sqref="B9"/>
    </sheetView>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72" x14ac:dyDescent="0.3">
      <c r="A1" s="73" t="str">
        <f>Dashboard!B28</f>
        <v>explore opportunities to enhance its technical data capability by investing in advanced analytical techniques</v>
      </c>
      <c r="B1" s="74" t="s">
        <v>0</v>
      </c>
      <c r="C1" s="74" t="s">
        <v>1</v>
      </c>
      <c r="D1" s="74" t="s">
        <v>143</v>
      </c>
      <c r="E1" s="74" t="s">
        <v>26</v>
      </c>
      <c r="F1" s="74" t="s">
        <v>27</v>
      </c>
      <c r="G1" s="74" t="s">
        <v>28</v>
      </c>
      <c r="H1" s="75" t="s">
        <v>145</v>
      </c>
    </row>
    <row r="2" spans="1:8" s="27" customFormat="1" ht="39.450000000000003" customHeight="1" x14ac:dyDescent="0.3">
      <c r="A2" s="76"/>
      <c r="B2" s="46"/>
      <c r="C2" s="46"/>
      <c r="D2" s="64" t="str">
        <f>IF(COUNTIF(D3:D50,"Limited")&gt;0,"Limited",IF(COUNTIF(D3:D50,"Reasonable")&gt;0,"Reasonable","Substantial"))</f>
        <v>Substantial</v>
      </c>
      <c r="E2" s="48"/>
      <c r="F2" s="49"/>
      <c r="G2" s="48"/>
      <c r="H2" s="77"/>
    </row>
    <row r="3" spans="1:8" ht="39.450000000000003" customHeight="1" x14ac:dyDescent="0.3">
      <c r="A3" s="78" t="s">
        <v>187</v>
      </c>
      <c r="B3" s="57"/>
      <c r="C3" s="57"/>
      <c r="D3" s="58"/>
      <c r="E3" s="56"/>
      <c r="F3" s="59"/>
      <c r="G3" s="56"/>
      <c r="H3" s="79"/>
    </row>
    <row r="4" spans="1:8" ht="39.450000000000003" customHeight="1" x14ac:dyDescent="0.3">
      <c r="A4" s="80" t="s">
        <v>188</v>
      </c>
      <c r="B4" s="52"/>
      <c r="C4" s="52"/>
      <c r="D4" s="53"/>
      <c r="E4" s="51"/>
      <c r="F4" s="54"/>
      <c r="G4" s="51"/>
      <c r="H4" s="81"/>
    </row>
    <row r="5" spans="1:8" ht="39.450000000000003" customHeight="1" x14ac:dyDescent="0.3">
      <c r="A5" s="78" t="s">
        <v>189</v>
      </c>
      <c r="B5" s="57"/>
      <c r="C5" s="57"/>
      <c r="D5" s="58"/>
      <c r="E5" s="56"/>
      <c r="F5" s="59"/>
      <c r="G5" s="56"/>
      <c r="H5" s="79"/>
    </row>
    <row r="6" spans="1:8" ht="39.450000000000003" customHeight="1" x14ac:dyDescent="0.3">
      <c r="A6" s="80" t="s">
        <v>190</v>
      </c>
      <c r="B6" s="52"/>
      <c r="C6" s="52"/>
      <c r="D6" s="53"/>
      <c r="E6" s="51"/>
      <c r="F6" s="54"/>
      <c r="G6" s="51"/>
      <c r="H6" s="81"/>
    </row>
    <row r="7" spans="1:8" ht="39.450000000000003" customHeight="1" x14ac:dyDescent="0.3">
      <c r="A7" s="78" t="s">
        <v>191</v>
      </c>
      <c r="B7" s="57"/>
      <c r="C7" s="57"/>
      <c r="D7" s="58"/>
      <c r="E7" s="56"/>
      <c r="F7" s="59"/>
      <c r="G7" s="56"/>
      <c r="H7" s="79"/>
    </row>
    <row r="8" spans="1:8" ht="39.450000000000003" customHeight="1" x14ac:dyDescent="0.3">
      <c r="A8" s="80" t="s">
        <v>192</v>
      </c>
      <c r="B8" s="52"/>
      <c r="C8" s="52"/>
      <c r="D8" s="53"/>
      <c r="E8" s="51"/>
      <c r="F8" s="54"/>
      <c r="G8" s="51"/>
      <c r="H8" s="81"/>
    </row>
    <row r="9" spans="1:8" ht="39.450000000000003" customHeight="1" x14ac:dyDescent="0.3">
      <c r="A9" s="78" t="s">
        <v>193</v>
      </c>
      <c r="B9" s="57"/>
      <c r="C9" s="57"/>
      <c r="D9" s="58"/>
      <c r="E9" s="56"/>
      <c r="F9" s="59"/>
      <c r="G9" s="56"/>
      <c r="H9" s="79"/>
    </row>
    <row r="10" spans="1:8" ht="39.450000000000003" customHeight="1" x14ac:dyDescent="0.3">
      <c r="A10" s="80" t="s">
        <v>194</v>
      </c>
      <c r="B10" s="52"/>
      <c r="C10" s="52"/>
      <c r="D10" s="53"/>
      <c r="E10" s="51"/>
      <c r="F10" s="54"/>
      <c r="G10" s="51"/>
      <c r="H10" s="81"/>
    </row>
    <row r="11" spans="1:8" ht="39.450000000000003" customHeight="1" x14ac:dyDescent="0.3">
      <c r="A11" s="78" t="s">
        <v>195</v>
      </c>
      <c r="B11" s="57"/>
      <c r="C11" s="57"/>
      <c r="D11" s="58"/>
      <c r="E11" s="56"/>
      <c r="F11" s="59"/>
      <c r="G11" s="56"/>
      <c r="H11" s="79"/>
    </row>
    <row r="12" spans="1:8" ht="39.450000000000003" customHeight="1" x14ac:dyDescent="0.3">
      <c r="A12" s="82" t="s">
        <v>196</v>
      </c>
      <c r="B12" s="83"/>
      <c r="C12" s="83"/>
      <c r="D12" s="84"/>
      <c r="E12" s="85"/>
      <c r="F12" s="86"/>
      <c r="G12" s="85"/>
      <c r="H12" s="87"/>
    </row>
  </sheetData>
  <phoneticPr fontId="2" type="noConversion"/>
  <conditionalFormatting sqref="B2:B12">
    <cfRule type="cellIs" dxfId="15" priority="7" operator="equal">
      <formula>"Low"</formula>
    </cfRule>
    <cfRule type="cellIs" dxfId="14" priority="8" operator="equal">
      <formula>"Medium"</formula>
    </cfRule>
  </conditionalFormatting>
  <conditionalFormatting sqref="B2:C12">
    <cfRule type="cellIs" dxfId="13" priority="6" operator="equal">
      <formula>"High"</formula>
    </cfRule>
  </conditionalFormatting>
  <conditionalFormatting sqref="C2:C12">
    <cfRule type="cellIs" dxfId="12" priority="4" operator="equal">
      <formula>"Low"</formula>
    </cfRule>
    <cfRule type="cellIs" dxfId="1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616C0E1A-3437-4E0F-864F-E051E24A1135}">
            <xm:f>Lists!$C$4</xm:f>
            <x14:dxf>
              <font>
                <color auto="1"/>
              </font>
              <fill>
                <patternFill>
                  <bgColor rgb="FFFF3300"/>
                </patternFill>
              </fill>
            </x14:dxf>
          </x14:cfRule>
          <x14:cfRule type="cellIs" priority="2" operator="equal" id="{53274002-AEEA-4974-A766-1823A266F745}">
            <xm:f>Lists!$C$3</xm:f>
            <x14:dxf>
              <font>
                <color auto="1"/>
              </font>
              <fill>
                <patternFill>
                  <bgColor rgb="FFFFC000"/>
                </patternFill>
              </fill>
            </x14:dxf>
          </x14:cfRule>
          <x14:cfRule type="cellIs" priority="3" operator="equal" id="{77CF8651-604F-4A7F-B37D-4F6FFEBE71AB}">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C948178-D400-4040-8DB3-578D881A86AC}">
          <x14:formula1>
            <xm:f>Lists!$A$2:$A$4</xm:f>
          </x14:formula1>
          <xm:sqref>B2:B50</xm:sqref>
        </x14:dataValidation>
        <x14:dataValidation type="list" allowBlank="1" showInputMessage="1" showErrorMessage="1" xr:uid="{46B5DE20-D190-4FD5-A4C3-F0BBBE66C1CC}">
          <x14:formula1>
            <xm:f>Lists!$B$2:$B$4</xm:f>
          </x14:formula1>
          <xm:sqref>C2:C50</xm:sqref>
        </x14:dataValidation>
        <x14:dataValidation type="list" allowBlank="1" showInputMessage="1" showErrorMessage="1" xr:uid="{B8BF73A3-CC86-4D3E-A506-56CDB5D4D3C2}">
          <x14:formula1>
            <xm:f>Lists!$C$2:$C$4</xm:f>
          </x14:formula1>
          <xm:sqref>D3:D50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70363-2054-4626-8DBB-93CF51DC284E}">
  <sheetPr codeName="Sheet2"/>
  <dimension ref="A1"/>
  <sheetViews>
    <sheetView workbookViewId="0">
      <selection activeCell="S15" sqref="S15"/>
    </sheetView>
  </sheetViews>
  <sheetFormatPr defaultRowHeight="14.4" x14ac:dyDescent="0.3"/>
  <sheetData/>
  <pageMargins left="0.7" right="0.7" top="0.75" bottom="0.75" header="0.3" footer="0.3"/>
  <pageSetup paperSize="9" orientation="portrait" horizontalDpi="4294967293"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AFEFB-2115-4EBC-BA0A-7037B7574101}">
  <sheetPr>
    <tabColor rgb="FFFFC000"/>
  </sheetPr>
  <dimension ref="A1:H12"/>
  <sheetViews>
    <sheetView tabSelected="1" workbookViewId="0"/>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88.95" customHeight="1" x14ac:dyDescent="0.3">
      <c r="A1" s="73" t="str">
        <f>Dashboard!B29</f>
        <v>engage with education and training providers to identify collaboration opportunities</v>
      </c>
      <c r="B1" s="74" t="s">
        <v>0</v>
      </c>
      <c r="C1" s="74" t="s">
        <v>1</v>
      </c>
      <c r="D1" s="74" t="s">
        <v>143</v>
      </c>
      <c r="E1" s="74" t="s">
        <v>26</v>
      </c>
      <c r="F1" s="74" t="s">
        <v>27</v>
      </c>
      <c r="G1" s="74" t="s">
        <v>28</v>
      </c>
      <c r="H1" s="75" t="s">
        <v>145</v>
      </c>
    </row>
    <row r="2" spans="1:8" s="27" customFormat="1" ht="39.450000000000003" customHeight="1" x14ac:dyDescent="0.3">
      <c r="A2" s="76"/>
      <c r="B2" s="46"/>
      <c r="C2" s="46"/>
      <c r="D2" s="64" t="str">
        <f>IF(COUNTIF(D3:D50,"Limited")&gt;0,"Limited",IF(COUNTIF(D3:D50,"Reasonable")&gt;0,"Reasonable","Substantial"))</f>
        <v>Substantial</v>
      </c>
      <c r="E2" s="48"/>
      <c r="F2" s="49"/>
      <c r="G2" s="48"/>
      <c r="H2" s="77"/>
    </row>
    <row r="3" spans="1:8" ht="39.450000000000003" customHeight="1" x14ac:dyDescent="0.3">
      <c r="A3" s="78" t="s">
        <v>177</v>
      </c>
      <c r="B3" s="57"/>
      <c r="C3" s="57"/>
      <c r="D3" s="58"/>
      <c r="E3" s="56"/>
      <c r="F3" s="59"/>
      <c r="G3" s="56"/>
      <c r="H3" s="79"/>
    </row>
    <row r="4" spans="1:8" ht="39.450000000000003" customHeight="1" x14ac:dyDescent="0.3">
      <c r="A4" s="78" t="s">
        <v>178</v>
      </c>
      <c r="B4" s="52"/>
      <c r="C4" s="52"/>
      <c r="D4" s="53"/>
      <c r="E4" s="51"/>
      <c r="F4" s="54"/>
      <c r="G4" s="51"/>
      <c r="H4" s="81"/>
    </row>
    <row r="5" spans="1:8" ht="39.450000000000003" customHeight="1" x14ac:dyDescent="0.3">
      <c r="A5" s="78" t="s">
        <v>179</v>
      </c>
      <c r="B5" s="57"/>
      <c r="C5" s="57"/>
      <c r="D5" s="58"/>
      <c r="E5" s="56"/>
      <c r="F5" s="59"/>
      <c r="G5" s="56"/>
      <c r="H5" s="79"/>
    </row>
    <row r="6" spans="1:8" ht="39.450000000000003" customHeight="1" x14ac:dyDescent="0.3">
      <c r="A6" s="78" t="s">
        <v>180</v>
      </c>
      <c r="B6" s="52"/>
      <c r="C6" s="52"/>
      <c r="D6" s="53"/>
      <c r="E6" s="51"/>
      <c r="F6" s="54"/>
      <c r="G6" s="51"/>
      <c r="H6" s="81"/>
    </row>
    <row r="7" spans="1:8" ht="39.450000000000003" customHeight="1" x14ac:dyDescent="0.3">
      <c r="A7" s="78" t="s">
        <v>181</v>
      </c>
      <c r="B7" s="57"/>
      <c r="C7" s="57"/>
      <c r="D7" s="58"/>
      <c r="E7" s="56"/>
      <c r="F7" s="59"/>
      <c r="G7" s="56"/>
      <c r="H7" s="79"/>
    </row>
    <row r="8" spans="1:8" ht="39.450000000000003" customHeight="1" x14ac:dyDescent="0.3">
      <c r="A8" s="78" t="s">
        <v>182</v>
      </c>
      <c r="B8" s="52"/>
      <c r="C8" s="52"/>
      <c r="D8" s="53"/>
      <c r="E8" s="51"/>
      <c r="F8" s="54"/>
      <c r="G8" s="51"/>
      <c r="H8" s="81"/>
    </row>
    <row r="9" spans="1:8" ht="39.450000000000003" customHeight="1" x14ac:dyDescent="0.3">
      <c r="A9" s="78" t="s">
        <v>183</v>
      </c>
      <c r="B9" s="57"/>
      <c r="C9" s="57"/>
      <c r="D9" s="58"/>
      <c r="E9" s="56"/>
      <c r="F9" s="59"/>
      <c r="G9" s="56"/>
      <c r="H9" s="79"/>
    </row>
    <row r="10" spans="1:8" ht="39.450000000000003" customHeight="1" x14ac:dyDescent="0.3">
      <c r="A10" s="78" t="s">
        <v>184</v>
      </c>
      <c r="B10" s="52"/>
      <c r="C10" s="52"/>
      <c r="D10" s="53"/>
      <c r="E10" s="51"/>
      <c r="F10" s="54"/>
      <c r="G10" s="51"/>
      <c r="H10" s="81"/>
    </row>
    <row r="11" spans="1:8" ht="39.450000000000003" customHeight="1" x14ac:dyDescent="0.3">
      <c r="A11" s="78" t="s">
        <v>185</v>
      </c>
      <c r="B11" s="57"/>
      <c r="C11" s="57"/>
      <c r="D11" s="58"/>
      <c r="E11" s="56"/>
      <c r="F11" s="59"/>
      <c r="G11" s="56"/>
      <c r="H11" s="79"/>
    </row>
    <row r="12" spans="1:8" ht="39.450000000000003" customHeight="1" x14ac:dyDescent="0.3">
      <c r="A12" s="78" t="s">
        <v>186</v>
      </c>
      <c r="B12" s="83"/>
      <c r="C12" s="83"/>
      <c r="D12" s="84"/>
      <c r="E12" s="85"/>
      <c r="F12" s="86"/>
      <c r="G12" s="85"/>
      <c r="H12" s="87"/>
    </row>
  </sheetData>
  <phoneticPr fontId="2" type="noConversion"/>
  <conditionalFormatting sqref="B2:B12">
    <cfRule type="cellIs" dxfId="7" priority="7" operator="equal">
      <formula>"Low"</formula>
    </cfRule>
    <cfRule type="cellIs" dxfId="6" priority="8" operator="equal">
      <formula>"Medium"</formula>
    </cfRule>
  </conditionalFormatting>
  <conditionalFormatting sqref="B2:C12">
    <cfRule type="cellIs" dxfId="5" priority="6" operator="equal">
      <formula>"High"</formula>
    </cfRule>
  </conditionalFormatting>
  <conditionalFormatting sqref="C2:C12">
    <cfRule type="cellIs" dxfId="4" priority="4" operator="equal">
      <formula>"Low"</formula>
    </cfRule>
    <cfRule type="cellIs" dxfId="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C0034A3C-9528-4E64-A990-B08530F8DEEA}">
            <xm:f>Lists!$C$4</xm:f>
            <x14:dxf>
              <font>
                <color auto="1"/>
              </font>
              <fill>
                <patternFill>
                  <bgColor rgb="FFFF3300"/>
                </patternFill>
              </fill>
            </x14:dxf>
          </x14:cfRule>
          <x14:cfRule type="cellIs" priority="2" operator="equal" id="{D256F484-1CBE-40CD-B1C3-54C4F50F52FC}">
            <xm:f>Lists!$C$3</xm:f>
            <x14:dxf>
              <font>
                <color auto="1"/>
              </font>
              <fill>
                <patternFill>
                  <bgColor rgb="FFFFC000"/>
                </patternFill>
              </fill>
            </x14:dxf>
          </x14:cfRule>
          <x14:cfRule type="cellIs" priority="3" operator="equal" id="{E9BA77D6-9DD6-4DCB-B803-01F9FD429A56}">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9409E8BD-B198-49C6-81DE-661B9635907F}">
          <x14:formula1>
            <xm:f>Lists!$C$2:$C$4</xm:f>
          </x14:formula1>
          <xm:sqref>D3:D50</xm:sqref>
        </x14:dataValidation>
        <x14:dataValidation type="list" allowBlank="1" showInputMessage="1" showErrorMessage="1" xr:uid="{D59C1767-988A-43B4-94FB-64B0C5DD0BD5}">
          <x14:formula1>
            <xm:f>Lists!$B$2:$B$4</xm:f>
          </x14:formula1>
          <xm:sqref>C2:C50</xm:sqref>
        </x14:dataValidation>
        <x14:dataValidation type="list" allowBlank="1" showInputMessage="1" showErrorMessage="1" xr:uid="{D7DEF573-7BFF-4975-9B38-92A58F05F55D}">
          <x14:formula1>
            <xm:f>Lists!$A$2:$A$4</xm:f>
          </x14:formula1>
          <xm:sqref>B2:B50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D00B4-0208-4F33-B426-0224EE6FE99E}">
  <sheetPr>
    <tabColor rgb="FF00B050"/>
  </sheetPr>
  <dimension ref="A1:H19"/>
  <sheetViews>
    <sheetView zoomScale="80" zoomScaleNormal="80" workbookViewId="0">
      <pane xSplit="2" ySplit="3" topLeftCell="C4" activePane="bottomRight" state="frozen"/>
      <selection pane="topRight" activeCell="C1" sqref="C1"/>
      <selection pane="bottomLeft" activeCell="A4" sqref="A4"/>
      <selection pane="bottomRight" activeCell="B5" sqref="B5"/>
    </sheetView>
  </sheetViews>
  <sheetFormatPr defaultRowHeight="14.4" x14ac:dyDescent="0.3"/>
  <cols>
    <col min="1" max="1" width="12" customWidth="1"/>
    <col min="2" max="2" width="78.33203125" customWidth="1"/>
    <col min="3" max="4" width="11.109375" customWidth="1"/>
    <col min="5" max="5" width="43.21875" style="98" customWidth="1"/>
    <col min="6" max="6" width="42.88671875" style="98" customWidth="1"/>
    <col min="7" max="7" width="43.33203125" style="98" customWidth="1"/>
    <col min="8" max="8" width="63.21875" style="98" customWidth="1"/>
  </cols>
  <sheetData>
    <row r="1" spans="1:8" s="2" customFormat="1" ht="18" x14ac:dyDescent="0.3">
      <c r="A1" s="100"/>
      <c r="B1" s="99" t="str">
        <f>Dashboard!I4</f>
        <v xml:space="preserve">Data Management </v>
      </c>
      <c r="C1" s="105" t="s">
        <v>156</v>
      </c>
      <c r="D1" s="106"/>
      <c r="E1" s="106"/>
      <c r="F1" s="106"/>
      <c r="G1" s="107"/>
      <c r="H1" s="101"/>
    </row>
    <row r="2" spans="1:8" s="91" customFormat="1" ht="18" x14ac:dyDescent="0.3">
      <c r="A2" s="88" t="s">
        <v>22</v>
      </c>
      <c r="B2" s="88" t="s">
        <v>23</v>
      </c>
      <c r="C2" s="88" t="s">
        <v>0</v>
      </c>
      <c r="D2" s="88" t="s">
        <v>1</v>
      </c>
      <c r="E2" s="89" t="s">
        <v>148</v>
      </c>
      <c r="F2" s="89" t="s">
        <v>149</v>
      </c>
      <c r="G2" s="89" t="s">
        <v>150</v>
      </c>
      <c r="H2" s="90" t="s">
        <v>151</v>
      </c>
    </row>
    <row r="3" spans="1:8" s="95" customFormat="1" ht="96" x14ac:dyDescent="0.3">
      <c r="A3" s="92"/>
      <c r="B3" s="92"/>
      <c r="C3" s="92"/>
      <c r="D3" s="92"/>
      <c r="E3" s="93" t="s">
        <v>152</v>
      </c>
      <c r="F3" s="93" t="s">
        <v>153</v>
      </c>
      <c r="G3" s="94" t="s">
        <v>154</v>
      </c>
      <c r="H3" s="93" t="s">
        <v>155</v>
      </c>
    </row>
    <row r="4" spans="1:8" ht="28.8" x14ac:dyDescent="0.3">
      <c r="A4" s="96">
        <f>Dashboard!A14</f>
        <v>1</v>
      </c>
      <c r="B4" s="27" t="str">
        <f>Dashboard!B14</f>
        <v>have a strategic approach to data that recognises data as a key asset to inform decision making</v>
      </c>
      <c r="C4" s="102"/>
      <c r="D4" s="102"/>
      <c r="E4" s="97"/>
      <c r="F4" s="97"/>
      <c r="G4" s="97"/>
      <c r="H4" s="97"/>
    </row>
    <row r="5" spans="1:8" ht="187.2" x14ac:dyDescent="0.3">
      <c r="A5" s="96">
        <f>Dashboard!A15</f>
        <v>2</v>
      </c>
      <c r="B5" s="27" t="str">
        <f>Dashboard!B15</f>
        <v>have a data governance framework or equivalent in place, and policies and procedures that includes, but is not limited to the following content:
A.	collection
B.	management (data and records)
C.	storage and retrieval
D.	disposal
E.	security
F.	protection
G.	publishing
H.	ethics
I.	sharing (internally and externally)
J.	quality assurance; and
K.	audit</v>
      </c>
      <c r="C5" s="102"/>
      <c r="D5" s="102"/>
      <c r="E5" s="97"/>
      <c r="F5" s="97"/>
      <c r="G5" s="97"/>
      <c r="H5" s="97"/>
    </row>
    <row r="6" spans="1:8" x14ac:dyDescent="0.3">
      <c r="A6" s="96">
        <f>Dashboard!A16</f>
        <v>3</v>
      </c>
      <c r="B6" s="27" t="str">
        <f>Dashboard!B16</f>
        <v>understand its data-related organisational risks and put in place controls to manage them</v>
      </c>
      <c r="C6" s="102"/>
      <c r="D6" s="102"/>
      <c r="E6" s="97"/>
      <c r="F6" s="97"/>
      <c r="G6" s="97"/>
      <c r="H6" s="97"/>
    </row>
    <row r="7" spans="1:8" x14ac:dyDescent="0.3">
      <c r="A7" s="96">
        <f>Dashboard!A17</f>
        <v>4</v>
      </c>
      <c r="B7" s="27" t="str">
        <f>Dashboard!B17</f>
        <v>use national guidance where appropriate</v>
      </c>
      <c r="C7" s="102"/>
      <c r="D7" s="102"/>
      <c r="E7" s="97"/>
      <c r="F7" s="97"/>
      <c r="G7" s="97"/>
      <c r="H7" s="97"/>
    </row>
    <row r="8" spans="1:8" ht="28.8" x14ac:dyDescent="0.3">
      <c r="A8" s="96">
        <f>Dashboard!A18</f>
        <v>5</v>
      </c>
      <c r="B8" s="27" t="str">
        <f>Dashboard!B18</f>
        <v>designate a senior leader who is responsible and accountable for developing and enacting a strategic approach to data management within the service</v>
      </c>
      <c r="C8" s="102"/>
      <c r="D8" s="102"/>
      <c r="E8" s="97"/>
      <c r="F8" s="97"/>
      <c r="G8" s="97"/>
      <c r="H8" s="97"/>
    </row>
    <row r="9" spans="1:8" ht="28.8" x14ac:dyDescent="0.3">
      <c r="A9" s="96">
        <f>Dashboard!A19</f>
        <v>6</v>
      </c>
      <c r="B9" s="27" t="str">
        <f>Dashboard!B19</f>
        <v>have a nominated data owner, accountable for the quality, integrity, and protection of each designated dataset</v>
      </c>
      <c r="C9" s="102"/>
      <c r="D9" s="102"/>
      <c r="E9" s="97"/>
      <c r="F9" s="97"/>
      <c r="G9" s="97"/>
      <c r="H9" s="97"/>
    </row>
    <row r="10" spans="1:8" x14ac:dyDescent="0.3">
      <c r="A10" s="96">
        <f>Dashboard!A20</f>
        <v>7</v>
      </c>
      <c r="B10" s="27" t="str">
        <f>Dashboard!B20</f>
        <v>collaborate and partner with Others, as and when appropriate.</v>
      </c>
      <c r="C10" s="102"/>
      <c r="D10" s="102"/>
      <c r="E10" s="97"/>
      <c r="F10" s="97"/>
      <c r="G10" s="97"/>
      <c r="H10" s="97"/>
    </row>
    <row r="11" spans="1:8" ht="28.8" x14ac:dyDescent="0.3">
      <c r="A11" s="96">
        <f>Dashboard!A21</f>
        <v>8</v>
      </c>
      <c r="B11" s="27" t="str">
        <f>Dashboard!B21</f>
        <v>create a level of data literacy across the organisation, to enable employees to input, access, and use data proportionate to their role, with confidence</v>
      </c>
      <c r="C11" s="102"/>
      <c r="D11" s="102"/>
      <c r="E11" s="97"/>
      <c r="F11" s="97"/>
      <c r="G11" s="97"/>
      <c r="H11" s="97"/>
    </row>
    <row r="12" spans="1:8" ht="230.4" x14ac:dyDescent="0.3">
      <c r="A12" s="96">
        <f>Dashboard!A22</f>
        <v>9</v>
      </c>
      <c r="B12" s="27" t="str">
        <f>Dashboard!B22</f>
        <v>provide tools and systems to enable employees to use, collect, interpret and analyse data, converting that data into meaningful business intelligence, to allow it to:
A.	make data available in an accessible format to those who need it, both internally and externally;
B.	inform the development and maintenance of its community risk management plan;
C.	remain compliant with legislation and recognised data standards for the public sector;
D.	provide national reporting and data submissions in line with government requirements and national data definitions, as and when they become available;
E.	adhere to the NFCC data entry conventions;
F.	operate and use its resources effectively;
G.	identify improvements to existing practices or to inform new ways of working;
H.	inform effective business continuity and disaster recovery arrangements and processes; and
I.	identify trends, emerging risks, issues or intelligence that might impact service delivery or the public directly and feed them into local, regional and national organisational learning arrangements and systems</v>
      </c>
      <c r="C12" s="102"/>
      <c r="D12" s="102"/>
      <c r="E12" s="97"/>
      <c r="F12" s="97"/>
      <c r="G12" s="97"/>
      <c r="H12" s="97"/>
    </row>
    <row r="13" spans="1:8" ht="129.6" x14ac:dyDescent="0.3">
      <c r="A13" s="96">
        <f>Dashboard!A23</f>
        <v>10</v>
      </c>
      <c r="B13" s="27" t="str">
        <f>Dashboard!B23</f>
        <v>recruit, train, develop and/or maintain a competent and technical data capability to enable it to manage, interpret, analyse and exploit data, in line with its governance framework by:
A.	ensuring those that provide the data capability have relevant skills, knowledge and experience in line with NFCC and other data related competency frameworks;
B.	embedding the appropriate ethical codes of practice and conduct into local policies, procedures, tailored guidance, and training materials; and
C.	monitoring and managing the competence of those who work with data and who are directly employed by the service, and support their continued professional development</v>
      </c>
      <c r="C13" s="102"/>
      <c r="D13" s="102"/>
      <c r="E13" s="97"/>
      <c r="F13" s="97"/>
      <c r="G13" s="97"/>
      <c r="H13" s="97"/>
    </row>
    <row r="14" spans="1:8" x14ac:dyDescent="0.3">
      <c r="A14" s="96">
        <f>Dashboard!A24</f>
        <v>11</v>
      </c>
      <c r="B14" s="27" t="str">
        <f>Dashboard!B24</f>
        <v>present data and intelligence in a way that is meaningful for the intended audience</v>
      </c>
      <c r="C14" s="102"/>
      <c r="D14" s="102"/>
      <c r="E14" s="97"/>
      <c r="F14" s="97"/>
      <c r="G14" s="97"/>
      <c r="H14" s="97"/>
    </row>
    <row r="15" spans="1:8" ht="28.8" x14ac:dyDescent="0.3">
      <c r="A15" s="96">
        <f>Dashboard!A25</f>
        <v>12</v>
      </c>
      <c r="B15" s="27" t="str">
        <f>Dashboard!B25</f>
        <v>establish and manage data sharing arrangements or agreements where beneficial to the community, to the service, and others</v>
      </c>
      <c r="C15" s="102"/>
      <c r="D15" s="102"/>
      <c r="E15" s="97"/>
      <c r="F15" s="97"/>
      <c r="G15" s="97"/>
      <c r="H15" s="97"/>
    </row>
    <row r="16" spans="1:8" ht="86.4" x14ac:dyDescent="0.3">
      <c r="A16" s="96">
        <f>Dashboard!A26</f>
        <v>13</v>
      </c>
      <c r="B16" s="27" t="str">
        <f>Dashboard!B26</f>
        <v>unlock improved and accessible ways of working and embrace innovation by:
A.	maximising opportunities gained from supporting the National Fire Chiefs Council (NFCC) network by sharing learning and experiences, and attending events;
B.	identifying and accessing data outside of the service, which may enhance and contribute to continual improvement of service delivery; and
C.	staying informed of innovations in data technologies and trends</v>
      </c>
      <c r="C16" s="102"/>
      <c r="D16" s="102"/>
      <c r="E16" s="97"/>
      <c r="F16" s="97"/>
      <c r="G16" s="97"/>
      <c r="H16" s="97"/>
    </row>
    <row r="17" spans="1:8" ht="28.8" x14ac:dyDescent="0.3">
      <c r="A17" s="96">
        <v>14</v>
      </c>
      <c r="B17" s="27" t="str">
        <f>Dashboard!B27</f>
        <v>consider ways to maximise the use of data available to services by utilising geospatial data to enhance decision making and analysis.</v>
      </c>
      <c r="C17" s="102"/>
      <c r="D17" s="102"/>
      <c r="E17" s="97"/>
      <c r="F17" s="97"/>
      <c r="G17" s="97"/>
      <c r="H17" s="97"/>
    </row>
    <row r="18" spans="1:8" ht="28.8" x14ac:dyDescent="0.3">
      <c r="A18" s="96">
        <v>15</v>
      </c>
      <c r="B18" s="27" t="str">
        <f>Dashboard!B28</f>
        <v>explore opportunities to enhance its technical data capability by investing in advanced analytical techniques</v>
      </c>
      <c r="C18" s="102"/>
      <c r="D18" s="102"/>
      <c r="E18" s="97"/>
      <c r="F18" s="97"/>
      <c r="G18" s="97"/>
      <c r="H18" s="97"/>
    </row>
    <row r="19" spans="1:8" x14ac:dyDescent="0.3">
      <c r="A19" s="96">
        <v>16</v>
      </c>
      <c r="B19" s="27" t="str">
        <f>Dashboard!B29</f>
        <v>engage with education and training providers to identify collaboration opportunities</v>
      </c>
      <c r="C19" s="102"/>
      <c r="D19" s="102"/>
      <c r="E19" s="97"/>
      <c r="F19" s="97"/>
      <c r="G19" s="97"/>
      <c r="H19" s="97"/>
    </row>
  </sheetData>
  <mergeCells count="1">
    <mergeCell ref="C1:G1"/>
  </mergeCells>
  <pageMargins left="0.70866141732283472" right="0.70866141732283472" top="0.74803149606299213" bottom="0.74803149606299213" header="0.31496062992125984" footer="0.31496062992125984"/>
  <pageSetup paperSize="8" scale="65" orientation="landscape" horizontalDpi="4294967293" verticalDpi="0" r:id="rId1"/>
  <rowBreaks count="1" manualBreakCount="1">
    <brk id="15" max="16383" man="1"/>
  </rowBreak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1" operator="containsText" id="{AE8CA039-6867-4718-89F4-7606AD76853F}">
            <xm:f>NOT(ISERROR(SEARCH(#REF!,E3)))</xm:f>
            <xm:f>#REF!</xm:f>
            <x14:dxf>
              <fill>
                <patternFill>
                  <bgColor theme="4" tint="0.79998168889431442"/>
                </patternFill>
              </fill>
            </x14:dxf>
          </x14:cfRule>
          <x14:cfRule type="containsText" priority="2" operator="containsText" id="{59660CCF-B040-4FE7-A02E-3FAEC64CA145}">
            <xm:f>NOT(ISERROR(SEARCH(#REF!,E3)))</xm:f>
            <xm:f>#REF!</xm:f>
            <x14:dxf>
              <fill>
                <patternFill>
                  <bgColor theme="4" tint="0.39994506668294322"/>
                </patternFill>
              </fill>
            </x14:dxf>
          </x14:cfRule>
          <x14:cfRule type="containsText" priority="3" operator="containsText" id="{3D48447D-44CB-468D-A5C9-493BC18C87D3}">
            <xm:f>NOT(ISERROR(SEARCH(#REF!,E3)))</xm:f>
            <xm:f>#REF!</xm:f>
            <x14:dxf>
              <font>
                <color theme="0"/>
              </font>
              <fill>
                <patternFill>
                  <bgColor theme="4" tint="-0.24994659260841701"/>
                </patternFill>
              </fill>
            </x14:dxf>
          </x14:cfRule>
          <xm:sqref>E3:F19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17A7227D-8CA0-41E7-B0AD-B25981DE3F4E}">
          <x14:formula1>
            <xm:f>Lists!$A$2:$A$4</xm:f>
          </x14:formula1>
          <xm:sqref>C4:C19</xm:sqref>
        </x14:dataValidation>
        <x14:dataValidation type="list" allowBlank="1" showInputMessage="1" showErrorMessage="1" xr:uid="{A33D3B38-BF42-495E-87BF-01731710BCED}">
          <x14:formula1>
            <xm:f>Lists!$B$2:$B$4</xm:f>
          </x14:formula1>
          <xm:sqref>D4:D19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84F68-EC5C-4D2A-94C7-582ACBA06F91}">
  <sheetPr codeName="Sheet3">
    <tabColor rgb="FF0070C0"/>
  </sheetPr>
  <dimension ref="A2:L31"/>
  <sheetViews>
    <sheetView showGridLines="0" topLeftCell="A23" zoomScale="76" zoomScaleNormal="110" workbookViewId="0">
      <selection activeCell="B30" sqref="B30"/>
    </sheetView>
  </sheetViews>
  <sheetFormatPr defaultColWidth="9" defaultRowHeight="18" customHeight="1" x14ac:dyDescent="0.3"/>
  <cols>
    <col min="1" max="1" width="9" style="2"/>
    <col min="2" max="2" width="53.5546875" style="2" customWidth="1"/>
    <col min="3" max="11" width="8.77734375" style="2" customWidth="1"/>
    <col min="12" max="16384" width="9" style="2"/>
  </cols>
  <sheetData>
    <row r="2" spans="1:12" ht="25.5" customHeight="1" x14ac:dyDescent="0.3"/>
    <row r="4" spans="1:12" ht="21.75" customHeight="1" x14ac:dyDescent="0.3">
      <c r="E4" s="108" t="s">
        <v>147</v>
      </c>
      <c r="F4" s="108"/>
      <c r="G4" s="108"/>
      <c r="H4" s="41"/>
      <c r="I4" s="109" t="s">
        <v>210</v>
      </c>
      <c r="J4" s="110"/>
      <c r="K4" s="110"/>
      <c r="L4" s="111"/>
    </row>
    <row r="5" spans="1:12" ht="18" customHeight="1" thickBot="1" x14ac:dyDescent="0.35"/>
    <row r="6" spans="1:12" ht="20.7" customHeight="1" thickTop="1" thickBot="1" x14ac:dyDescent="0.35">
      <c r="B6" s="128" t="s">
        <v>17</v>
      </c>
      <c r="C6" s="128"/>
      <c r="D6" s="128"/>
      <c r="E6" s="128"/>
      <c r="F6" s="128"/>
      <c r="G6" s="128"/>
      <c r="I6" s="118" t="s">
        <v>146</v>
      </c>
      <c r="J6" s="119"/>
      <c r="K6" s="119"/>
      <c r="L6" s="120"/>
    </row>
    <row r="7" spans="1:12" ht="20.7" customHeight="1" thickBot="1" x14ac:dyDescent="0.35">
      <c r="B7" s="19" t="s">
        <v>18</v>
      </c>
      <c r="C7" s="127"/>
      <c r="D7" s="127"/>
      <c r="E7" s="127"/>
      <c r="F7" s="127"/>
      <c r="G7" s="127"/>
      <c r="I7" s="121"/>
      <c r="J7" s="122"/>
      <c r="K7" s="122"/>
      <c r="L7" s="123"/>
    </row>
    <row r="8" spans="1:12" ht="20.7" customHeight="1" thickBot="1" x14ac:dyDescent="0.35">
      <c r="B8" s="19" t="s">
        <v>19</v>
      </c>
      <c r="C8" s="127"/>
      <c r="D8" s="127"/>
      <c r="E8" s="127"/>
      <c r="F8" s="127"/>
      <c r="G8" s="127"/>
      <c r="I8" s="121"/>
      <c r="J8" s="122"/>
      <c r="K8" s="122"/>
      <c r="L8" s="123"/>
    </row>
    <row r="9" spans="1:12" ht="20.7" customHeight="1" thickBot="1" x14ac:dyDescent="0.35">
      <c r="B9" s="19" t="s">
        <v>20</v>
      </c>
      <c r="C9" s="127"/>
      <c r="D9" s="127"/>
      <c r="E9" s="127"/>
      <c r="F9" s="127"/>
      <c r="G9" s="127"/>
      <c r="I9" s="121"/>
      <c r="J9" s="122"/>
      <c r="K9" s="122"/>
      <c r="L9" s="123"/>
    </row>
    <row r="10" spans="1:12" ht="20.7" customHeight="1" thickBot="1" x14ac:dyDescent="0.35">
      <c r="B10" s="19" t="s">
        <v>21</v>
      </c>
      <c r="C10" s="127"/>
      <c r="D10" s="127"/>
      <c r="E10" s="127"/>
      <c r="F10" s="127"/>
      <c r="G10" s="127"/>
      <c r="I10" s="124"/>
      <c r="J10" s="125"/>
      <c r="K10" s="125"/>
      <c r="L10" s="126"/>
    </row>
    <row r="11" spans="1:12" ht="18" customHeight="1" x14ac:dyDescent="0.3">
      <c r="B11" s="18"/>
      <c r="C11" s="18"/>
      <c r="D11"/>
    </row>
    <row r="12" spans="1:12" ht="18" customHeight="1" x14ac:dyDescent="0.3">
      <c r="A12" s="112" t="s">
        <v>22</v>
      </c>
      <c r="B12" s="112" t="s">
        <v>23</v>
      </c>
      <c r="C12" s="116" t="s">
        <v>0</v>
      </c>
      <c r="D12" s="116"/>
      <c r="E12" s="116"/>
      <c r="F12" s="117" t="s">
        <v>1</v>
      </c>
      <c r="G12" s="117"/>
      <c r="H12" s="117"/>
      <c r="I12" s="113" t="s">
        <v>143</v>
      </c>
      <c r="J12" s="114"/>
      <c r="K12" s="114"/>
      <c r="L12" s="115"/>
    </row>
    <row r="13" spans="1:12" s="5" customFormat="1" ht="31.2" customHeight="1" x14ac:dyDescent="0.3">
      <c r="A13" s="112"/>
      <c r="B13" s="112"/>
      <c r="C13" s="6" t="s">
        <v>4</v>
      </c>
      <c r="D13" s="7" t="s">
        <v>3</v>
      </c>
      <c r="E13" s="8" t="s">
        <v>2</v>
      </c>
      <c r="F13" s="6" t="s">
        <v>4</v>
      </c>
      <c r="G13" s="7" t="s">
        <v>3</v>
      </c>
      <c r="H13" s="8" t="s">
        <v>2</v>
      </c>
      <c r="I13" s="9" t="s">
        <v>140</v>
      </c>
      <c r="J13" s="10" t="s">
        <v>141</v>
      </c>
      <c r="K13" s="11" t="s">
        <v>142</v>
      </c>
      <c r="L13" s="14" t="s">
        <v>24</v>
      </c>
    </row>
    <row r="14" spans="1:12" ht="28.8" x14ac:dyDescent="0.3">
      <c r="A14" s="3">
        <v>1</v>
      </c>
      <c r="B14" s="12" t="s">
        <v>211</v>
      </c>
      <c r="C14" s="16">
        <f>COUNTIF('Criteria 1'!$B$3:$B$50,"Low")</f>
        <v>0</v>
      </c>
      <c r="D14" s="16">
        <f>COUNTIF('Criteria 1'!$B$3:$B$50,"Medium")</f>
        <v>0</v>
      </c>
      <c r="E14" s="16">
        <f>COUNTIF('Criteria 1'!$B$3:$B$50,"High")</f>
        <v>0</v>
      </c>
      <c r="F14" s="17">
        <f>COUNTIF('Criteria 1'!$C$3:$C$50,"Low")</f>
        <v>0</v>
      </c>
      <c r="G14" s="17">
        <f>COUNTIF('Criteria 1'!$C$3:$C$50,"Medium")</f>
        <v>0</v>
      </c>
      <c r="H14" s="17">
        <f>COUNTIF('Criteria 1'!$C$3:$C$50,"High")</f>
        <v>0</v>
      </c>
      <c r="I14" s="15">
        <f>COUNTIF('Criteria 1'!$D$3:$D$50,"Substantial")</f>
        <v>0</v>
      </c>
      <c r="J14" s="15">
        <f>COUNTIF('Criteria 1'!$D$3:$D$50,"Reasonable")</f>
        <v>0</v>
      </c>
      <c r="K14" s="15">
        <f>COUNTIF('Criteria 1'!$D$3:$D$50,"Limited")</f>
        <v>0</v>
      </c>
      <c r="L14" s="13"/>
    </row>
    <row r="15" spans="1:12" ht="201.6" x14ac:dyDescent="0.3">
      <c r="A15" s="3">
        <v>2</v>
      </c>
      <c r="B15" s="12" t="s">
        <v>212</v>
      </c>
      <c r="C15" s="16">
        <f>COUNTIF('Criteria 2'!$B$3:$B$50,"Low")</f>
        <v>0</v>
      </c>
      <c r="D15" s="16">
        <f>COUNTIF('Criteria 2'!$B$3:$B$50,"Medium")</f>
        <v>0</v>
      </c>
      <c r="E15" s="16">
        <f>COUNTIF('Criteria 2'!$B$3:$B$50,"High")</f>
        <v>0</v>
      </c>
      <c r="F15" s="17">
        <f>COUNTIF('Criteria 2'!$C$3:$C$50,"Low")</f>
        <v>0</v>
      </c>
      <c r="G15" s="17">
        <f>COUNTIF('Criteria 2'!$C$3:$C$50,"Medium")</f>
        <v>0</v>
      </c>
      <c r="H15" s="17">
        <f>COUNTIF('Criteria 2'!$C$3:$C$50,"High")</f>
        <v>0</v>
      </c>
      <c r="I15" s="15">
        <f>COUNTIF('Criteria 2'!$D$3:$D$50,"Substantial")</f>
        <v>0</v>
      </c>
      <c r="J15" s="15">
        <f>COUNTIF('Criteria 2'!$D$3:$D$50,"Reasonable")</f>
        <v>0</v>
      </c>
      <c r="K15" s="15">
        <f>COUNTIF('Criteria 2'!$D$3:$D$50,"Limited")</f>
        <v>0</v>
      </c>
      <c r="L15" s="13"/>
    </row>
    <row r="16" spans="1:12" ht="28.8" x14ac:dyDescent="0.3">
      <c r="A16" s="3">
        <v>3</v>
      </c>
      <c r="B16" s="12" t="s">
        <v>213</v>
      </c>
      <c r="C16" s="16">
        <f>COUNTIF('Criteria 3'!$B$3:$B$50,"Low")</f>
        <v>0</v>
      </c>
      <c r="D16" s="16">
        <f>COUNTIF('Criteria 3'!$B$3:$B$50,"Medium")</f>
        <v>0</v>
      </c>
      <c r="E16" s="16">
        <f>COUNTIF('Criteria 3'!$B$3:$B$50,"High")</f>
        <v>0</v>
      </c>
      <c r="F16" s="17">
        <f>COUNTIF('Criteria 3'!$C$3:$C$50,"Low")</f>
        <v>0</v>
      </c>
      <c r="G16" s="17">
        <f>COUNTIF('Criteria 3'!$C$3:$C$50,"Medium")</f>
        <v>0</v>
      </c>
      <c r="H16" s="17">
        <f>COUNTIF('Criteria 3'!$C$3:$C$50,"High")</f>
        <v>0</v>
      </c>
      <c r="I16" s="15">
        <f>COUNTIF('Criteria 3'!$D$3:$D$50,"Substantial")</f>
        <v>0</v>
      </c>
      <c r="J16" s="15">
        <f>COUNTIF('Criteria 3'!$D$3:$D$50,"Reasonable")</f>
        <v>0</v>
      </c>
      <c r="K16" s="15">
        <f>COUNTIF('Criteria 3'!$D$3:$D$50,"Limited")</f>
        <v>0</v>
      </c>
      <c r="L16" s="13"/>
    </row>
    <row r="17" spans="1:12" ht="14.4" x14ac:dyDescent="0.3">
      <c r="A17" s="3">
        <v>4</v>
      </c>
      <c r="B17" s="12" t="s">
        <v>214</v>
      </c>
      <c r="C17" s="16">
        <f>COUNTIF('Criteria 4'!$B$3:$B$50,"Low")</f>
        <v>0</v>
      </c>
      <c r="D17" s="16">
        <f>COUNTIF('Criteria 4'!$B$3:$B$50,"Medium")</f>
        <v>0</v>
      </c>
      <c r="E17" s="16">
        <f>COUNTIF('Criteria 4'!$B$3:$B$50,"High")</f>
        <v>0</v>
      </c>
      <c r="F17" s="17">
        <f>COUNTIF('Criteria 4'!$C$3:$C$50,"Low")</f>
        <v>0</v>
      </c>
      <c r="G17" s="17">
        <f>COUNTIF('Criteria 4'!$C$3:$C$50,"Medium")</f>
        <v>0</v>
      </c>
      <c r="H17" s="17">
        <f>COUNTIF('Criteria 4'!$C$3:$C$50,"High")</f>
        <v>0</v>
      </c>
      <c r="I17" s="15">
        <f>COUNTIF('Criteria 4'!$D$3:$D$50,"Substantial")</f>
        <v>0</v>
      </c>
      <c r="J17" s="15">
        <f>COUNTIF('Criteria 4'!$D$3:$D$50,"Reasonable")</f>
        <v>0</v>
      </c>
      <c r="K17" s="15">
        <f>COUNTIF('Criteria 4'!$D$3:$D$50,"Limited")</f>
        <v>0</v>
      </c>
      <c r="L17" s="13"/>
    </row>
    <row r="18" spans="1:12" ht="43.2" x14ac:dyDescent="0.3">
      <c r="A18" s="3">
        <v>5</v>
      </c>
      <c r="B18" s="12" t="s">
        <v>217</v>
      </c>
      <c r="C18" s="16">
        <f>COUNTIF('Criteria 5'!$B$3:$B$50,"Low")</f>
        <v>0</v>
      </c>
      <c r="D18" s="16">
        <f>COUNTIF('Criteria 5'!$B$3:$B$50,"Medium")</f>
        <v>0</v>
      </c>
      <c r="E18" s="16">
        <f>COUNTIF('Criteria 5'!$B$3:$B$50,"High")</f>
        <v>0</v>
      </c>
      <c r="F18" s="17">
        <f>COUNTIF('Criteria 5'!$C$3:$C$50,"Low")</f>
        <v>0</v>
      </c>
      <c r="G18" s="17">
        <f>COUNTIF('Criteria 5'!$C$3:$C$50,"Medium")</f>
        <v>0</v>
      </c>
      <c r="H18" s="17">
        <f>COUNTIF('Criteria 5'!$C$3:$C$50,"High")</f>
        <v>0</v>
      </c>
      <c r="I18" s="15">
        <f>COUNTIF('Criteria 5'!$D$3:$D$50,"Substantial")</f>
        <v>0</v>
      </c>
      <c r="J18" s="15">
        <f>COUNTIF('Criteria 5'!$D$3:$D$50,"Reasonable")</f>
        <v>0</v>
      </c>
      <c r="K18" s="15">
        <f>COUNTIF('Criteria 5'!$D$3:$D$50,"Limited")</f>
        <v>0</v>
      </c>
      <c r="L18" s="13"/>
    </row>
    <row r="19" spans="1:12" ht="28.8" x14ac:dyDescent="0.3">
      <c r="A19" s="3">
        <v>6</v>
      </c>
      <c r="B19" s="12" t="s">
        <v>218</v>
      </c>
      <c r="C19" s="16">
        <f>COUNTIF('Criteria 6'!$B$3:$B$50,"Low")</f>
        <v>0</v>
      </c>
      <c r="D19" s="16">
        <f>COUNTIF('Criteria 6'!$B$3:$B$50,"Medium")</f>
        <v>0</v>
      </c>
      <c r="E19" s="16">
        <f>COUNTIF('Criteria 6'!$B$3:$B$50,"High")</f>
        <v>0</v>
      </c>
      <c r="F19" s="17">
        <f>COUNTIF('Criteria 6'!$C$3:$C$50,"Low")</f>
        <v>0</v>
      </c>
      <c r="G19" s="17">
        <f>COUNTIF('Criteria 6'!$C$3:$C$50,"Medium")</f>
        <v>0</v>
      </c>
      <c r="H19" s="17">
        <f>COUNTIF('Criteria 6'!$C$3:$C$50,"High")</f>
        <v>0</v>
      </c>
      <c r="I19" s="15">
        <f>COUNTIF('Criteria 6'!$D$3:$D$50,"Substantial")</f>
        <v>0</v>
      </c>
      <c r="J19" s="15">
        <f>COUNTIF('Criteria 6'!$D$3:$D$50,"Reasonable")</f>
        <v>0</v>
      </c>
      <c r="K19" s="15">
        <f>COUNTIF('Criteria 6'!$D$3:$D$50,"Limited")</f>
        <v>0</v>
      </c>
      <c r="L19" s="13"/>
    </row>
    <row r="20" spans="1:12" ht="14.4" x14ac:dyDescent="0.3">
      <c r="A20" s="3">
        <v>7</v>
      </c>
      <c r="B20" s="12" t="s">
        <v>215</v>
      </c>
      <c r="C20" s="16">
        <f>COUNTIF('Criteria 7'!$B$3:$B$50,"Low")</f>
        <v>0</v>
      </c>
      <c r="D20" s="16">
        <f>COUNTIF('Criteria 7'!$B$3:$B$50,"Medium")</f>
        <v>0</v>
      </c>
      <c r="E20" s="16">
        <f>COUNTIF('Criteria 7'!$B$3:$B$50,"High")</f>
        <v>0</v>
      </c>
      <c r="F20" s="17">
        <f>COUNTIF('Criteria 7'!$C$3:$C$50,"Low")</f>
        <v>0</v>
      </c>
      <c r="G20" s="17">
        <f>COUNTIF('Criteria 7'!$C$3:$C$50,"Medium")</f>
        <v>0</v>
      </c>
      <c r="H20" s="17">
        <f>COUNTIF('Criteria 7'!$C$3:$C$50,"High")</f>
        <v>0</v>
      </c>
      <c r="I20" s="15">
        <f>COUNTIF('Criteria 7'!$D$3:$D$50,"Substantial")</f>
        <v>0</v>
      </c>
      <c r="J20" s="15">
        <f>COUNTIF('Criteria 7'!$D$3:$D$50,"Reasonable")</f>
        <v>0</v>
      </c>
      <c r="K20" s="15">
        <f>COUNTIF('Criteria 7'!$D$3:$D$50,"Limited")</f>
        <v>0</v>
      </c>
      <c r="L20" s="13"/>
    </row>
    <row r="21" spans="1:12" ht="43.2" x14ac:dyDescent="0.3">
      <c r="A21" s="3">
        <v>8</v>
      </c>
      <c r="B21" s="12" t="s">
        <v>216</v>
      </c>
      <c r="C21" s="16">
        <f>COUNTIF('Criteria 8'!$B$3:$B$50,"Low")</f>
        <v>0</v>
      </c>
      <c r="D21" s="16">
        <f>COUNTIF('Criteria 8'!$B$3:$B$50,"Medium")</f>
        <v>0</v>
      </c>
      <c r="E21" s="16">
        <f>COUNTIF('Criteria 8'!$B$3:$B$50,"High")</f>
        <v>0</v>
      </c>
      <c r="F21" s="17">
        <f>COUNTIF('Criteria 8'!$C$3:$C$50,"Low")</f>
        <v>0</v>
      </c>
      <c r="G21" s="17">
        <f>COUNTIF('Criteria 8'!$C$3:$C$50,"Medium")</f>
        <v>0</v>
      </c>
      <c r="H21" s="17">
        <f>COUNTIF('Criteria 8'!$C$3:$C$50,"High")</f>
        <v>0</v>
      </c>
      <c r="I21" s="15">
        <f>COUNTIF('Criteria 8'!$D$3:$D$50,"Substantial")</f>
        <v>0</v>
      </c>
      <c r="J21" s="15">
        <f>COUNTIF('Criteria 8'!$D$3:$D$50,"Reasonable")</f>
        <v>0</v>
      </c>
      <c r="K21" s="15">
        <f>COUNTIF('Criteria 8'!$D$3:$D$50,"Limited")</f>
        <v>0</v>
      </c>
      <c r="L21" s="13"/>
    </row>
    <row r="22" spans="1:12" ht="316.8" x14ac:dyDescent="0.3">
      <c r="A22" s="3">
        <v>9</v>
      </c>
      <c r="B22" s="12" t="s">
        <v>219</v>
      </c>
      <c r="C22" s="16">
        <f>COUNTIF('Criteria 9'!$B$3:$B$50,"Low")</f>
        <v>0</v>
      </c>
      <c r="D22" s="16">
        <f>COUNTIF('Criteria 9'!$B$3:$B$50,"Medium")</f>
        <v>0</v>
      </c>
      <c r="E22" s="16">
        <f>COUNTIF('Criteria 9'!$B$3:$B$50,"High")</f>
        <v>0</v>
      </c>
      <c r="F22" s="17">
        <f>COUNTIF('Criteria 9'!$C$3:$C$50,"Low")</f>
        <v>0</v>
      </c>
      <c r="G22" s="17">
        <f>COUNTIF('Criteria 9'!$C$3:$C$50,"Medium")</f>
        <v>0</v>
      </c>
      <c r="H22" s="17">
        <f>COUNTIF('Criteria 9'!$C$3:$C$50,"High")</f>
        <v>0</v>
      </c>
      <c r="I22" s="15">
        <f>COUNTIF('Criteria 9'!$D$3:$D$50,"Substantial")</f>
        <v>0</v>
      </c>
      <c r="J22" s="15">
        <f>COUNTIF('Criteria 9'!$D$3:$D$50,"Reasonable")</f>
        <v>0</v>
      </c>
      <c r="K22" s="15">
        <f>COUNTIF('Criteria 9'!$D$3:$D$50,"Limited")</f>
        <v>0</v>
      </c>
      <c r="L22" s="13"/>
    </row>
    <row r="23" spans="1:12" ht="187.2" x14ac:dyDescent="0.3">
      <c r="A23" s="3">
        <v>10</v>
      </c>
      <c r="B23" s="12" t="s">
        <v>220</v>
      </c>
      <c r="C23" s="16">
        <f>COUNTIF('Criteria 10'!$B$3:$B$50,"Low")</f>
        <v>0</v>
      </c>
      <c r="D23" s="16">
        <f>COUNTIF('Criteria 10'!$B$3:$B$50,"Medium")</f>
        <v>0</v>
      </c>
      <c r="E23" s="16">
        <f>COUNTIF('Criteria 10'!$B$3:$B$50,"High")</f>
        <v>0</v>
      </c>
      <c r="F23" s="17">
        <f>COUNTIF('Criteria 10'!$C$3:$C$50,"Low")</f>
        <v>0</v>
      </c>
      <c r="G23" s="17">
        <f>COUNTIF('Criteria 10'!$C$3:$C$50,"Medium")</f>
        <v>0</v>
      </c>
      <c r="H23" s="17">
        <f>COUNTIF('Criteria 10'!$C$3:$C$50,"High")</f>
        <v>0</v>
      </c>
      <c r="I23" s="15">
        <f>COUNTIF('Criteria 10'!$D$3:$D$50,"Substantial")</f>
        <v>0</v>
      </c>
      <c r="J23" s="15">
        <f>COUNTIF('Criteria 10'!$D$3:$D$50,"Reasonable")</f>
        <v>0</v>
      </c>
      <c r="K23" s="15">
        <f>COUNTIF('Criteria 10'!$D$3:$D$50,"Limited")</f>
        <v>0</v>
      </c>
      <c r="L23" s="13"/>
    </row>
    <row r="24" spans="1:12" ht="28.8" x14ac:dyDescent="0.3">
      <c r="A24" s="3">
        <v>11</v>
      </c>
      <c r="B24" s="12" t="s">
        <v>221</v>
      </c>
      <c r="C24" s="16">
        <f>COUNTIF('Criteria 11'!$B$3:$B$50,"Low")</f>
        <v>0</v>
      </c>
      <c r="D24" s="16">
        <f>COUNTIF('Criteria 11'!$B$3:$B$50,"Medium")</f>
        <v>0</v>
      </c>
      <c r="E24" s="16">
        <f>COUNTIF('Criteria 11'!$B$3:$B$50,"High")</f>
        <v>0</v>
      </c>
      <c r="F24" s="17">
        <f>COUNTIF('Criteria 11'!$C$3:$C$50,"Low")</f>
        <v>0</v>
      </c>
      <c r="G24" s="17">
        <f>COUNTIF('Criteria 11'!$C$3:$C$50,"Medium")</f>
        <v>0</v>
      </c>
      <c r="H24" s="17">
        <f>COUNTIF('Criteria 11'!$C$3:$C$50,"High")</f>
        <v>0</v>
      </c>
      <c r="I24" s="37">
        <f>COUNTIF('Criteria 11'!$D$3:$D$50,"Substantial")</f>
        <v>0</v>
      </c>
      <c r="J24" s="37">
        <f>COUNTIF('Criteria 11'!$D$3:$D$50,"Reasonable")</f>
        <v>0</v>
      </c>
      <c r="K24" s="37">
        <f>COUNTIF('Criteria 11'!$D$3:$D$50,"Limited")</f>
        <v>0</v>
      </c>
      <c r="L24" s="13"/>
    </row>
    <row r="25" spans="1:12" ht="43.2" x14ac:dyDescent="0.3">
      <c r="A25" s="3">
        <v>12</v>
      </c>
      <c r="B25" s="40" t="s">
        <v>222</v>
      </c>
      <c r="C25" s="16">
        <f>COUNTIF('Criteria 12'!$B$3:$B$50,"Low")</f>
        <v>0</v>
      </c>
      <c r="D25" s="16">
        <f>COUNTIF('Criteria 12'!$B$3:$B$50,"Medium")</f>
        <v>0</v>
      </c>
      <c r="E25" s="16">
        <f>COUNTIF('Criteria 12'!$B$3:$B$50,"High")</f>
        <v>0</v>
      </c>
      <c r="F25" s="17">
        <f>COUNTIF('Criteria 12'!$C$3:$C$50,"Low")</f>
        <v>0</v>
      </c>
      <c r="G25" s="17">
        <f>COUNTIF('Criteria 12'!$C$3:$C$50,"Medium")</f>
        <v>0</v>
      </c>
      <c r="H25" s="17">
        <f>COUNTIF('Criteria 12'!$C$3:$C$50,"High")</f>
        <v>0</v>
      </c>
      <c r="I25" s="37">
        <f>COUNTIF('Criteria 12'!$D$3:$D$50,"Substantial")</f>
        <v>0</v>
      </c>
      <c r="J25" s="37">
        <f>COUNTIF('Criteria 12'!$D$3:$D$50,"Reasonable")</f>
        <v>0</v>
      </c>
      <c r="K25" s="37">
        <f>COUNTIF('Criteria 12'!$D$3:$D$50,"Limited")</f>
        <v>0</v>
      </c>
      <c r="L25" s="13"/>
    </row>
    <row r="26" spans="1:12" ht="144" x14ac:dyDescent="0.3">
      <c r="A26" s="3">
        <v>13</v>
      </c>
      <c r="B26" s="40" t="s">
        <v>223</v>
      </c>
      <c r="C26" s="16">
        <f>COUNTIF('Criteria 13'!$B$3:$B$50,"Low")</f>
        <v>0</v>
      </c>
      <c r="D26" s="16">
        <f>COUNTIF('Criteria 13'!$B$3:$B$50,"Medium")</f>
        <v>0</v>
      </c>
      <c r="E26" s="16">
        <f>COUNTIF('Criteria 13'!$B$3:$B$50,"High")</f>
        <v>0</v>
      </c>
      <c r="F26" s="17">
        <f>COUNTIF('Criteria 13'!$C$3:$C$50,"Low")</f>
        <v>0</v>
      </c>
      <c r="G26" s="17">
        <f>COUNTIF('Criteria 13'!$C$3:$C$50,"Medium")</f>
        <v>0</v>
      </c>
      <c r="H26" s="17">
        <f>COUNTIF('Criteria 13'!$C$3:$C$50,"High")</f>
        <v>0</v>
      </c>
      <c r="I26" s="37">
        <f>COUNTIF('Criteria 13'!$D$3:$D$50,"Substantial")</f>
        <v>0</v>
      </c>
      <c r="J26" s="37">
        <f>COUNTIF('Criteria 13'!$D$3:$D$50,"Reasonable")</f>
        <v>0</v>
      </c>
      <c r="K26" s="37">
        <f>COUNTIF('Criteria 13'!$D$3:$D$50,"Limited")</f>
        <v>0</v>
      </c>
      <c r="L26" s="13"/>
    </row>
    <row r="27" spans="1:12" ht="43.2" x14ac:dyDescent="0.3">
      <c r="A27" s="104">
        <v>14</v>
      </c>
      <c r="B27" s="40" t="s">
        <v>224</v>
      </c>
      <c r="C27" s="16">
        <f>COUNTIF('Criteria 14'!$B$3:$B$50,"Low")</f>
        <v>0</v>
      </c>
      <c r="D27" s="16">
        <f>COUNTIF('Criteria 14'!$B$3:$B$50,"Medium")</f>
        <v>0</v>
      </c>
      <c r="E27" s="16">
        <f>COUNTIF('Criteria 14'!$B$3:$B$50,"High")</f>
        <v>0</v>
      </c>
      <c r="F27" s="17">
        <f>COUNTIF('Criteria 14'!$C$3:$C$50,"Low")</f>
        <v>0</v>
      </c>
      <c r="G27" s="17">
        <f>COUNTIF('Criteria 14'!$C$3:$C$50,"Medium")</f>
        <v>0</v>
      </c>
      <c r="H27" s="17">
        <f>COUNTIF('Criteria 14'!$C$3:$C$50,"High")</f>
        <v>0</v>
      </c>
      <c r="I27" s="37">
        <f>COUNTIF('Criteria 14'!$D$3:$D$50,"Substantial")</f>
        <v>0</v>
      </c>
      <c r="J27" s="37">
        <f>COUNTIF('Criteria 14'!$D$3:$D$50,"Reasonable")</f>
        <v>0</v>
      </c>
      <c r="K27" s="37">
        <f>COUNTIF('Criteria 14'!$D$3:$D$50,"Limited")</f>
        <v>0</v>
      </c>
      <c r="L27" s="13"/>
    </row>
    <row r="28" spans="1:12" ht="28.8" x14ac:dyDescent="0.3">
      <c r="A28" s="104">
        <v>15</v>
      </c>
      <c r="B28" s="40" t="s">
        <v>225</v>
      </c>
      <c r="C28" s="16">
        <f>COUNTIF('Criteria 15'!$B$3:$B$50,"Low")</f>
        <v>0</v>
      </c>
      <c r="D28" s="16">
        <f>COUNTIF('Criteria 15'!$B$3:$B$50,"Medium")</f>
        <v>0</v>
      </c>
      <c r="E28" s="16">
        <f>COUNTIF('Criteria 15'!$B$3:$B$50,"High")</f>
        <v>0</v>
      </c>
      <c r="F28" s="17">
        <f>COUNTIF('Criteria 15'!$C$3:$C$50,"Low")</f>
        <v>0</v>
      </c>
      <c r="G28" s="17">
        <f>COUNTIF('Criteria 15'!$C$3:$C$50,"Medium")</f>
        <v>0</v>
      </c>
      <c r="H28" s="17">
        <f>COUNTIF('Criteria 15'!$C$3:$C$50,"High")</f>
        <v>0</v>
      </c>
      <c r="I28" s="37">
        <f>COUNTIF('Criteria 15'!$D$3:$D$50,"Substantial")</f>
        <v>0</v>
      </c>
      <c r="J28" s="37">
        <f>COUNTIF('Criteria 15'!$D$3:$D$50,"Reasonable")</f>
        <v>0</v>
      </c>
      <c r="K28" s="37">
        <f>COUNTIF('Criteria 15'!$D$3:$D$50,"Limited")</f>
        <v>0</v>
      </c>
      <c r="L28" s="13"/>
    </row>
    <row r="29" spans="1:12" ht="29.4" thickBot="1" x14ac:dyDescent="0.35">
      <c r="A29" s="104">
        <v>16</v>
      </c>
      <c r="B29" s="40" t="s">
        <v>226</v>
      </c>
      <c r="C29" s="16">
        <f>COUNTIF('Criteria 16'!$B$3:$B$50,"Low")</f>
        <v>0</v>
      </c>
      <c r="D29" s="16">
        <f>COUNTIF('Criteria 16'!$B$3:$B$50,"Medium")</f>
        <v>0</v>
      </c>
      <c r="E29" s="16">
        <f>COUNTIF('Criteria 16'!$B$3:$B$50,"High")</f>
        <v>0</v>
      </c>
      <c r="F29" s="17">
        <f>COUNTIF('Criteria 16'!$C$3:$C$50,"Low")</f>
        <v>0</v>
      </c>
      <c r="G29" s="17">
        <f>COUNTIF('Criteria 16'!$C$3:$C$50,"Medium")</f>
        <v>0</v>
      </c>
      <c r="H29" s="17">
        <f>COUNTIF('Criteria 16'!$C$3:$C$50,"High")</f>
        <v>0</v>
      </c>
      <c r="I29" s="37">
        <f>COUNTIF('Criteria 16'!$D$3:$D$50,"Substantial")</f>
        <v>0</v>
      </c>
      <c r="J29" s="37">
        <f>COUNTIF('Criteria 16'!$D$3:$D$50,"Reasonable")</f>
        <v>0</v>
      </c>
      <c r="K29" s="37">
        <f>COUNTIF('Criteria 16'!$D$3:$D$50,"Limited")</f>
        <v>0</v>
      </c>
      <c r="L29" s="13"/>
    </row>
    <row r="30" spans="1:12" s="5" customFormat="1" ht="15.6" thickTop="1" thickBot="1" x14ac:dyDescent="0.35">
      <c r="A30" s="31" t="s">
        <v>25</v>
      </c>
      <c r="B30" s="32"/>
      <c r="C30" s="33">
        <f t="shared" ref="C30:K30" si="0">SUM(C14:C24)</f>
        <v>0</v>
      </c>
      <c r="D30" s="33">
        <f t="shared" si="0"/>
        <v>0</v>
      </c>
      <c r="E30" s="33">
        <f t="shared" si="0"/>
        <v>0</v>
      </c>
      <c r="F30" s="34">
        <f t="shared" si="0"/>
        <v>0</v>
      </c>
      <c r="G30" s="34">
        <f t="shared" si="0"/>
        <v>0</v>
      </c>
      <c r="H30" s="35">
        <f t="shared" si="0"/>
        <v>0</v>
      </c>
      <c r="I30" s="38">
        <f t="shared" si="0"/>
        <v>0</v>
      </c>
      <c r="J30" s="39">
        <f t="shared" si="0"/>
        <v>0</v>
      </c>
      <c r="K30" s="39">
        <f t="shared" si="0"/>
        <v>0</v>
      </c>
      <c r="L30" s="103"/>
    </row>
    <row r="31" spans="1:12" ht="18" customHeight="1" thickTop="1" x14ac:dyDescent="0.3"/>
  </sheetData>
  <protectedRanges>
    <protectedRange algorithmName="SHA-512" hashValue="bDT54pTnTYYE14PbjZcn5/haLFeLhOfLHrOtaiRI+68Vd/atPtqPGgq6BQDPD1/puEC4CrjlvGyPCEfNF/I86w==" saltValue="2ycXIF4Vo6n7Npld0vaMTg==" spinCount="100000" sqref="C7:G10" name="Range1"/>
  </protectedRanges>
  <mergeCells count="14">
    <mergeCell ref="E4:G4"/>
    <mergeCell ref="I4:L4"/>
    <mergeCell ref="A12:A13"/>
    <mergeCell ref="I12:L12"/>
    <mergeCell ref="B12:B13"/>
    <mergeCell ref="C12:E12"/>
    <mergeCell ref="F12:H12"/>
    <mergeCell ref="I6:L6"/>
    <mergeCell ref="I7:L10"/>
    <mergeCell ref="C7:G7"/>
    <mergeCell ref="C8:G8"/>
    <mergeCell ref="C9:G9"/>
    <mergeCell ref="C10:G10"/>
    <mergeCell ref="B6:G6"/>
  </mergeCells>
  <pageMargins left="0.7" right="0.7" top="0.75" bottom="0.75" header="0.3" footer="0.3"/>
  <pageSetup paperSize="8" scale="82"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5F714-5ADE-4066-A381-223F861F5BD2}">
  <sheetPr codeName="Sheet4">
    <tabColor rgb="FFFFC000"/>
  </sheetPr>
  <dimension ref="A1:H13"/>
  <sheetViews>
    <sheetView workbookViewId="0">
      <selection activeCell="B3" sqref="B3:C3"/>
    </sheetView>
  </sheetViews>
  <sheetFormatPr defaultColWidth="9" defaultRowHeight="39.450000000000003" customHeight="1" x14ac:dyDescent="0.3"/>
  <cols>
    <col min="1" max="1" width="50.5546875" style="2" customWidth="1"/>
    <col min="2" max="3" width="12.21875" style="2" customWidth="1"/>
    <col min="4" max="4" width="12.5546875" style="2" customWidth="1"/>
    <col min="5" max="5" width="19.5546875" style="2" customWidth="1"/>
    <col min="6" max="6" width="15.5546875" style="2" customWidth="1"/>
    <col min="7" max="7" width="50.5546875" style="2" customWidth="1"/>
    <col min="8" max="8" width="50.77734375" style="2" customWidth="1"/>
    <col min="9" max="16384" width="9" style="2"/>
  </cols>
  <sheetData>
    <row r="1" spans="1:8" s="27" customFormat="1" ht="81" customHeight="1" x14ac:dyDescent="0.3">
      <c r="A1" s="42" t="str">
        <f>Dashboard!B14</f>
        <v>have a strategic approach to data that recognises data as a key asset to inform decision making</v>
      </c>
      <c r="B1" s="43" t="s">
        <v>0</v>
      </c>
      <c r="C1" s="43" t="s">
        <v>1</v>
      </c>
      <c r="D1" s="43" t="s">
        <v>143</v>
      </c>
      <c r="E1" s="43" t="s">
        <v>26</v>
      </c>
      <c r="F1" s="43" t="s">
        <v>27</v>
      </c>
      <c r="G1" s="43" t="s">
        <v>28</v>
      </c>
      <c r="H1" s="44" t="s">
        <v>145</v>
      </c>
    </row>
    <row r="2" spans="1:8" ht="39.450000000000003" customHeight="1" x14ac:dyDescent="0.3">
      <c r="A2" s="45"/>
      <c r="B2" s="46"/>
      <c r="C2" s="46"/>
      <c r="D2" s="47" t="str">
        <f>IF(COUNTIF(D3:D50,"Limited")&gt;0,"Limited",IF(COUNTIF(D3:D50,"Reasonable")&gt;0,"Reasonable","Substantial"))</f>
        <v>Substantial</v>
      </c>
      <c r="E2" s="48"/>
      <c r="F2" s="49"/>
      <c r="G2" s="48"/>
      <c r="H2" s="50"/>
    </row>
    <row r="3" spans="1:8" ht="39.450000000000003" customHeight="1" x14ac:dyDescent="0.3">
      <c r="A3" s="51" t="s">
        <v>29</v>
      </c>
      <c r="B3" s="52"/>
      <c r="C3" s="52"/>
      <c r="D3" s="53"/>
      <c r="E3" s="51"/>
      <c r="F3" s="54"/>
      <c r="G3" s="51"/>
      <c r="H3" s="55"/>
    </row>
    <row r="4" spans="1:8" ht="39.450000000000003" customHeight="1" x14ac:dyDescent="0.3">
      <c r="A4" s="56" t="s">
        <v>30</v>
      </c>
      <c r="B4" s="57"/>
      <c r="C4" s="57"/>
      <c r="D4" s="58"/>
      <c r="E4" s="56"/>
      <c r="F4" s="59"/>
      <c r="G4" s="56"/>
      <c r="H4" s="29"/>
    </row>
    <row r="5" spans="1:8" ht="39.450000000000003" customHeight="1" x14ac:dyDescent="0.3">
      <c r="A5" s="51" t="s">
        <v>31</v>
      </c>
      <c r="B5" s="52"/>
      <c r="C5" s="52"/>
      <c r="D5" s="53"/>
      <c r="E5" s="51"/>
      <c r="F5" s="54"/>
      <c r="G5" s="51"/>
      <c r="H5" s="55"/>
    </row>
    <row r="6" spans="1:8" ht="39.450000000000003" customHeight="1" x14ac:dyDescent="0.3">
      <c r="A6" s="56" t="s">
        <v>32</v>
      </c>
      <c r="B6" s="57"/>
      <c r="C6" s="57"/>
      <c r="D6" s="58"/>
      <c r="E6" s="56"/>
      <c r="F6" s="59"/>
      <c r="G6" s="56"/>
      <c r="H6" s="29"/>
    </row>
    <row r="7" spans="1:8" ht="39.450000000000003" customHeight="1" x14ac:dyDescent="0.3">
      <c r="A7" s="51" t="s">
        <v>33</v>
      </c>
      <c r="B7" s="52"/>
      <c r="C7" s="52"/>
      <c r="D7" s="53"/>
      <c r="E7" s="51"/>
      <c r="F7" s="54"/>
      <c r="G7" s="51"/>
      <c r="H7" s="55"/>
    </row>
    <row r="8" spans="1:8" ht="39.450000000000003" customHeight="1" x14ac:dyDescent="0.3">
      <c r="A8" s="56" t="s">
        <v>34</v>
      </c>
      <c r="B8" s="57"/>
      <c r="C8" s="57"/>
      <c r="D8" s="58"/>
      <c r="E8" s="56"/>
      <c r="F8" s="59"/>
      <c r="G8" s="56"/>
      <c r="H8" s="29"/>
    </row>
    <row r="9" spans="1:8" ht="39.450000000000003" customHeight="1" x14ac:dyDescent="0.3">
      <c r="A9" s="51" t="s">
        <v>35</v>
      </c>
      <c r="B9" s="52"/>
      <c r="C9" s="52"/>
      <c r="D9" s="53"/>
      <c r="E9" s="51"/>
      <c r="F9" s="54"/>
      <c r="G9" s="51"/>
      <c r="H9" s="55"/>
    </row>
    <row r="10" spans="1:8" ht="39.450000000000003" customHeight="1" x14ac:dyDescent="0.3">
      <c r="A10" s="56" t="s">
        <v>36</v>
      </c>
      <c r="B10" s="57"/>
      <c r="C10" s="57"/>
      <c r="D10" s="58"/>
      <c r="E10" s="56"/>
      <c r="F10" s="59"/>
      <c r="G10" s="56"/>
      <c r="H10" s="29"/>
    </row>
    <row r="11" spans="1:8" ht="39.450000000000003" customHeight="1" x14ac:dyDescent="0.3">
      <c r="A11" s="51" t="s">
        <v>37</v>
      </c>
      <c r="B11" s="52"/>
      <c r="C11" s="52"/>
      <c r="D11" s="53"/>
      <c r="E11" s="51"/>
      <c r="F11" s="54"/>
      <c r="G11" s="51"/>
      <c r="H11" s="55"/>
    </row>
    <row r="12" spans="1:8" ht="39.450000000000003" customHeight="1" x14ac:dyDescent="0.3">
      <c r="A12" s="56" t="s">
        <v>38</v>
      </c>
      <c r="B12" s="57"/>
      <c r="C12" s="57"/>
      <c r="D12" s="58"/>
      <c r="E12" s="56"/>
      <c r="F12" s="59"/>
      <c r="G12" s="56"/>
      <c r="H12" s="29"/>
    </row>
    <row r="13" spans="1:8" ht="39.450000000000003" customHeight="1" x14ac:dyDescent="0.3">
      <c r="A13" s="60" t="s">
        <v>39</v>
      </c>
      <c r="B13" s="61"/>
      <c r="C13" s="61"/>
      <c r="D13" s="62"/>
      <c r="E13" s="60"/>
      <c r="F13" s="63"/>
      <c r="G13" s="60"/>
      <c r="H13" s="36"/>
    </row>
  </sheetData>
  <phoneticPr fontId="2" type="noConversion"/>
  <conditionalFormatting sqref="B2:B13">
    <cfRule type="cellIs" dxfId="127" priority="7" operator="equal">
      <formula>"Low"</formula>
    </cfRule>
    <cfRule type="cellIs" dxfId="126" priority="8" operator="equal">
      <formula>"Medium"</formula>
    </cfRule>
  </conditionalFormatting>
  <conditionalFormatting sqref="B2:C13">
    <cfRule type="cellIs" dxfId="125" priority="6" operator="equal">
      <formula>"High"</formula>
    </cfRule>
  </conditionalFormatting>
  <conditionalFormatting sqref="C2:C13">
    <cfRule type="cellIs" dxfId="124" priority="4" operator="equal">
      <formula>"Low"</formula>
    </cfRule>
    <cfRule type="cellIs" dxfId="12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7E78FA87-A34C-4137-9D29-37332DDA75DE}">
            <xm:f>Lists!$C$4</xm:f>
            <x14:dxf>
              <font>
                <color auto="1"/>
              </font>
              <fill>
                <patternFill>
                  <bgColor rgb="FFFF3300"/>
                </patternFill>
              </fill>
            </x14:dxf>
          </x14:cfRule>
          <x14:cfRule type="cellIs" priority="2" operator="equal" id="{0902DEE1-0C7C-4204-BD0F-FCE14E6DDAFA}">
            <xm:f>Lists!$C$3</xm:f>
            <x14:dxf>
              <font>
                <color auto="1"/>
              </font>
              <fill>
                <patternFill>
                  <bgColor rgb="FFFFC000"/>
                </patternFill>
              </fill>
            </x14:dxf>
          </x14:cfRule>
          <x14:cfRule type="cellIs" priority="3" operator="equal" id="{4099B4DA-2C73-409C-B61D-7616E6041547}">
            <xm:f>Lists!$C$2</xm:f>
            <x14:dxf>
              <font>
                <color auto="1"/>
              </font>
              <fill>
                <patternFill>
                  <bgColor rgb="FF92D050"/>
                </patternFill>
              </fill>
            </x14:dxf>
          </x14:cfRule>
          <xm:sqref>D2:D13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861E0D20-F1AA-4FF4-B458-4BAA64C6B7B7}">
          <x14:formula1>
            <xm:f>Lists!$A$2:$A$4</xm:f>
          </x14:formula1>
          <xm:sqref>B3:B50</xm:sqref>
        </x14:dataValidation>
        <x14:dataValidation type="list" allowBlank="1" showInputMessage="1" showErrorMessage="1" xr:uid="{90AA81DA-FCF1-4E01-A79B-CDAEE7FE36F3}">
          <x14:formula1>
            <xm:f>Lists!$B$2:$B$4</xm:f>
          </x14:formula1>
          <xm:sqref>C3:C12 C14:C50</xm:sqref>
        </x14:dataValidation>
        <x14:dataValidation type="list" allowBlank="1" showInputMessage="1" showErrorMessage="1" xr:uid="{B6486F59-4D03-4B71-A36B-7DC1647D4E5D}">
          <x14:formula1>
            <xm:f>Lists!$C$2:$C$4</xm:f>
          </x14:formula1>
          <xm:sqref>D3:D12 D14:D50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03E8C-9553-4413-9C23-2DB558A77DFA}">
  <sheetPr codeName="Sheet5">
    <tabColor rgb="FFFFC000"/>
  </sheetPr>
  <dimension ref="A1:H12"/>
  <sheetViews>
    <sheetView workbookViewId="0">
      <selection activeCell="D3" sqref="D3"/>
    </sheetView>
  </sheetViews>
  <sheetFormatPr defaultColWidth="9" defaultRowHeight="39.450000000000003" customHeight="1" x14ac:dyDescent="0.3"/>
  <cols>
    <col min="1" max="1" width="54.4414062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201.6" x14ac:dyDescent="0.3">
      <c r="A1" s="42" t="str">
        <f>Dashboard!B15</f>
        <v>have a data governance framework or equivalent in place, and policies and procedures that includes, but is not limited to the following content:
A.	collection
B.	management (data and records)
C.	storage and retrieval
D.	disposal
E.	security
F.	protection
G.	publishing
H.	ethics
I.	sharing (internally and externally)
J.	quality assurance; and
K.	audit</v>
      </c>
      <c r="B1" s="43" t="s">
        <v>0</v>
      </c>
      <c r="C1" s="43" t="s">
        <v>1</v>
      </c>
      <c r="D1" s="43" t="s">
        <v>143</v>
      </c>
      <c r="E1" s="43" t="s">
        <v>26</v>
      </c>
      <c r="F1" s="43" t="s">
        <v>27</v>
      </c>
      <c r="G1" s="44" t="s">
        <v>28</v>
      </c>
      <c r="H1" s="26" t="s">
        <v>145</v>
      </c>
    </row>
    <row r="2" spans="1:8" s="27" customFormat="1" ht="39.450000000000003" customHeight="1" x14ac:dyDescent="0.3">
      <c r="A2" s="45"/>
      <c r="B2" s="46"/>
      <c r="C2" s="46"/>
      <c r="D2" s="64" t="str">
        <f>IF(COUNTIF(D3:D50,"Limited")&gt;0,"Limited",IF(COUNTIF(D3:D50,"Reasonable")&gt;0,"Reasonable","Substantial"))</f>
        <v>Substantial</v>
      </c>
      <c r="E2" s="48"/>
      <c r="F2" s="49"/>
      <c r="G2" s="50"/>
      <c r="H2" s="25"/>
    </row>
    <row r="3" spans="1:8" ht="39.450000000000003" customHeight="1" x14ac:dyDescent="0.3">
      <c r="A3" s="56" t="s">
        <v>40</v>
      </c>
      <c r="B3" s="57"/>
      <c r="C3" s="57"/>
      <c r="D3" s="58"/>
      <c r="E3" s="56"/>
      <c r="F3" s="59"/>
      <c r="G3" s="29"/>
      <c r="H3" s="28"/>
    </row>
    <row r="4" spans="1:8" ht="39.450000000000003" customHeight="1" x14ac:dyDescent="0.3">
      <c r="A4" s="51" t="s">
        <v>41</v>
      </c>
      <c r="B4" s="52"/>
      <c r="C4" s="52"/>
      <c r="D4" s="53"/>
      <c r="E4" s="51"/>
      <c r="F4" s="54"/>
      <c r="G4" s="55"/>
      <c r="H4" s="36"/>
    </row>
    <row r="5" spans="1:8" ht="39.450000000000003" customHeight="1" x14ac:dyDescent="0.3">
      <c r="A5" s="56" t="s">
        <v>42</v>
      </c>
      <c r="B5" s="57"/>
      <c r="C5" s="57"/>
      <c r="D5" s="58"/>
      <c r="E5" s="56"/>
      <c r="F5" s="59"/>
      <c r="G5" s="29"/>
      <c r="H5" s="28"/>
    </row>
    <row r="6" spans="1:8" ht="39.450000000000003" customHeight="1" x14ac:dyDescent="0.3">
      <c r="A6" s="51" t="s">
        <v>43</v>
      </c>
      <c r="B6" s="52"/>
      <c r="C6" s="52"/>
      <c r="D6" s="53"/>
      <c r="E6" s="51"/>
      <c r="F6" s="54"/>
      <c r="G6" s="55"/>
      <c r="H6" s="36"/>
    </row>
    <row r="7" spans="1:8" ht="39.450000000000003" customHeight="1" x14ac:dyDescent="0.3">
      <c r="A7" s="56" t="s">
        <v>44</v>
      </c>
      <c r="B7" s="57"/>
      <c r="C7" s="57"/>
      <c r="D7" s="58"/>
      <c r="E7" s="56"/>
      <c r="F7" s="59"/>
      <c r="G7" s="29"/>
      <c r="H7" s="28"/>
    </row>
    <row r="8" spans="1:8" ht="39.450000000000003" customHeight="1" x14ac:dyDescent="0.3">
      <c r="A8" s="51" t="s">
        <v>45</v>
      </c>
      <c r="B8" s="52"/>
      <c r="C8" s="52"/>
      <c r="D8" s="53"/>
      <c r="E8" s="51"/>
      <c r="F8" s="54"/>
      <c r="G8" s="55"/>
      <c r="H8" s="36"/>
    </row>
    <row r="9" spans="1:8" ht="39.450000000000003" customHeight="1" x14ac:dyDescent="0.3">
      <c r="A9" s="56" t="s">
        <v>46</v>
      </c>
      <c r="B9" s="57"/>
      <c r="C9" s="57"/>
      <c r="D9" s="58"/>
      <c r="E9" s="56"/>
      <c r="F9" s="59"/>
      <c r="G9" s="29"/>
      <c r="H9" s="28"/>
    </row>
    <row r="10" spans="1:8" ht="39.450000000000003" customHeight="1" x14ac:dyDescent="0.3">
      <c r="A10" s="51" t="s">
        <v>47</v>
      </c>
      <c r="B10" s="52"/>
      <c r="C10" s="52"/>
      <c r="D10" s="53"/>
      <c r="E10" s="51"/>
      <c r="F10" s="54"/>
      <c r="G10" s="55"/>
      <c r="H10" s="36"/>
    </row>
    <row r="11" spans="1:8" ht="39.450000000000003" customHeight="1" x14ac:dyDescent="0.3">
      <c r="A11" s="56" t="s">
        <v>48</v>
      </c>
      <c r="B11" s="57"/>
      <c r="C11" s="57"/>
      <c r="D11" s="58"/>
      <c r="E11" s="56"/>
      <c r="F11" s="59"/>
      <c r="G11" s="29"/>
      <c r="H11" s="29"/>
    </row>
    <row r="12" spans="1:8" ht="39.450000000000003" customHeight="1" x14ac:dyDescent="0.3">
      <c r="A12" s="60" t="s">
        <v>49</v>
      </c>
      <c r="B12" s="61"/>
      <c r="C12" s="61"/>
      <c r="D12" s="62"/>
      <c r="E12" s="60"/>
      <c r="F12" s="63"/>
      <c r="G12" s="36"/>
      <c r="H12" s="36"/>
    </row>
  </sheetData>
  <phoneticPr fontId="2" type="noConversion"/>
  <conditionalFormatting sqref="B2:B12">
    <cfRule type="cellIs" dxfId="119" priority="7" operator="equal">
      <formula>"Low"</formula>
    </cfRule>
    <cfRule type="cellIs" dxfId="118" priority="8" operator="equal">
      <formula>"Medium"</formula>
    </cfRule>
  </conditionalFormatting>
  <conditionalFormatting sqref="B2:C12">
    <cfRule type="cellIs" dxfId="117" priority="6" operator="equal">
      <formula>"High"</formula>
    </cfRule>
  </conditionalFormatting>
  <conditionalFormatting sqref="C2:C12">
    <cfRule type="cellIs" dxfId="116" priority="4" operator="equal">
      <formula>"Low"</formula>
    </cfRule>
    <cfRule type="cellIs" dxfId="115"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94F986B9-B30A-4773-A343-8D2B82DF7847}">
            <xm:f>Lists!$C$4</xm:f>
            <x14:dxf>
              <font>
                <color auto="1"/>
              </font>
              <fill>
                <patternFill>
                  <bgColor rgb="FFFF3300"/>
                </patternFill>
              </fill>
            </x14:dxf>
          </x14:cfRule>
          <x14:cfRule type="cellIs" priority="2" operator="equal" id="{0958BCA8-0DCF-4C88-B6DB-FCD4CF2AF944}">
            <xm:f>Lists!$C$3</xm:f>
            <x14:dxf>
              <font>
                <color auto="1"/>
              </font>
              <fill>
                <patternFill>
                  <bgColor rgb="FFFFC000"/>
                </patternFill>
              </fill>
            </x14:dxf>
          </x14:cfRule>
          <x14:cfRule type="cellIs" priority="3" operator="equal" id="{4B3128EC-D850-4334-82BF-8346E91C9961}">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ADF7129F-F702-417A-AC01-F2C47179106D}">
          <x14:formula1>
            <xm:f>Lists!$C$2:$C$4</xm:f>
          </x14:formula1>
          <xm:sqref>D3:D50</xm:sqref>
        </x14:dataValidation>
        <x14:dataValidation type="list" allowBlank="1" showInputMessage="1" showErrorMessage="1" xr:uid="{F232A1E0-2883-4396-BC1D-CF5733FD4ED8}">
          <x14:formula1>
            <xm:f>Lists!$B$2:$B$4</xm:f>
          </x14:formula1>
          <xm:sqref>C2:C50</xm:sqref>
        </x14:dataValidation>
        <x14:dataValidation type="list" allowBlank="1" showInputMessage="1" showErrorMessage="1" xr:uid="{851450F2-0A78-4707-AE17-36EE804826E0}">
          <x14:formula1>
            <xm:f>Lists!$A$2:$A$4</xm:f>
          </x14:formula1>
          <xm:sqref>B2:B50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3BA94-85EF-4ADC-8135-AE40A325BD93}">
  <sheetPr codeName="Sheet6">
    <tabColor rgb="FFFFC000"/>
  </sheetPr>
  <dimension ref="A1:H50"/>
  <sheetViews>
    <sheetView workbookViewId="0">
      <selection activeCell="A3" sqref="A3"/>
    </sheetView>
  </sheetViews>
  <sheetFormatPr defaultColWidth="9" defaultRowHeight="18" customHeight="1" x14ac:dyDescent="0.3"/>
  <cols>
    <col min="1" max="1" width="68.55468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ht="100.8" x14ac:dyDescent="0.3">
      <c r="A1" s="65" t="str">
        <f>Dashboard!B16</f>
        <v>understand its data-related organisational risks and put in place controls to manage them</v>
      </c>
      <c r="B1" s="66" t="s">
        <v>0</v>
      </c>
      <c r="C1" s="66" t="s">
        <v>1</v>
      </c>
      <c r="D1" s="43" t="s">
        <v>143</v>
      </c>
      <c r="E1" s="66" t="s">
        <v>26</v>
      </c>
      <c r="F1" s="67" t="s">
        <v>27</v>
      </c>
      <c r="G1" s="66" t="s">
        <v>28</v>
      </c>
      <c r="H1" s="68" t="s">
        <v>145</v>
      </c>
    </row>
    <row r="2" spans="1:8" ht="39.450000000000003" customHeight="1" x14ac:dyDescent="0.3">
      <c r="A2" s="45"/>
      <c r="B2" s="69"/>
      <c r="C2" s="69"/>
      <c r="D2" s="70" t="str">
        <f>IF(COUNTIF(D3:D50,"Limited")&gt;0,"Limited",IF(COUNTIF(D3:D50,"Reasonable")&gt;0,"Reasonable","Substantial"))</f>
        <v>Substantial</v>
      </c>
      <c r="E2" s="71"/>
      <c r="F2" s="72"/>
      <c r="G2" s="71"/>
      <c r="H2" s="50"/>
    </row>
    <row r="3" spans="1:8" ht="39.450000000000003" customHeight="1" x14ac:dyDescent="0.3">
      <c r="A3" s="56" t="s">
        <v>50</v>
      </c>
      <c r="B3" s="57"/>
      <c r="C3" s="57"/>
      <c r="D3" s="58"/>
      <c r="E3" s="56"/>
      <c r="F3" s="59"/>
      <c r="G3" s="56"/>
      <c r="H3" s="29"/>
    </row>
    <row r="4" spans="1:8" ht="39.450000000000003" customHeight="1" x14ac:dyDescent="0.3">
      <c r="A4" s="51" t="s">
        <v>51</v>
      </c>
      <c r="B4" s="52"/>
      <c r="C4" s="52"/>
      <c r="D4" s="53"/>
      <c r="E4" s="51"/>
      <c r="F4" s="54"/>
      <c r="G4" s="51"/>
      <c r="H4" s="55"/>
    </row>
    <row r="5" spans="1:8" ht="39.450000000000003" customHeight="1" x14ac:dyDescent="0.3">
      <c r="A5" s="56" t="s">
        <v>52</v>
      </c>
      <c r="B5" s="57"/>
      <c r="C5" s="57"/>
      <c r="D5" s="58"/>
      <c r="E5" s="56"/>
      <c r="F5" s="59"/>
      <c r="G5" s="56"/>
      <c r="H5" s="29"/>
    </row>
    <row r="6" spans="1:8" ht="39.450000000000003" customHeight="1" x14ac:dyDescent="0.3">
      <c r="A6" s="51" t="s">
        <v>53</v>
      </c>
      <c r="B6" s="52"/>
      <c r="C6" s="52"/>
      <c r="D6" s="53"/>
      <c r="E6" s="51"/>
      <c r="F6" s="54"/>
      <c r="G6" s="51"/>
      <c r="H6" s="55"/>
    </row>
    <row r="7" spans="1:8" ht="39.450000000000003" customHeight="1" x14ac:dyDescent="0.3">
      <c r="A7" s="56" t="s">
        <v>54</v>
      </c>
      <c r="B7" s="57"/>
      <c r="C7" s="57"/>
      <c r="D7" s="58"/>
      <c r="E7" s="56"/>
      <c r="F7" s="59"/>
      <c r="G7" s="56"/>
      <c r="H7" s="29"/>
    </row>
    <row r="8" spans="1:8" ht="39.450000000000003" customHeight="1" x14ac:dyDescent="0.3">
      <c r="A8" s="51" t="s">
        <v>55</v>
      </c>
      <c r="B8" s="52"/>
      <c r="C8" s="52"/>
      <c r="D8" s="53"/>
      <c r="E8" s="51"/>
      <c r="F8" s="54"/>
      <c r="G8" s="51"/>
      <c r="H8" s="55"/>
    </row>
    <row r="9" spans="1:8" ht="39.450000000000003" customHeight="1" x14ac:dyDescent="0.3">
      <c r="A9" s="56" t="s">
        <v>56</v>
      </c>
      <c r="B9" s="57"/>
      <c r="C9" s="57"/>
      <c r="D9" s="58"/>
      <c r="E9" s="56"/>
      <c r="F9" s="59"/>
      <c r="G9" s="56"/>
      <c r="H9" s="29"/>
    </row>
    <row r="10" spans="1:8" ht="39.450000000000003" customHeight="1" x14ac:dyDescent="0.3">
      <c r="A10" s="51" t="s">
        <v>57</v>
      </c>
      <c r="B10" s="52"/>
      <c r="C10" s="52"/>
      <c r="D10" s="53"/>
      <c r="E10" s="51"/>
      <c r="F10" s="54"/>
      <c r="G10" s="51"/>
      <c r="H10" s="55"/>
    </row>
    <row r="11" spans="1:8" ht="39.450000000000003" customHeight="1" x14ac:dyDescent="0.3">
      <c r="A11" s="56" t="s">
        <v>58</v>
      </c>
      <c r="B11" s="57"/>
      <c r="C11" s="57"/>
      <c r="D11" s="58"/>
      <c r="E11" s="56"/>
      <c r="F11" s="59"/>
      <c r="G11" s="56"/>
      <c r="H11" s="29"/>
    </row>
    <row r="12" spans="1:8" ht="39.450000000000003" customHeight="1" x14ac:dyDescent="0.3">
      <c r="A12" s="60" t="s">
        <v>59</v>
      </c>
      <c r="B12" s="61"/>
      <c r="C12" s="61"/>
      <c r="D12" s="62"/>
      <c r="E12" s="60"/>
      <c r="F12" s="63"/>
      <c r="G12" s="60"/>
      <c r="H12" s="36"/>
    </row>
    <row r="13" spans="1:8" ht="39" customHeight="1" x14ac:dyDescent="0.3"/>
    <row r="14" spans="1:8" ht="39" customHeight="1" x14ac:dyDescent="0.3">
      <c r="A14" s="30"/>
    </row>
    <row r="15" spans="1:8" ht="39" customHeight="1" x14ac:dyDescent="0.3"/>
    <row r="16" spans="1:8" ht="39" customHeight="1" x14ac:dyDescent="0.3"/>
    <row r="17" ht="39" customHeight="1" x14ac:dyDescent="0.3"/>
    <row r="18" ht="39" customHeight="1" x14ac:dyDescent="0.3"/>
    <row r="19" ht="39" customHeight="1" x14ac:dyDescent="0.3"/>
    <row r="20" ht="39" customHeight="1" x14ac:dyDescent="0.3"/>
    <row r="21" ht="39" customHeight="1" x14ac:dyDescent="0.3"/>
    <row r="22" ht="39" customHeight="1" x14ac:dyDescent="0.3"/>
    <row r="23" ht="39" customHeight="1" x14ac:dyDescent="0.3"/>
    <row r="24" ht="39" customHeight="1" x14ac:dyDescent="0.3"/>
    <row r="25" ht="39" customHeight="1" x14ac:dyDescent="0.3"/>
    <row r="26" ht="39" customHeight="1" x14ac:dyDescent="0.3"/>
    <row r="27" ht="39" customHeight="1" x14ac:dyDescent="0.3"/>
    <row r="28" ht="39" customHeight="1" x14ac:dyDescent="0.3"/>
    <row r="29" ht="39" customHeight="1" x14ac:dyDescent="0.3"/>
    <row r="30" ht="39" customHeight="1" x14ac:dyDescent="0.3"/>
    <row r="31" ht="39" customHeight="1" x14ac:dyDescent="0.3"/>
    <row r="32" ht="39" customHeight="1" x14ac:dyDescent="0.3"/>
    <row r="33" ht="39" customHeight="1" x14ac:dyDescent="0.3"/>
    <row r="34" ht="39" customHeight="1" x14ac:dyDescent="0.3"/>
    <row r="35" ht="39" customHeight="1" x14ac:dyDescent="0.3"/>
    <row r="36" ht="39" customHeight="1" x14ac:dyDescent="0.3"/>
    <row r="37" ht="39" customHeight="1" x14ac:dyDescent="0.3"/>
    <row r="38" ht="39" customHeight="1" x14ac:dyDescent="0.3"/>
    <row r="39" ht="39" customHeight="1" x14ac:dyDescent="0.3"/>
    <row r="40" ht="39" customHeight="1" x14ac:dyDescent="0.3"/>
    <row r="41" ht="39" customHeight="1" x14ac:dyDescent="0.3"/>
    <row r="42" ht="39" customHeight="1" x14ac:dyDescent="0.3"/>
    <row r="43" ht="39" customHeight="1" x14ac:dyDescent="0.3"/>
    <row r="44" ht="39" customHeight="1" x14ac:dyDescent="0.3"/>
    <row r="45" ht="39" customHeight="1" x14ac:dyDescent="0.3"/>
    <row r="46" ht="39" customHeight="1" x14ac:dyDescent="0.3"/>
    <row r="47" ht="39" customHeight="1" x14ac:dyDescent="0.3"/>
    <row r="48" ht="39" customHeight="1" x14ac:dyDescent="0.3"/>
    <row r="49" ht="39" customHeight="1" x14ac:dyDescent="0.3"/>
    <row r="50" ht="39" customHeight="1" x14ac:dyDescent="0.3"/>
  </sheetData>
  <phoneticPr fontId="2" type="noConversion"/>
  <conditionalFormatting sqref="B1:B12">
    <cfRule type="cellIs" dxfId="111" priority="7" operator="equal">
      <formula>"Low"</formula>
    </cfRule>
    <cfRule type="cellIs" dxfId="110" priority="8" operator="equal">
      <formula>"Medium"</formula>
    </cfRule>
  </conditionalFormatting>
  <conditionalFormatting sqref="B1:C12">
    <cfRule type="cellIs" dxfId="109" priority="6" operator="equal">
      <formula>"High"</formula>
    </cfRule>
  </conditionalFormatting>
  <conditionalFormatting sqref="C1:C12">
    <cfRule type="cellIs" dxfId="108" priority="4" operator="equal">
      <formula>"Low"</formula>
    </cfRule>
    <cfRule type="cellIs" dxfId="10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B6EFEB0F-3BBF-40DE-8D6D-71B0EA5C52BE}">
            <xm:f>Lists!$C$4</xm:f>
            <x14:dxf>
              <font>
                <color auto="1"/>
              </font>
              <fill>
                <patternFill>
                  <bgColor rgb="FFFF3300"/>
                </patternFill>
              </fill>
            </x14:dxf>
          </x14:cfRule>
          <x14:cfRule type="cellIs" priority="2" operator="equal" id="{E30EE9E6-4618-493D-A79A-A5AC7B2A6354}">
            <xm:f>Lists!$C$3</xm:f>
            <x14:dxf>
              <font>
                <color auto="1"/>
              </font>
              <fill>
                <patternFill>
                  <bgColor rgb="FFFFC000"/>
                </patternFill>
              </fill>
            </x14:dxf>
          </x14:cfRule>
          <x14:cfRule type="cellIs" priority="3" operator="equal" id="{AE408332-4C82-4385-9AE2-5D07FD2171A5}">
            <xm:f>Lists!$C$2</xm:f>
            <x14:dxf>
              <font>
                <color auto="1"/>
              </font>
              <fill>
                <patternFill>
                  <bgColor rgb="FF92D050"/>
                </patternFill>
              </fill>
            </x14:dxf>
          </x14:cfRule>
          <xm:sqref>D1:D12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4710883E-959A-4B23-9346-9A375B04FFDF}">
          <x14:formula1>
            <xm:f>Lists!$A$2:$A$4</xm:f>
          </x14:formula1>
          <xm:sqref>B2:B50</xm:sqref>
        </x14:dataValidation>
        <x14:dataValidation type="list" allowBlank="1" showInputMessage="1" showErrorMessage="1" xr:uid="{EBBF3701-300D-485E-870A-E35087196636}">
          <x14:formula1>
            <xm:f>Lists!$B$2:$B$4</xm:f>
          </x14:formula1>
          <xm:sqref>C2:C50</xm:sqref>
        </x14:dataValidation>
        <x14:dataValidation type="list" allowBlank="1" showInputMessage="1" showErrorMessage="1" xr:uid="{2855B061-72C5-4A4F-8217-FFDB462BD7B3}">
          <x14:formula1>
            <xm:f>Lists!$C$2:$C$4</xm:f>
          </x14:formula1>
          <xm:sqref>D3:D50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4A612-E5BA-4E40-AA35-594E671CFD6D}">
  <sheetPr codeName="Sheet7">
    <tabColor rgb="FFFFC000"/>
  </sheetPr>
  <dimension ref="A1:H12"/>
  <sheetViews>
    <sheetView workbookViewId="0"/>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48" customHeight="1" x14ac:dyDescent="0.3">
      <c r="A1" s="73" t="str">
        <f>Dashboard!B17</f>
        <v>use national guidance where appropriate</v>
      </c>
      <c r="B1" s="74" t="s">
        <v>0</v>
      </c>
      <c r="C1" s="74" t="s">
        <v>1</v>
      </c>
      <c r="D1" s="74" t="s">
        <v>143</v>
      </c>
      <c r="E1" s="74" t="s">
        <v>26</v>
      </c>
      <c r="F1" s="74" t="s">
        <v>27</v>
      </c>
      <c r="G1" s="74" t="s">
        <v>28</v>
      </c>
      <c r="H1" s="75" t="s">
        <v>145</v>
      </c>
    </row>
    <row r="2" spans="1:8" ht="39.450000000000003" customHeight="1" x14ac:dyDescent="0.3">
      <c r="A2" s="76"/>
      <c r="B2" s="46"/>
      <c r="C2" s="46"/>
      <c r="D2" s="64" t="str">
        <f>IF(COUNTIF(D3:D50,"Limited")&gt;0,"Limited",IF(COUNTIF(D3:D50,"Reasonable")&gt;0,"Reasonable","Substantial"))</f>
        <v>Substantial</v>
      </c>
      <c r="E2" s="48"/>
      <c r="F2" s="49"/>
      <c r="G2" s="48"/>
      <c r="H2" s="77"/>
    </row>
    <row r="3" spans="1:8" ht="39.450000000000003" customHeight="1" x14ac:dyDescent="0.3">
      <c r="A3" s="78" t="s">
        <v>60</v>
      </c>
      <c r="B3" s="57"/>
      <c r="C3" s="57"/>
      <c r="D3" s="58"/>
      <c r="E3" s="56"/>
      <c r="F3" s="59"/>
      <c r="G3" s="56"/>
      <c r="H3" s="79"/>
    </row>
    <row r="4" spans="1:8" ht="39.450000000000003" customHeight="1" x14ac:dyDescent="0.3">
      <c r="A4" s="80" t="s">
        <v>61</v>
      </c>
      <c r="B4" s="57"/>
      <c r="C4" s="57"/>
      <c r="D4" s="58"/>
      <c r="E4" s="51"/>
      <c r="F4" s="54"/>
      <c r="G4" s="51"/>
      <c r="H4" s="81"/>
    </row>
    <row r="5" spans="1:8" ht="39.450000000000003" customHeight="1" x14ac:dyDescent="0.3">
      <c r="A5" s="78" t="s">
        <v>62</v>
      </c>
      <c r="B5" s="57"/>
      <c r="C5" s="57"/>
      <c r="D5" s="58"/>
      <c r="E5" s="56"/>
      <c r="F5" s="59"/>
      <c r="G5" s="56"/>
      <c r="H5" s="79"/>
    </row>
    <row r="6" spans="1:8" ht="39.450000000000003" customHeight="1" x14ac:dyDescent="0.3">
      <c r="A6" s="80" t="s">
        <v>63</v>
      </c>
      <c r="B6" s="52"/>
      <c r="C6" s="52"/>
      <c r="D6" s="53"/>
      <c r="E6" s="51"/>
      <c r="F6" s="54"/>
      <c r="G6" s="51"/>
      <c r="H6" s="81"/>
    </row>
    <row r="7" spans="1:8" ht="39.450000000000003" customHeight="1" x14ac:dyDescent="0.3">
      <c r="A7" s="78" t="s">
        <v>64</v>
      </c>
      <c r="B7" s="57"/>
      <c r="C7" s="57"/>
      <c r="D7" s="58"/>
      <c r="E7" s="56"/>
      <c r="F7" s="59"/>
      <c r="G7" s="56"/>
      <c r="H7" s="79"/>
    </row>
    <row r="8" spans="1:8" ht="39.450000000000003" customHeight="1" x14ac:dyDescent="0.3">
      <c r="A8" s="80" t="s">
        <v>65</v>
      </c>
      <c r="B8" s="52"/>
      <c r="C8" s="52"/>
      <c r="D8" s="53"/>
      <c r="E8" s="51"/>
      <c r="F8" s="54"/>
      <c r="G8" s="51"/>
      <c r="H8" s="81"/>
    </row>
    <row r="9" spans="1:8" ht="39.450000000000003" customHeight="1" x14ac:dyDescent="0.3">
      <c r="A9" s="78" t="s">
        <v>66</v>
      </c>
      <c r="B9" s="57"/>
      <c r="C9" s="57"/>
      <c r="D9" s="58"/>
      <c r="E9" s="56"/>
      <c r="F9" s="59"/>
      <c r="G9" s="56"/>
      <c r="H9" s="79"/>
    </row>
    <row r="10" spans="1:8" ht="39.450000000000003" customHeight="1" x14ac:dyDescent="0.3">
      <c r="A10" s="80" t="s">
        <v>67</v>
      </c>
      <c r="B10" s="52"/>
      <c r="C10" s="52"/>
      <c r="D10" s="53"/>
      <c r="E10" s="51"/>
      <c r="F10" s="54"/>
      <c r="G10" s="51"/>
      <c r="H10" s="81"/>
    </row>
    <row r="11" spans="1:8" ht="39.450000000000003" customHeight="1" x14ac:dyDescent="0.3">
      <c r="A11" s="78" t="s">
        <v>68</v>
      </c>
      <c r="B11" s="57"/>
      <c r="C11" s="57"/>
      <c r="D11" s="58"/>
      <c r="E11" s="56"/>
      <c r="F11" s="59"/>
      <c r="G11" s="56"/>
      <c r="H11" s="79"/>
    </row>
    <row r="12" spans="1:8" ht="39.450000000000003" customHeight="1" x14ac:dyDescent="0.3">
      <c r="A12" s="82" t="s">
        <v>69</v>
      </c>
      <c r="B12" s="83"/>
      <c r="C12" s="83"/>
      <c r="D12" s="84"/>
      <c r="E12" s="85"/>
      <c r="F12" s="86"/>
      <c r="G12" s="85"/>
      <c r="H12" s="87"/>
    </row>
  </sheetData>
  <conditionalFormatting sqref="B2:B12">
    <cfRule type="cellIs" dxfId="103" priority="7" operator="equal">
      <formula>"Low"</formula>
    </cfRule>
    <cfRule type="cellIs" dxfId="102" priority="8" operator="equal">
      <formula>"Medium"</formula>
    </cfRule>
  </conditionalFormatting>
  <conditionalFormatting sqref="B2:C12">
    <cfRule type="cellIs" dxfId="101" priority="6" operator="equal">
      <formula>"High"</formula>
    </cfRule>
  </conditionalFormatting>
  <conditionalFormatting sqref="C2:C12">
    <cfRule type="cellIs" dxfId="100" priority="4" operator="equal">
      <formula>"Low"</formula>
    </cfRule>
    <cfRule type="cellIs" dxfId="9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FCA2D560-0C5A-4EA7-A17C-3EFAC3274320}">
            <xm:f>Lists!$C$4</xm:f>
            <x14:dxf>
              <font>
                <color auto="1"/>
              </font>
              <fill>
                <patternFill>
                  <bgColor rgb="FFFF3300"/>
                </patternFill>
              </fill>
            </x14:dxf>
          </x14:cfRule>
          <x14:cfRule type="cellIs" priority="2" operator="equal" id="{14A2FCD6-EE7C-4FEC-91BB-9F57A1EABFF4}">
            <xm:f>Lists!$C$3</xm:f>
            <x14:dxf>
              <font>
                <color auto="1"/>
              </font>
              <fill>
                <patternFill>
                  <bgColor rgb="FFFFC000"/>
                </patternFill>
              </fill>
            </x14:dxf>
          </x14:cfRule>
          <x14:cfRule type="cellIs" priority="3" operator="equal" id="{E4DD68DF-2CDB-422C-B624-7642064F9005}">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B2A7CE9D-8856-41B2-A5EA-F787EDA2E5CA}">
          <x14:formula1>
            <xm:f>Lists!$C$2:$C$4</xm:f>
          </x14:formula1>
          <xm:sqref>D3:D50</xm:sqref>
        </x14:dataValidation>
        <x14:dataValidation type="list" allowBlank="1" showInputMessage="1" showErrorMessage="1" xr:uid="{B27CA6A2-4554-4AED-9BD3-930231428BB9}">
          <x14:formula1>
            <xm:f>Lists!$B$2:$B$4</xm:f>
          </x14:formula1>
          <xm:sqref>C2:C50</xm:sqref>
        </x14:dataValidation>
        <x14:dataValidation type="list" allowBlank="1" showInputMessage="1" showErrorMessage="1" xr:uid="{B11B9A6F-275F-44A9-BCC5-0C4229EB6734}">
          <x14:formula1>
            <xm:f>Lists!$A$2:$A$4</xm:f>
          </x14:formula1>
          <xm:sqref>B2:B50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D3051-B7C2-4F37-A6F1-4EBA903975DF}">
  <sheetPr codeName="Sheet8">
    <tabColor rgb="FFFFC000"/>
  </sheetPr>
  <dimension ref="A1:H12"/>
  <sheetViews>
    <sheetView workbookViewId="0">
      <selection activeCell="D3" sqref="D3"/>
    </sheetView>
  </sheetViews>
  <sheetFormatPr defaultColWidth="9" defaultRowHeight="39.450000000000003" customHeight="1" x14ac:dyDescent="0.3"/>
  <cols>
    <col min="1" max="1" width="56.77734375" style="2" customWidth="1"/>
    <col min="2" max="3" width="12.21875" style="2" customWidth="1"/>
    <col min="4" max="4" width="12.5546875" style="2" customWidth="1"/>
    <col min="5" max="5" width="19.5546875" style="2" customWidth="1"/>
    <col min="6" max="6" width="27.5546875" style="2" customWidth="1"/>
    <col min="7" max="8" width="50.77734375" style="2" customWidth="1"/>
    <col min="9" max="16384" width="9" style="2"/>
  </cols>
  <sheetData>
    <row r="1" spans="1:8" s="27" customFormat="1" ht="59.25" customHeight="1" x14ac:dyDescent="0.3">
      <c r="A1" s="73" t="str">
        <f>Dashboard!B18</f>
        <v>designate a senior leader who is responsible and accountable for developing and enacting a strategic approach to data management within the service</v>
      </c>
      <c r="B1" s="74" t="s">
        <v>0</v>
      </c>
      <c r="C1" s="74" t="s">
        <v>1</v>
      </c>
      <c r="D1" s="74" t="s">
        <v>143</v>
      </c>
      <c r="E1" s="74" t="s">
        <v>26</v>
      </c>
      <c r="F1" s="74" t="s">
        <v>27</v>
      </c>
      <c r="G1" s="74" t="s">
        <v>28</v>
      </c>
      <c r="H1" s="75" t="s">
        <v>145</v>
      </c>
    </row>
    <row r="2" spans="1:8" s="27" customFormat="1" ht="48.75" customHeight="1" x14ac:dyDescent="0.3">
      <c r="A2" s="76"/>
      <c r="B2" s="46"/>
      <c r="C2" s="46"/>
      <c r="D2" s="64" t="str">
        <f>IF(COUNTIF(D3:D50,"Limited")&gt;0,"Limited",IF(COUNTIF(D3:D50,"Reasonable")&gt;0,"Reasonable","Substantial"))</f>
        <v>Substantial</v>
      </c>
      <c r="E2" s="48"/>
      <c r="F2" s="49"/>
      <c r="G2" s="48"/>
      <c r="H2" s="77"/>
    </row>
    <row r="3" spans="1:8" ht="39.450000000000003" customHeight="1" x14ac:dyDescent="0.3">
      <c r="A3" s="78" t="s">
        <v>70</v>
      </c>
      <c r="B3" s="57"/>
      <c r="C3" s="57"/>
      <c r="D3" s="58"/>
      <c r="E3" s="56"/>
      <c r="F3" s="59"/>
      <c r="G3" s="56"/>
      <c r="H3" s="79"/>
    </row>
    <row r="4" spans="1:8" ht="39.450000000000003" customHeight="1" x14ac:dyDescent="0.3">
      <c r="A4" s="80" t="s">
        <v>71</v>
      </c>
      <c r="B4" s="52"/>
      <c r="C4" s="52"/>
      <c r="D4" s="53"/>
      <c r="E4" s="51"/>
      <c r="F4" s="54"/>
      <c r="G4" s="51"/>
      <c r="H4" s="81"/>
    </row>
    <row r="5" spans="1:8" ht="39.450000000000003" customHeight="1" x14ac:dyDescent="0.3">
      <c r="A5" s="78" t="s">
        <v>72</v>
      </c>
      <c r="B5" s="57"/>
      <c r="C5" s="57"/>
      <c r="D5" s="58"/>
      <c r="E5" s="56"/>
      <c r="F5" s="59"/>
      <c r="G5" s="56"/>
      <c r="H5" s="79"/>
    </row>
    <row r="6" spans="1:8" ht="39.450000000000003" customHeight="1" x14ac:dyDescent="0.3">
      <c r="A6" s="80" t="s">
        <v>73</v>
      </c>
      <c r="B6" s="52"/>
      <c r="C6" s="52"/>
      <c r="D6" s="53"/>
      <c r="E6" s="51"/>
      <c r="F6" s="54"/>
      <c r="G6" s="51"/>
      <c r="H6" s="81"/>
    </row>
    <row r="7" spans="1:8" ht="39.450000000000003" customHeight="1" x14ac:dyDescent="0.3">
      <c r="A7" s="78" t="s">
        <v>74</v>
      </c>
      <c r="B7" s="57"/>
      <c r="C7" s="57"/>
      <c r="D7" s="58"/>
      <c r="E7" s="56"/>
      <c r="F7" s="59"/>
      <c r="G7" s="56"/>
      <c r="H7" s="79"/>
    </row>
    <row r="8" spans="1:8" ht="39.450000000000003" customHeight="1" x14ac:dyDescent="0.3">
      <c r="A8" s="80" t="s">
        <v>75</v>
      </c>
      <c r="B8" s="52"/>
      <c r="C8" s="52"/>
      <c r="D8" s="53"/>
      <c r="E8" s="51"/>
      <c r="F8" s="54"/>
      <c r="G8" s="51"/>
      <c r="H8" s="81"/>
    </row>
    <row r="9" spans="1:8" ht="39.450000000000003" customHeight="1" x14ac:dyDescent="0.3">
      <c r="A9" s="78" t="s">
        <v>76</v>
      </c>
      <c r="B9" s="57"/>
      <c r="C9" s="57"/>
      <c r="D9" s="58"/>
      <c r="E9" s="56"/>
      <c r="F9" s="59"/>
      <c r="G9" s="56"/>
      <c r="H9" s="79"/>
    </row>
    <row r="10" spans="1:8" ht="39.450000000000003" customHeight="1" x14ac:dyDescent="0.3">
      <c r="A10" s="80" t="s">
        <v>77</v>
      </c>
      <c r="B10" s="52"/>
      <c r="C10" s="52"/>
      <c r="D10" s="53"/>
      <c r="E10" s="51"/>
      <c r="F10" s="54"/>
      <c r="G10" s="51"/>
      <c r="H10" s="81"/>
    </row>
    <row r="11" spans="1:8" ht="39.450000000000003" customHeight="1" x14ac:dyDescent="0.3">
      <c r="A11" s="78" t="s">
        <v>78</v>
      </c>
      <c r="B11" s="57"/>
      <c r="C11" s="57"/>
      <c r="D11" s="58"/>
      <c r="E11" s="56"/>
      <c r="F11" s="59"/>
      <c r="G11" s="56"/>
      <c r="H11" s="79"/>
    </row>
    <row r="12" spans="1:8" ht="39.450000000000003" customHeight="1" x14ac:dyDescent="0.3">
      <c r="A12" s="82" t="s">
        <v>79</v>
      </c>
      <c r="B12" s="83"/>
      <c r="C12" s="83"/>
      <c r="D12" s="84"/>
      <c r="E12" s="85"/>
      <c r="F12" s="86"/>
      <c r="G12" s="85"/>
      <c r="H12" s="87"/>
    </row>
  </sheetData>
  <conditionalFormatting sqref="B2:B12">
    <cfRule type="cellIs" dxfId="95" priority="7" operator="equal">
      <formula>"Low"</formula>
    </cfRule>
    <cfRule type="cellIs" dxfId="94" priority="8" operator="equal">
      <formula>"Medium"</formula>
    </cfRule>
  </conditionalFormatting>
  <conditionalFormatting sqref="B2:C12">
    <cfRule type="cellIs" dxfId="93" priority="6" operator="equal">
      <formula>"High"</formula>
    </cfRule>
  </conditionalFormatting>
  <conditionalFormatting sqref="C2:C12">
    <cfRule type="cellIs" dxfId="92" priority="4" operator="equal">
      <formula>"Low"</formula>
    </cfRule>
    <cfRule type="cellIs" dxfId="9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BB8B2658-4E3B-4694-8C54-935D2579D625}">
            <xm:f>Lists!$C$4</xm:f>
            <x14:dxf>
              <font>
                <color auto="1"/>
              </font>
              <fill>
                <patternFill>
                  <bgColor rgb="FFFF3300"/>
                </patternFill>
              </fill>
            </x14:dxf>
          </x14:cfRule>
          <x14:cfRule type="cellIs" priority="2" operator="equal" id="{59A8F6AA-5358-469C-B960-CCACA297D7E5}">
            <xm:f>Lists!$C$3</xm:f>
            <x14:dxf>
              <font>
                <color auto="1"/>
              </font>
              <fill>
                <patternFill>
                  <bgColor rgb="FFFFC000"/>
                </patternFill>
              </fill>
            </x14:dxf>
          </x14:cfRule>
          <x14:cfRule type="cellIs" priority="3" operator="equal" id="{A9291AFF-532A-4AEE-821C-9789352557D5}">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BD0B2E1-5AC8-4FCE-9E8B-EC8EF6257C33}">
          <x14:formula1>
            <xm:f>Lists!$A$2:$A$4</xm:f>
          </x14:formula1>
          <xm:sqref>B2:B50</xm:sqref>
        </x14:dataValidation>
        <x14:dataValidation type="list" allowBlank="1" showInputMessage="1" showErrorMessage="1" xr:uid="{E80BEFEF-2577-4DA5-BBC0-1744F58552A6}">
          <x14:formula1>
            <xm:f>Lists!$B$2:$B$4</xm:f>
          </x14:formula1>
          <xm:sqref>C2:C50</xm:sqref>
        </x14:dataValidation>
        <x14:dataValidation type="list" allowBlank="1" showInputMessage="1" showErrorMessage="1" xr:uid="{80D8BB53-C2EB-4103-824E-6B4B2575CB02}">
          <x14:formula1>
            <xm:f>Lists!$C$2:$C$4</xm:f>
          </x14:formula1>
          <xm:sqref>D3:D50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f30a74c-8e7c-491d-b15a-3c2ecabf532b" xsi:nil="true"/>
    <lcf76f155ced4ddcb4097134ff3c332f xmlns="9f63860b-ec5a-4177-80bc-0dae68c6673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0EA72F8A92694A8E9080ACC2D10C53" ma:contentTypeVersion="18" ma:contentTypeDescription="Create a new document." ma:contentTypeScope="" ma:versionID="10cbd7fddefb8348b3ef23803c085559">
  <xsd:schema xmlns:xsd="http://www.w3.org/2001/XMLSchema" xmlns:xs="http://www.w3.org/2001/XMLSchema" xmlns:p="http://schemas.microsoft.com/office/2006/metadata/properties" xmlns:ns2="9f63860b-ec5a-4177-80bc-0dae68c6673f" xmlns:ns3="8f30a74c-8e7c-491d-b15a-3c2ecabf532b" targetNamespace="http://schemas.microsoft.com/office/2006/metadata/properties" ma:root="true" ma:fieldsID="7bb902e7d318a483b48b7c8dbe8db4c8" ns2:_="" ns3:_="">
    <xsd:import namespace="9f63860b-ec5a-4177-80bc-0dae68c6673f"/>
    <xsd:import namespace="8f30a74c-8e7c-491d-b15a-3c2ecabf53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3860b-ec5a-4177-80bc-0dae68c66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e50ef28-99b3-468c-877a-52e04a70a631"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30a74c-8e7c-491d-b15a-3c2ecabf532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459314f-d4c5-4806-b220-dbca877e7fb7}" ma:internalName="TaxCatchAll" ma:showField="CatchAllData" ma:web="8f30a74c-8e7c-491d-b15a-3c2ecabf53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F7AFAA-80E9-4AF7-A6FA-81FCCE80C806}">
  <ds:schemaRefs>
    <ds:schemaRef ds:uri="http://purl.org/dc/elements/1.1/"/>
    <ds:schemaRef ds:uri="http://schemas.microsoft.com/office/infopath/2007/PartnerControls"/>
    <ds:schemaRef ds:uri="http://schemas.microsoft.com/office/2006/documentManagement/types"/>
    <ds:schemaRef ds:uri="8f30a74c-8e7c-491d-b15a-3c2ecabf532b"/>
    <ds:schemaRef ds:uri="http://schemas.openxmlformats.org/package/2006/metadata/core-properties"/>
    <ds:schemaRef ds:uri="9f63860b-ec5a-4177-80bc-0dae68c6673f"/>
    <ds:schemaRef ds:uri="http://schemas.microsoft.com/office/2006/metadata/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DC1FB163-783E-4AC1-9BCF-D068231E0E07}">
  <ds:schemaRefs>
    <ds:schemaRef ds:uri="http://schemas.microsoft.com/sharepoint/v3/contenttype/forms"/>
  </ds:schemaRefs>
</ds:datastoreItem>
</file>

<file path=customXml/itemProps3.xml><?xml version="1.0" encoding="utf-8"?>
<ds:datastoreItem xmlns:ds="http://schemas.openxmlformats.org/officeDocument/2006/customXml" ds:itemID="{EAD393CF-8B07-403B-9849-25FB6D2987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vt:i4>
      </vt:variant>
    </vt:vector>
  </HeadingPairs>
  <TitlesOfParts>
    <vt:vector size="21" baseType="lpstr">
      <vt:lpstr>Lists</vt:lpstr>
      <vt:lpstr>Instructions</vt:lpstr>
      <vt:lpstr>3xAssurance</vt:lpstr>
      <vt:lpstr>Dashboard</vt:lpstr>
      <vt:lpstr>Criteria 1</vt:lpstr>
      <vt:lpstr>Criteria 2</vt:lpstr>
      <vt:lpstr>Criteria 3</vt:lpstr>
      <vt:lpstr>Criteria 4</vt:lpstr>
      <vt:lpstr>Criteria 5</vt:lpstr>
      <vt:lpstr>Criteria 6</vt:lpstr>
      <vt:lpstr>Criteria 7</vt:lpstr>
      <vt:lpstr>Criteria 8</vt:lpstr>
      <vt:lpstr>Criteria 9</vt:lpstr>
      <vt:lpstr>Criteria 10</vt:lpstr>
      <vt:lpstr>Criteria 11</vt:lpstr>
      <vt:lpstr>Criteria 12</vt:lpstr>
      <vt:lpstr>Criteria 13</vt:lpstr>
      <vt:lpstr>Criteria 14</vt:lpstr>
      <vt:lpstr>Criteria 15</vt:lpstr>
      <vt:lpstr>Criteria 16</vt:lpstr>
      <vt:lpstr>'3xAssurance'!Print_Titles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Fowler</dc:creator>
  <cp:keywords/>
  <dc:description/>
  <cp:lastModifiedBy>Georgina Staley</cp:lastModifiedBy>
  <cp:revision/>
  <cp:lastPrinted>2025-08-08T13:28:09Z</cp:lastPrinted>
  <dcterms:created xsi:type="dcterms:W3CDTF">2021-03-11T12:11:45Z</dcterms:created>
  <dcterms:modified xsi:type="dcterms:W3CDTF">2026-02-25T12:37:01Z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0x010100D00EA72F8A92694A8E9080ACC2D10C53</vt:lpwstr>
  </property>
  <property fmtid="{D5CDD505-2E9C-101B-9397-08002B2CF9AE}" pid="3" name="_ExtendedDescription">
    <vt:lpwstr/>
  </property>
  <property fmtid="{D5CDD505-2E9C-101B-9397-08002B2CF9AE}" pid="4" name="MediaServiceImageTags">
    <vt:lpwstr/>
  </property>
</Properties>
</file>