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tables/table9.xml" ContentType="application/vnd.openxmlformats-officedocument.spreadsheetml.table+xml"/>
  <Override PartName="/xl/drawings/drawing4.xml" ContentType="application/vnd.openxmlformats-officedocument.drawing+xml"/>
  <Override PartName="/xl/tables/table10.xml" ContentType="application/vnd.openxmlformats-officedocument.spreadsheetml.table+xml"/>
  <Override PartName="/xl/drawings/drawing5.xml" ContentType="application/vnd.openxmlformats-officedocument.drawing+xml"/>
  <Override PartName="/xl/tables/table11.xml" ContentType="application/vnd.openxmlformats-officedocument.spreadsheetml.table+xml"/>
  <Override PartName="/xl/drawings/drawing6.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7.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fileSharing readOnlyRecommended="1"/>
  <workbookPr defaultThemeVersion="166925"/>
  <mc:AlternateContent xmlns:mc="http://schemas.openxmlformats.org/markup-compatibility/2006">
    <mc:Choice Requires="x15">
      <x15ac:absPath xmlns:x15ac="http://schemas.microsoft.com/office/spreadsheetml/2010/11/ac" url="C:\Users\ThomasWhittaker\Documents\NFCC\UKFRS Documents to Upload\"/>
    </mc:Choice>
  </mc:AlternateContent>
  <xr:revisionPtr revIDLastSave="0" documentId="8_{16AE23BB-F72D-44EB-A641-151FFE4A547E}" xr6:coauthVersionLast="47" xr6:coauthVersionMax="47" xr10:uidLastSave="{00000000-0000-0000-0000-000000000000}"/>
  <bookViews>
    <workbookView xWindow="-28920" yWindow="1380" windowWidth="29040" windowHeight="15840" tabRatio="683" xr2:uid="{FE4A2CF9-AE39-4085-B55D-B7C160E4415C}"/>
  </bookViews>
  <sheets>
    <sheet name="Instructions" sheetId="24" r:id="rId1"/>
    <sheet name="Dashboard" sheetId="1" r:id="rId2"/>
    <sheet name="Lists" sheetId="6" state="hidden" r:id="rId3"/>
    <sheet name="Criteria 1a,b,c" sheetId="2" r:id="rId4"/>
    <sheet name="Criteria 1d,e,f" sheetId="7" r:id="rId5"/>
    <sheet name="Criteria 1g,h,i,j" sheetId="8" r:id="rId6"/>
    <sheet name="Criteria 2" sheetId="9" r:id="rId7"/>
    <sheet name="Criteria 3" sheetId="10" r:id="rId8"/>
    <sheet name="Criteria 4" sheetId="11" r:id="rId9"/>
    <sheet name="Criteria 5" sheetId="12" r:id="rId10"/>
    <sheet name="Criteria 6" sheetId="13" r:id="rId11"/>
    <sheet name="Criteria 7a,b,c" sheetId="14" r:id="rId12"/>
    <sheet name="Criteria 7d,e,f" sheetId="15" r:id="rId13"/>
    <sheet name="Criteria 7g,h,i" sheetId="16" r:id="rId14"/>
    <sheet name="Criteria 8a,b,c" sheetId="34" r:id="rId15"/>
    <sheet name="Criteria 9" sheetId="35" r:id="rId16"/>
    <sheet name="Criteria 10" sheetId="36" r:id="rId17"/>
    <sheet name="Criteria 11a,b,c" sheetId="37" r:id="rId18"/>
    <sheet name="Criteria 12" sheetId="38" r:id="rId1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K19" i="1"/>
  <c r="J19" i="1"/>
  <c r="I19" i="1"/>
  <c r="K30" i="1"/>
  <c r="J30" i="1"/>
  <c r="I30" i="1"/>
  <c r="H30" i="1"/>
  <c r="G30" i="1"/>
  <c r="F30" i="1"/>
  <c r="E30" i="1"/>
  <c r="D30" i="1"/>
  <c r="C30" i="1"/>
  <c r="K28" i="1"/>
  <c r="J28" i="1"/>
  <c r="I28" i="1"/>
  <c r="H28" i="1"/>
  <c r="G28" i="1"/>
  <c r="F28" i="1"/>
  <c r="E28" i="1"/>
  <c r="D28" i="1"/>
  <c r="C28" i="1"/>
  <c r="K27" i="1"/>
  <c r="J27" i="1"/>
  <c r="I27" i="1"/>
  <c r="H27" i="1"/>
  <c r="G27" i="1"/>
  <c r="F27" i="1"/>
  <c r="E27" i="1"/>
  <c r="D27" i="1"/>
  <c r="C27" i="1"/>
  <c r="K26" i="1"/>
  <c r="J26" i="1"/>
  <c r="I26" i="1"/>
  <c r="H26" i="1"/>
  <c r="G26" i="1"/>
  <c r="F26" i="1"/>
  <c r="E26" i="1"/>
  <c r="D26" i="1"/>
  <c r="C26" i="1"/>
  <c r="K24" i="1"/>
  <c r="J24" i="1"/>
  <c r="I24" i="1"/>
  <c r="H24" i="1"/>
  <c r="G24" i="1"/>
  <c r="F24" i="1"/>
  <c r="E24" i="1"/>
  <c r="D24" i="1"/>
  <c r="C24" i="1"/>
  <c r="K23" i="1"/>
  <c r="J23" i="1"/>
  <c r="I23" i="1"/>
  <c r="H23" i="1"/>
  <c r="G23" i="1"/>
  <c r="F23" i="1"/>
  <c r="E23" i="1"/>
  <c r="D23" i="1"/>
  <c r="C23" i="1"/>
  <c r="K22" i="1"/>
  <c r="J22" i="1"/>
  <c r="I22" i="1"/>
  <c r="H22" i="1"/>
  <c r="G22" i="1"/>
  <c r="F22" i="1"/>
  <c r="E22" i="1"/>
  <c r="D22" i="1"/>
  <c r="C22" i="1"/>
  <c r="K21" i="1"/>
  <c r="J21" i="1"/>
  <c r="I21" i="1"/>
  <c r="H21" i="1"/>
  <c r="G21" i="1"/>
  <c r="F21" i="1"/>
  <c r="E21" i="1"/>
  <c r="D21" i="1"/>
  <c r="C21" i="1"/>
  <c r="K20" i="1"/>
  <c r="J20" i="1"/>
  <c r="I20" i="1"/>
  <c r="H20" i="1"/>
  <c r="G20" i="1"/>
  <c r="F20" i="1"/>
  <c r="E20" i="1"/>
  <c r="D20" i="1"/>
  <c r="C20" i="1"/>
  <c r="H19" i="1"/>
  <c r="G19" i="1"/>
  <c r="F19" i="1"/>
  <c r="E19" i="1"/>
  <c r="D19" i="1"/>
  <c r="C19" i="1"/>
  <c r="K18" i="1"/>
  <c r="J18" i="1"/>
  <c r="I18" i="1"/>
  <c r="H18" i="1"/>
  <c r="G18" i="1"/>
  <c r="F18" i="1"/>
  <c r="E18" i="1"/>
  <c r="D18" i="1"/>
  <c r="C18" i="1"/>
  <c r="K17" i="1"/>
  <c r="J17" i="1"/>
  <c r="I17" i="1"/>
  <c r="H17" i="1"/>
  <c r="G17" i="1"/>
  <c r="F17" i="1"/>
  <c r="E17" i="1"/>
  <c r="D17" i="1"/>
  <c r="C17" i="1"/>
  <c r="K16" i="1"/>
  <c r="J16" i="1"/>
  <c r="I16" i="1"/>
  <c r="H16" i="1"/>
  <c r="G16" i="1"/>
  <c r="F16" i="1"/>
  <c r="E16" i="1"/>
  <c r="D16" i="1"/>
  <c r="C16" i="1"/>
  <c r="K15" i="1"/>
  <c r="J15" i="1"/>
  <c r="I15" i="1"/>
  <c r="H15" i="1"/>
  <c r="G15" i="1"/>
  <c r="F15" i="1"/>
  <c r="E15" i="1"/>
  <c r="D15" i="1"/>
  <c r="C15" i="1"/>
  <c r="K14" i="1"/>
  <c r="J14" i="1"/>
  <c r="I14" i="1"/>
  <c r="H14" i="1"/>
  <c r="G14" i="1"/>
  <c r="F14" i="1"/>
  <c r="E14" i="1"/>
  <c r="D14" i="1"/>
  <c r="C14" i="1"/>
  <c r="K13" i="1"/>
  <c r="J13" i="1"/>
  <c r="I13" i="1"/>
  <c r="H13" i="1"/>
  <c r="G13" i="1"/>
  <c r="F13" i="1"/>
  <c r="E13" i="1"/>
  <c r="D13" i="1"/>
  <c r="D2" i="38"/>
  <c r="S8" i="6" s="1"/>
  <c r="D2" i="37"/>
  <c r="R8" i="6" s="1"/>
  <c r="D2" i="36"/>
  <c r="Q8" i="6" s="1"/>
  <c r="D2" i="35"/>
  <c r="P8" i="6" s="1"/>
  <c r="D2" i="34"/>
  <c r="O8" i="6" s="1"/>
  <c r="D2" i="16"/>
  <c r="D2" i="15"/>
  <c r="D2" i="14"/>
  <c r="D2" i="13"/>
  <c r="D2" i="12"/>
  <c r="D2" i="11"/>
  <c r="D2" i="10"/>
  <c r="D2" i="9"/>
  <c r="D2" i="8"/>
  <c r="D2" i="7"/>
  <c r="D2" i="2"/>
  <c r="J31" i="1" l="1"/>
  <c r="H31" i="1"/>
  <c r="G31" i="1"/>
  <c r="F31" i="1"/>
  <c r="E31" i="1"/>
  <c r="D31" i="1"/>
  <c r="C31" i="1"/>
  <c r="N8" i="6"/>
  <c r="M8" i="6"/>
  <c r="L8" i="6"/>
  <c r="K8" i="6"/>
  <c r="J8" i="6"/>
  <c r="I8" i="6"/>
  <c r="F8" i="6"/>
  <c r="D8" i="6"/>
  <c r="E12" i="6" l="1"/>
  <c r="E11" i="6"/>
  <c r="E10" i="6"/>
  <c r="K31" i="1"/>
  <c r="I31" i="1"/>
  <c r="H8" i="6"/>
  <c r="G8" i="6"/>
  <c r="E8" i="6"/>
</calcChain>
</file>

<file path=xl/sharedStrings.xml><?xml version="1.0" encoding="utf-8"?>
<sst xmlns="http://schemas.openxmlformats.org/spreadsheetml/2006/main" count="384" uniqueCount="192">
  <si>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</si>
  <si>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</si>
  <si>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</si>
  <si>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</si>
  <si>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</si>
  <si>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</si>
  <si>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</si>
  <si>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</si>
  <si>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</si>
  <si>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</si>
  <si>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</si>
  <si>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</si>
  <si>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</si>
  <si>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</si>
  <si>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</si>
  <si>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Partically Compliant</t>
  </si>
  <si>
    <t>Non Compliant</t>
  </si>
  <si>
    <t>Chart</t>
  </si>
  <si>
    <t>Total</t>
  </si>
  <si>
    <t>Partially Compliant</t>
  </si>
  <si>
    <t>Criteria 1</t>
  </si>
  <si>
    <t>Criteria 2</t>
  </si>
  <si>
    <t>Criteria 3</t>
  </si>
  <si>
    <t>Criteria 4</t>
  </si>
  <si>
    <t>Criteria 5</t>
  </si>
  <si>
    <t>Criteria 6</t>
  </si>
  <si>
    <t>Criteria 7</t>
  </si>
  <si>
    <t>Criteria 8</t>
  </si>
  <si>
    <t>Criteria 9</t>
  </si>
  <si>
    <t>Criteria 10</t>
  </si>
  <si>
    <t>Criteria 11</t>
  </si>
  <si>
    <t>Criteria 12</t>
  </si>
  <si>
    <t>Criteria 13</t>
  </si>
  <si>
    <t>Criteria 14</t>
  </si>
  <si>
    <t>Criteria 15</t>
  </si>
  <si>
    <t>Criteria 16</t>
  </si>
  <si>
    <t>Partial Compliant</t>
  </si>
  <si>
    <t>Non compliant</t>
  </si>
  <si>
    <t>Column1</t>
  </si>
  <si>
    <t>Work assigned to</t>
  </si>
  <si>
    <t>Projected date for completion</t>
  </si>
  <si>
    <t>Description of work needing to be done</t>
  </si>
  <si>
    <t>Evidence of Compliance</t>
  </si>
  <si>
    <t>Task 1/1</t>
  </si>
  <si>
    <t>Task 1/2</t>
  </si>
  <si>
    <t>Task 1/3</t>
  </si>
  <si>
    <t>Task 1/4</t>
  </si>
  <si>
    <t>Task 1/5</t>
  </si>
  <si>
    <t>Task 1/6</t>
  </si>
  <si>
    <t>Task 1/7</t>
  </si>
  <si>
    <t>Task 1/8</t>
  </si>
  <si>
    <t>Task 1/9</t>
  </si>
  <si>
    <t>Task 1/10</t>
  </si>
  <si>
    <t>Task 1/11</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</si>
  <si>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</si>
  <si>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</si>
  <si>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</si>
  <si>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</si>
  <si>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</si>
  <si>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</si>
  <si>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</si>
  <si>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</si>
  <si>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</si>
  <si>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</si>
  <si>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</si>
  <si>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</si>
  <si>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</si>
  <si>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</si>
  <si>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</si>
  <si>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</si>
  <si>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</si>
  <si>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</si>
  <si>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</si>
  <si>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</si>
  <si>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</si>
  <si>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</si>
  <si>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</si>
  <si>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</si>
  <si>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</si>
  <si>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</si>
  <si>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</si>
  <si>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</si>
  <si>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</si>
  <si>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</si>
  <si>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</si>
  <si>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</si>
  <si>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</si>
  <si>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</si>
  <si>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</si>
  <si>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</si>
  <si>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</si>
  <si>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</si>
  <si>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</si>
  <si>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</si>
  <si>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</si>
  <si>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</si>
  <si>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</si>
  <si>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</si>
  <si>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</si>
  <si>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</si>
  <si>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</si>
  <si>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</si>
  <si>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</si>
  <si>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</si>
  <si>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7/1</t>
  </si>
  <si>
    <t>Task 7/2</t>
  </si>
  <si>
    <t>Task 7/3</t>
  </si>
  <si>
    <t>Task 7/4</t>
  </si>
  <si>
    <t>Task 7/5</t>
  </si>
  <si>
    <t>Task 7/6</t>
  </si>
  <si>
    <t>Task 7/7</t>
  </si>
  <si>
    <t>Task 7/8</t>
  </si>
  <si>
    <t>Task 7/9</t>
  </si>
  <si>
    <t>Task 7/10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</si>
  <si>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</si>
  <si>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</si>
  <si>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</si>
  <si>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</si>
  <si>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</si>
  <si>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</si>
  <si>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</si>
  <si>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</si>
  <si>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</si>
  <si>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</si>
  <si>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</si>
  <si>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</si>
  <si>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</si>
  <si>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</si>
  <si>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</si>
  <si>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</si>
  <si>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</si>
  <si>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</si>
  <si>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</si>
  <si>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</si>
  <si>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10/1</t>
  </si>
  <si>
    <t>Task 10/2</t>
  </si>
  <si>
    <t>Task 10/3</t>
  </si>
  <si>
    <t>Task 10/4</t>
  </si>
  <si>
    <t>Task 10/5</t>
  </si>
  <si>
    <t>Task 10/6</t>
  </si>
  <si>
    <t>Task 10/7</t>
  </si>
  <si>
    <t>Task 10/8</t>
  </si>
  <si>
    <t>Task 10/9</t>
  </si>
  <si>
    <t>Task 10/10</t>
  </si>
  <si>
    <t>Task 11/1</t>
  </si>
  <si>
    <t>Task 11/2</t>
  </si>
  <si>
    <t>Task 11/3</t>
  </si>
  <si>
    <t>Task 11/4</t>
  </si>
  <si>
    <t>Task 11/5</t>
  </si>
  <si>
    <t>Task 11/6</t>
  </si>
  <si>
    <t>Task 11/7</t>
  </si>
  <si>
    <t>Task 11/8</t>
  </si>
  <si>
    <t>Task 11/9</t>
  </si>
  <si>
    <t>Task 11/10</t>
  </si>
  <si>
    <t>Task 12/1</t>
  </si>
  <si>
    <t>Task 12/2</t>
  </si>
  <si>
    <t>Task 12/3</t>
  </si>
  <si>
    <t>Task 12/4</t>
  </si>
  <si>
    <t>Task 12/5</t>
  </si>
  <si>
    <t>Task 12/6</t>
  </si>
  <si>
    <t>Task 12/7</t>
  </si>
  <si>
    <t>Task 12/8</t>
  </si>
  <si>
    <t>Task 12/9</t>
  </si>
  <si>
    <t>Task 12/10</t>
  </si>
  <si>
    <t>1a,b,c</t>
  </si>
  <si>
    <t>1d,e,f</t>
  </si>
  <si>
    <t>1g,h,I,j</t>
  </si>
  <si>
    <t>Understand its data-related organisational risks and put in place controls to manage them</t>
  </si>
  <si>
    <t xml:space="preserve">Designate a senior leader who is responsible and accountable for developing and enacting the strategic approach to data management, within the service; </t>
  </si>
  <si>
    <t>Have a nominated data owner(s), accountable for the quality, integrity, and protection of data and who are responsible for maintaining an accurate and complete information asset register;</t>
  </si>
  <si>
    <t>Collaborate and partner with others, as and when appropriate;</t>
  </si>
  <si>
    <t>Create a level of data literacy across the organisation, enabling employees to access and use data proportionate to their role;</t>
  </si>
  <si>
    <t>7a, b, c</t>
  </si>
  <si>
    <t>Have tools and systems in place that enable it to collect, interpret and analyse data, converting that data into meaningful business intelligence, to allow it to:
a) make data available and in an accessible format to those who need it, both internally and externally;
b) inform the development and maintenance of its community risk management plan;
c) remain compliant with legislation and recognised data standards for the public sector</t>
  </si>
  <si>
    <t xml:space="preserve">d) provide national reporting and data submissions in line with government requirements and national data definitions, as and when they become available;
e) operate and use its resources effectively;
f) identify improvements to existing practices or to inform new ways of working; </t>
  </si>
  <si>
    <t>7d, e, f</t>
  </si>
  <si>
    <t>g) have effective business continuity and disaster recovery arrangements and processes;
h) extract learning and identify trends or significant findings that might impact service delivery or the public directly and feed them into local, regional and national organisational learning arrangements and systems; and
i) escalate issues locally, regionally or nationally, as and when required.</t>
  </si>
  <si>
    <t>7g, h, i</t>
  </si>
  <si>
    <t>Recruit, train, develop and maintain a competent and technical data capability to enable it to interpret, analyse and exploit data, in line with its governance framework by: 
a) ensuring those that provide the data capability have relevant skills, knowledge and experience in line with NFCC and other data related competency frameworks;  
b) embedding the appropriate ethical codes of practice and conduct into local policies, procedures, tailored guidance, and training materials; and
c) record and monitor the competence of those who work with data and who are directly employed by the service, and support their continued professional development.</t>
  </si>
  <si>
    <t>8a, b, c</t>
  </si>
  <si>
    <t xml:space="preserve">d) disposal
e) security 
f) protection </t>
  </si>
  <si>
    <t xml:space="preserve">g) publishing
h) ethics  
i) sharing
j) quality and assurance audit </t>
  </si>
  <si>
    <t>Establish data sharing arrangements or agreements where beneficial to the community, to the service and others</t>
  </si>
  <si>
    <t xml:space="preserve">Unlock improved and accessible ways of working and embrace innovation by:
a) maximising opportunities gained from supporting the National Fire Chiefs Council (NFCC) network by sharing learning and experiences; 
b) identifying and accessing data outside of the service, which may enhance and contribute to continual improvement of service delivery; and
c) staying informed of innovations in data technologies and trends. </t>
  </si>
  <si>
    <t xml:space="preserve">Have a data governance framework or equivalent in place, and policies and procedures that includes, but is not limited to the following content: 
a) collection
b) management 
c) storage and retrieval </t>
  </si>
  <si>
    <t>Is FRS fully compliant with this Criteria?</t>
  </si>
  <si>
    <t>Designate a senior leader who is responsible and accountable for developing and enacting the strategic approach to data management, within the service</t>
  </si>
  <si>
    <t>Present data and intelligence in a way that is meaningful for the intended audience;</t>
  </si>
  <si>
    <t>Explore opportunities to enhance its technical data capability by utilising advanced analytical techniques.</t>
  </si>
  <si>
    <t>A fire and rescue service should:</t>
  </si>
  <si>
    <t>To achieve this Fire Standard a fire and rescue service must:</t>
  </si>
  <si>
    <t>A fire and rescue service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</si>
</sst>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
      <sz val="11"/>
      <color theme="1"/>
      <name val="Calibri"/>
      <family val="2"/>
    </font>
  </fonts>
  <fills count="18">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00">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3" fillId="10" borderId="2"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xf>
    <xf numFmtId="14" fontId="0" fillId="0" borderId="8"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8" borderId="0" xfId="0" applyFont="1" applyFill="1" applyAlignment="1">
      <alignment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14" fontId="3" fillId="8" borderId="13" xfId="0" applyNumberFormat="1" applyFont="1" applyFill="1" applyBorder="1" applyAlignment="1">
      <alignment horizontal="center" vertical="center"/>
    </xf>
    <xf numFmtId="0" fontId="0" fillId="12" borderId="9" xfId="0" applyFill="1" applyBorder="1" applyAlignment="1">
      <alignment horizontal="center" vertical="center"/>
    </xf>
    <xf numFmtId="0" fontId="0" fillId="12" borderId="9" xfId="0" applyFill="1" applyBorder="1" applyAlignment="1">
      <alignment horizontal="center" vertical="center" wrapText="1"/>
    </xf>
    <xf numFmtId="0" fontId="0" fillId="12" borderId="9" xfId="0" applyFill="1" applyBorder="1" applyAlignment="1">
      <alignment vertical="center"/>
    </xf>
    <xf numFmtId="14" fontId="0" fillId="12" borderId="9" xfId="0" applyNumberFormat="1" applyFill="1"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9" borderId="9" xfId="0" applyFill="1" applyBorder="1" applyAlignment="1">
      <alignment horizontal="center" vertical="center"/>
    </xf>
    <xf numFmtId="0" fontId="0" fillId="9" borderId="9" xfId="0" applyFill="1" applyBorder="1" applyAlignment="1">
      <alignment horizontal="center" vertical="center" wrapText="1"/>
    </xf>
    <xf numFmtId="0" fontId="0" fillId="9" borderId="9" xfId="0" applyFill="1" applyBorder="1" applyAlignment="1">
      <alignment vertical="center"/>
    </xf>
    <xf numFmtId="14" fontId="0" fillId="9" borderId="9" xfId="0" applyNumberFormat="1" applyFill="1" applyBorder="1" applyAlignment="1">
      <alignment horizontal="center" vertical="center"/>
    </xf>
    <xf numFmtId="0" fontId="0" fillId="0" borderId="0" xfId="0"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9" borderId="1" xfId="0" applyFill="1" applyBorder="1" applyAlignment="1">
      <alignment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left" vertical="center"/>
    </xf>
    <xf numFmtId="0" fontId="0" fillId="0" borderId="3" xfId="0" applyBorder="1" applyAlignment="1">
      <alignment horizontal="center" vertical="center"/>
    </xf>
    <xf numFmtId="0" fontId="0" fillId="0" borderId="5" xfId="0" applyBorder="1" applyAlignment="1">
      <alignment horizontal="left" vertical="center" wrapText="1"/>
    </xf>
    <xf numFmtId="0" fontId="8" fillId="0" borderId="1" xfId="0" applyFont="1" applyBorder="1" applyAlignment="1">
      <alignment horizontal="left" vertical="center" wrapText="1"/>
    </xf>
    <xf numFmtId="0" fontId="0" fillId="17" borderId="1" xfId="0" applyFill="1" applyBorder="1" applyAlignment="1">
      <alignment horizontal="center" vertical="center"/>
    </xf>
    <xf numFmtId="0" fontId="0" fillId="17" borderId="1" xfId="0" applyFill="1" applyBorder="1" applyAlignment="1">
      <alignment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5" fillId="14" borderId="11" xfId="0" applyFont="1" applyFill="1" applyBorder="1" applyAlignment="1">
      <alignment horizontal="center" vertical="center"/>
    </xf>
  </cellXfs>
  <cellStyles count="1">
    <cellStyle name="Normal" xfId="0" builtinId="0"/>
  </cellStyles>
  <dxfs count="358">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FFCCFF"/>
      <color rgb="FFFF99FF"/>
      <color rgb="FFD1E0FF"/>
      <color rgb="FF6598FF"/>
      <color rgb="FFFF3300"/>
      <color rgb="FF92D050"/>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Dashboard!$I$31:$K$31</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16</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Dashboard!$I$26:$K$26</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Dashboard!$I$27:$K$27</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Dashboard!$I$28:$K$28</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Dashboard!$I$30:$K$30</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50</xdr:row>
      <xdr:rowOff>38100</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923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endParaRPr lang="en-GB" sz="1100" b="1"/>
        </a:p>
      </xdr:txBody>
    </xdr:sp>
    <xdr:clientData/>
  </xdr:twoCellAnchor>
  <xdr:twoCellAnchor>
    <xdr:from>
      <xdr:col>0</xdr:col>
      <xdr:colOff>0</xdr:colOff>
      <xdr:row>0</xdr:row>
      <xdr:rowOff>0</xdr:rowOff>
    </xdr:from>
    <xdr:to>
      <xdr:col>18</xdr:col>
      <xdr:colOff>390525</xdr:colOff>
      <xdr:row>67</xdr:row>
      <xdr:rowOff>120650</xdr:rowOff>
    </xdr:to>
    <xdr:sp macro="" textlink="">
      <xdr:nvSpPr>
        <xdr:cNvPr id="5" name="TextBox 4">
          <a:extLst>
            <a:ext uri="{FF2B5EF4-FFF2-40B4-BE49-F238E27FC236}">
              <a16:creationId xmlns:a16="http://schemas.microsoft.com/office/drawing/2014/main" id="{7DFD076E-48BB-457F-A780-FF243DDA4D15}"/>
            </a:ext>
          </a:extLst>
        </xdr:cNvPr>
        <xdr:cNvSpPr txBox="1"/>
      </xdr:nvSpPr>
      <xdr:spPr>
        <a:xfrm>
          <a:off x="0" y="0"/>
          <a:ext cx="11363325" cy="1245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a:t>
          </a:r>
          <a:r>
            <a:rPr lang="en-GB" sz="1200" b="1">
              <a:solidFill>
                <a:schemeClr val="dk1"/>
              </a:solidFill>
              <a:effectLst/>
              <a:latin typeface="+mn-lt"/>
              <a:ea typeface="+mn-ea"/>
              <a:cs typeface="+mn-cs"/>
            </a:rPr>
            <a:t>FireStandards</a:t>
          </a:r>
          <a:r>
            <a:rPr lang="en-GB" sz="1200">
              <a:solidFill>
                <a:schemeClr val="dk1"/>
              </a:solidFill>
              <a:effectLst/>
              <a:latin typeface="+mn-lt"/>
              <a:ea typeface="+mn-ea"/>
              <a:cs typeface="+mn-cs"/>
            </a:rPr>
            <a: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endParaRPr lang="en-GB" sz="1200">
            <a:solidFill>
              <a:schemeClr val="dk1"/>
            </a:solidFill>
            <a:effectLst/>
            <a:latin typeface="+mn-lt"/>
            <a:ea typeface="+mn-ea"/>
            <a:cs typeface="+mn-cs"/>
          </a:endParaRPr>
        </a:p>
        <a:p>
          <a:r>
            <a:rPr lang="en-GB" sz="1100" b="1" baseline="0">
              <a:solidFill>
                <a:schemeClr val="dk1"/>
              </a:solidFill>
              <a:effectLst/>
              <a:latin typeface="+mn-lt"/>
              <a:ea typeface="+mn-ea"/>
              <a:cs typeface="+mn-cs"/>
            </a:rPr>
            <a:t>Worked example</a:t>
          </a:r>
          <a:endParaRPr lang="en-GB" sz="1200">
            <a:effectLst/>
          </a:endParaRPr>
        </a:p>
        <a:p>
          <a:r>
            <a:rPr lang="en-GB" sz="1100" b="0" baseline="0">
              <a:solidFill>
                <a:schemeClr val="dk1"/>
              </a:solidFill>
              <a:effectLst/>
              <a:latin typeface="+mn-lt"/>
              <a:ea typeface="+mn-ea"/>
              <a:cs typeface="+mn-cs"/>
            </a:rPr>
            <a:t>The final tab on the sheet is a worked example put together by the subject matter experts involved in the development of the Fire Standard, it can be used as additional guidance for services when populating the implementation tool. This is only guidance to suggest what a service may consider in order to have processes in place to work toward achieving the Fire Standard. The onus remains with the service to formulate a robust strategy, decide complete relevant actions and put mechanisms in place to achieve the Fire Standard. </a:t>
          </a:r>
          <a:endParaRPr lang="en-GB" sz="1200">
            <a:effectLst/>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12</xdr:row>
      <xdr:rowOff>104568</xdr:rowOff>
    </xdr:from>
    <xdr:to>
      <xdr:col>11</xdr:col>
      <xdr:colOff>609391</xdr:colOff>
      <xdr:row>12</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14</xdr:row>
      <xdr:rowOff>129409</xdr:rowOff>
    </xdr:from>
    <xdr:to>
      <xdr:col>12</xdr:col>
      <xdr:colOff>2251</xdr:colOff>
      <xdr:row>14</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15</xdr:row>
      <xdr:rowOff>56731</xdr:rowOff>
    </xdr:from>
    <xdr:to>
      <xdr:col>12</xdr:col>
      <xdr:colOff>3512</xdr:colOff>
      <xdr:row>15</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16</xdr:row>
      <xdr:rowOff>99804</xdr:rowOff>
    </xdr:from>
    <xdr:to>
      <xdr:col>11</xdr:col>
      <xdr:colOff>608121</xdr:colOff>
      <xdr:row>16</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17</xdr:row>
      <xdr:rowOff>154266</xdr:rowOff>
    </xdr:from>
    <xdr:to>
      <xdr:col>12</xdr:col>
      <xdr:colOff>5770</xdr:colOff>
      <xdr:row>17</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18</xdr:row>
      <xdr:rowOff>73712</xdr:rowOff>
    </xdr:from>
    <xdr:to>
      <xdr:col>12</xdr:col>
      <xdr:colOff>2251</xdr:colOff>
      <xdr:row>18</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19</xdr:row>
      <xdr:rowOff>123825</xdr:rowOff>
    </xdr:from>
    <xdr:to>
      <xdr:col>11</xdr:col>
      <xdr:colOff>591557</xdr:colOff>
      <xdr:row>19</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20</xdr:row>
      <xdr:rowOff>108087</xdr:rowOff>
    </xdr:from>
    <xdr:to>
      <xdr:col>11</xdr:col>
      <xdr:colOff>590315</xdr:colOff>
      <xdr:row>20</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21</xdr:row>
      <xdr:rowOff>95042</xdr:rowOff>
    </xdr:from>
    <xdr:to>
      <xdr:col>11</xdr:col>
      <xdr:colOff>590316</xdr:colOff>
      <xdr:row>21</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42033</xdr:colOff>
      <xdr:row>22</xdr:row>
      <xdr:rowOff>115128</xdr:rowOff>
    </xdr:from>
    <xdr:to>
      <xdr:col>11</xdr:col>
      <xdr:colOff>582033</xdr:colOff>
      <xdr:row>22</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58598</xdr:colOff>
      <xdr:row>13</xdr:row>
      <xdr:rowOff>101046</xdr:rowOff>
    </xdr:from>
    <xdr:to>
      <xdr:col>11</xdr:col>
      <xdr:colOff>598598</xdr:colOff>
      <xdr:row>13</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49970</xdr:colOff>
      <xdr:row>30</xdr:row>
      <xdr:rowOff>112847</xdr:rowOff>
    </xdr:from>
    <xdr:to>
      <xdr:col>11</xdr:col>
      <xdr:colOff>578858</xdr:colOff>
      <xdr:row>30</xdr:row>
      <xdr:rowOff>656022</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220110</xdr:colOff>
      <xdr:row>1</xdr:row>
      <xdr:rowOff>100853</xdr:rowOff>
    </xdr:from>
    <xdr:to>
      <xdr:col>8</xdr:col>
      <xdr:colOff>414618</xdr:colOff>
      <xdr:row>2</xdr:row>
      <xdr:rowOff>126440</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590404" y="324971"/>
          <a:ext cx="3825214" cy="944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DATA MANAGEMENT FIRE STANDARD</a:t>
          </a:r>
        </a:p>
        <a:p>
          <a:pPr algn="ctr"/>
          <a:r>
            <a:rPr lang="en-GB" sz="1800" b="1" baseline="0"/>
            <a:t>IMPLEMENTATION TOOL</a:t>
          </a:r>
          <a:endParaRPr lang="en-GB" sz="2000" b="1"/>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42033</xdr:colOff>
      <xdr:row>23</xdr:row>
      <xdr:rowOff>96078</xdr:rowOff>
    </xdr:from>
    <xdr:to>
      <xdr:col>11</xdr:col>
      <xdr:colOff>582033</xdr:colOff>
      <xdr:row>23</xdr:row>
      <xdr:rowOff>640840</xdr:rowOff>
    </xdr:to>
    <xdr:graphicFrame macro="">
      <xdr:nvGraphicFramePr>
        <xdr:cNvPr id="17" name="Chart 16">
          <a:extLst>
            <a:ext uri="{FF2B5EF4-FFF2-40B4-BE49-F238E27FC236}">
              <a16:creationId xmlns:a16="http://schemas.microsoft.com/office/drawing/2014/main" id="{E4294701-171C-4945-B866-AFB1A39F29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32508</xdr:colOff>
      <xdr:row>25</xdr:row>
      <xdr:rowOff>134178</xdr:rowOff>
    </xdr:from>
    <xdr:to>
      <xdr:col>11</xdr:col>
      <xdr:colOff>572508</xdr:colOff>
      <xdr:row>25</xdr:row>
      <xdr:rowOff>678940</xdr:rowOff>
    </xdr:to>
    <xdr:graphicFrame macro="">
      <xdr:nvGraphicFramePr>
        <xdr:cNvPr id="18" name="Chart 17">
          <a:extLst>
            <a:ext uri="{FF2B5EF4-FFF2-40B4-BE49-F238E27FC236}">
              <a16:creationId xmlns:a16="http://schemas.microsoft.com/office/drawing/2014/main" id="{1A26E61D-C7EC-40D6-B3BD-30CCA222CD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32508</xdr:colOff>
      <xdr:row>26</xdr:row>
      <xdr:rowOff>105603</xdr:rowOff>
    </xdr:from>
    <xdr:to>
      <xdr:col>11</xdr:col>
      <xdr:colOff>572508</xdr:colOff>
      <xdr:row>26</xdr:row>
      <xdr:rowOff>650365</xdr:rowOff>
    </xdr:to>
    <xdr:graphicFrame macro="">
      <xdr:nvGraphicFramePr>
        <xdr:cNvPr id="19" name="Chart 18">
          <a:extLst>
            <a:ext uri="{FF2B5EF4-FFF2-40B4-BE49-F238E27FC236}">
              <a16:creationId xmlns:a16="http://schemas.microsoft.com/office/drawing/2014/main" id="{6D566F2E-202C-4DEB-B9C2-1896E7F458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32508</xdr:colOff>
      <xdr:row>27</xdr:row>
      <xdr:rowOff>115128</xdr:rowOff>
    </xdr:from>
    <xdr:to>
      <xdr:col>11</xdr:col>
      <xdr:colOff>572508</xdr:colOff>
      <xdr:row>27</xdr:row>
      <xdr:rowOff>659890</xdr:rowOff>
    </xdr:to>
    <xdr:graphicFrame macro="">
      <xdr:nvGraphicFramePr>
        <xdr:cNvPr id="22" name="Chart 21">
          <a:extLst>
            <a:ext uri="{FF2B5EF4-FFF2-40B4-BE49-F238E27FC236}">
              <a16:creationId xmlns:a16="http://schemas.microsoft.com/office/drawing/2014/main" id="{F96F57F9-0C62-4DA9-A3B8-ED025D3D9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32508</xdr:colOff>
      <xdr:row>29</xdr:row>
      <xdr:rowOff>105603</xdr:rowOff>
    </xdr:from>
    <xdr:to>
      <xdr:col>11</xdr:col>
      <xdr:colOff>572508</xdr:colOff>
      <xdr:row>29</xdr:row>
      <xdr:rowOff>650365</xdr:rowOff>
    </xdr:to>
    <xdr:graphicFrame macro="">
      <xdr:nvGraphicFramePr>
        <xdr:cNvPr id="23" name="Chart 22">
          <a:extLst>
            <a:ext uri="{FF2B5EF4-FFF2-40B4-BE49-F238E27FC236}">
              <a16:creationId xmlns:a16="http://schemas.microsoft.com/office/drawing/2014/main" id="{1A57CE7C-2464-47C3-A76B-E5B418B82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1</xdr:colOff>
      <xdr:row>1</xdr:row>
      <xdr:rowOff>0</xdr:rowOff>
    </xdr:from>
    <xdr:to>
      <xdr:col>1</xdr:col>
      <xdr:colOff>1828801</xdr:colOff>
      <xdr:row>2</xdr:row>
      <xdr:rowOff>53991</xdr:rowOff>
    </xdr:to>
    <xdr:pic>
      <xdr:nvPicPr>
        <xdr:cNvPr id="14" name="Picture 13">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19"/>
        <a:stretch>
          <a:fillRect/>
        </a:stretch>
      </xdr:blipFill>
      <xdr:spPr>
        <a:xfrm>
          <a:off x="642939" y="0"/>
          <a:ext cx="1828800" cy="9747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15876</xdr:colOff>
      <xdr:row>0</xdr:row>
      <xdr:rowOff>38099</xdr:rowOff>
    </xdr:from>
    <xdr:ext cx="4356100" cy="1714501"/>
    <xdr:sp macro="" textlink="">
      <xdr:nvSpPr>
        <xdr:cNvPr id="2" name="TextBox 1">
          <a:extLst>
            <a:ext uri="{FF2B5EF4-FFF2-40B4-BE49-F238E27FC236}">
              <a16:creationId xmlns:a16="http://schemas.microsoft.com/office/drawing/2014/main" id="{77AF98FC-F4A3-9A33-F873-743C8E2B5BE0}"/>
            </a:ext>
          </a:extLst>
        </xdr:cNvPr>
        <xdr:cNvSpPr txBox="1"/>
      </xdr:nvSpPr>
      <xdr:spPr>
        <a:xfrm>
          <a:off x="15876" y="38099"/>
          <a:ext cx="4356100" cy="1714501"/>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Have tools and systems in place that enable it to collect, interpret and analyse data, converting that data into meaningful business intelligence, to allow it to:</a:t>
          </a:r>
        </a:p>
        <a:p>
          <a:r>
            <a:rPr lang="en-GB" sz="1100" b="1"/>
            <a:t>a) make data available and in an accessible format to those who need it, both internally and externally;</a:t>
          </a:r>
        </a:p>
        <a:p>
          <a:r>
            <a:rPr lang="en-GB" sz="1100" b="1"/>
            <a:t>b) inform the development and maintenance of its community risk management plan;</a:t>
          </a:r>
        </a:p>
        <a:p>
          <a:r>
            <a:rPr lang="en-GB" sz="1100" b="1"/>
            <a:t>c) remain compliant with legislation and recognised data standards for the public sector</a:t>
          </a:r>
        </a:p>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3962400</xdr:colOff>
      <xdr:row>0</xdr:row>
      <xdr:rowOff>1304925</xdr:rowOff>
    </xdr:to>
    <xdr:sp macro="" textlink="">
      <xdr:nvSpPr>
        <xdr:cNvPr id="2" name="TextBox 1">
          <a:extLst>
            <a:ext uri="{FF2B5EF4-FFF2-40B4-BE49-F238E27FC236}">
              <a16:creationId xmlns:a16="http://schemas.microsoft.com/office/drawing/2014/main" id="{6B77DC16-C20C-4030-9DC5-503D7CFB5650}"/>
            </a:ext>
          </a:extLst>
        </xdr:cNvPr>
        <xdr:cNvSpPr txBox="1"/>
      </xdr:nvSpPr>
      <xdr:spPr>
        <a:xfrm>
          <a:off x="19050" y="0"/>
          <a:ext cx="3943350" cy="130492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 provide national reporting and data submissions in line with government requirements and national data definitions, as and when they become available;</a:t>
          </a:r>
        </a:p>
        <a:p>
          <a:r>
            <a:rPr lang="en-GB" sz="1100" b="1"/>
            <a:t>e) operate and use its resources effectively;</a:t>
          </a:r>
        </a:p>
        <a:p>
          <a:r>
            <a:rPr lang="en-GB" sz="1100" b="1"/>
            <a:t>f) identify improvements to existing practices or to inform new ways of working</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6352</xdr:rowOff>
    </xdr:from>
    <xdr:to>
      <xdr:col>0</xdr:col>
      <xdr:colOff>4527549</xdr:colOff>
      <xdr:row>0</xdr:row>
      <xdr:rowOff>1457325</xdr:rowOff>
    </xdr:to>
    <xdr:sp macro="" textlink="">
      <xdr:nvSpPr>
        <xdr:cNvPr id="2" name="TextBox 1">
          <a:extLst>
            <a:ext uri="{FF2B5EF4-FFF2-40B4-BE49-F238E27FC236}">
              <a16:creationId xmlns:a16="http://schemas.microsoft.com/office/drawing/2014/main" id="{B413C474-62A7-B9F8-F62A-071224D6161D}"/>
            </a:ext>
          </a:extLst>
        </xdr:cNvPr>
        <xdr:cNvSpPr txBox="1"/>
      </xdr:nvSpPr>
      <xdr:spPr>
        <a:xfrm>
          <a:off x="0" y="6352"/>
          <a:ext cx="4527549" cy="1450973"/>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g) have effective business continuity and disaster recovery arrangements and processes;</a:t>
          </a:r>
        </a:p>
        <a:p>
          <a:r>
            <a:rPr lang="en-GB" sz="1100" b="1"/>
            <a:t>h) extract learning and identify trends or significant findings that might impact service delivery or the public directly and feed them into local, regional and national organisational learning arrangements and systems; and</a:t>
          </a:r>
        </a:p>
        <a:p>
          <a:r>
            <a:rPr lang="en-GB" sz="1100" b="1"/>
            <a:t>i) escalate issues locally, regionally or nationally, as and when required.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15875</xdr:rowOff>
    </xdr:from>
    <xdr:to>
      <xdr:col>0</xdr:col>
      <xdr:colOff>5022849</xdr:colOff>
      <xdr:row>0</xdr:row>
      <xdr:rowOff>1847850</xdr:rowOff>
    </xdr:to>
    <xdr:sp macro="" textlink="">
      <xdr:nvSpPr>
        <xdr:cNvPr id="2" name="TextBox 1">
          <a:extLst>
            <a:ext uri="{FF2B5EF4-FFF2-40B4-BE49-F238E27FC236}">
              <a16:creationId xmlns:a16="http://schemas.microsoft.com/office/drawing/2014/main" id="{D8294D3D-97B4-E167-62FB-2BC5CB3F43BC}"/>
            </a:ext>
          </a:extLst>
        </xdr:cNvPr>
        <xdr:cNvSpPr txBox="1"/>
      </xdr:nvSpPr>
      <xdr:spPr>
        <a:xfrm>
          <a:off x="0" y="15875"/>
          <a:ext cx="5022849" cy="18319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Recruit, train, develop and maintain a competent and technical data capability to enable it to interpret, analyse and exploit data, in line with its governance framework by: </a:t>
          </a:r>
        </a:p>
        <a:p>
          <a:r>
            <a:rPr lang="en-GB" sz="1100" b="1"/>
            <a:t>a) ensuring those that provide the data capability have relevant skills, knowledge and experience in line with NFCC and other data related competency frameworks;  </a:t>
          </a:r>
        </a:p>
        <a:p>
          <a:r>
            <a:rPr lang="en-GB" sz="1100" b="1"/>
            <a:t>b) embedding the appropriate ethical codes of practice and conduct into local policies, procedures, tailored guidance, and training materials; and</a:t>
          </a:r>
        </a:p>
        <a:p>
          <a:r>
            <a:rPr lang="en-GB" sz="1100" b="1"/>
            <a:t>c) record and monitor the competence of those who work with data and who are directly employed by the service, and support their continued professional development.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4210050</xdr:colOff>
      <xdr:row>0</xdr:row>
      <xdr:rowOff>1657350</xdr:rowOff>
    </xdr:to>
    <xdr:sp macro="" textlink="">
      <xdr:nvSpPr>
        <xdr:cNvPr id="2" name="TextBox 1">
          <a:extLst>
            <a:ext uri="{FF2B5EF4-FFF2-40B4-BE49-F238E27FC236}">
              <a16:creationId xmlns:a16="http://schemas.microsoft.com/office/drawing/2014/main" id="{3C7C78C9-7256-2B8F-1EE7-F4830FF95C63}"/>
            </a:ext>
          </a:extLst>
        </xdr:cNvPr>
        <xdr:cNvSpPr txBox="1"/>
      </xdr:nvSpPr>
      <xdr:spPr>
        <a:xfrm>
          <a:off x="0" y="19050"/>
          <a:ext cx="4210050" cy="16383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Unlock improved and accessible ways of working and embrace innovation by:</a:t>
          </a:r>
        </a:p>
        <a:p>
          <a:r>
            <a:rPr lang="en-GB" sz="1100" b="1"/>
            <a:t>a) maximising opportunities gained from supporting the National Fire Chiefs Council (NFCC) network by sharing learning and experiences; </a:t>
          </a:r>
        </a:p>
        <a:p>
          <a:r>
            <a:rPr lang="en-GB" sz="1100" b="1"/>
            <a:t>b) identifying and accessing data outside of the service, which may enhance and contribute to continual improvement of service delivery; and</a:t>
          </a:r>
        </a:p>
        <a:p>
          <a:r>
            <a:rPr lang="en-GB" sz="1100" b="1"/>
            <a:t>c) staying informed of innovations in data technologies and trends.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3" totalsRowShown="0" headerRowDxfId="348" dataDxfId="346" headerRowBorderDxfId="347" tableBorderDxfId="345" totalsRowBorderDxfId="344">
  <tableColumns count="8">
    <tableColumn id="1" xr3:uid="{D6F7D6F8-E727-4E81-B3E7-5F643C5F63BD}" name="Have a data governance framework or equivalent in place, and policies and procedures that includes, but is not limited to the following content: _x000a_a) collection_x000a_b) management _x000a_c) storage and retrieval " dataDxfId="343"/>
    <tableColumn id="2" xr3:uid="{0D1441E6-D5DC-44E1-B017-C9AC07ABEFB6}" name="Priority" dataDxfId="342"/>
    <tableColumn id="3" xr3:uid="{711D3D35-E45F-4699-A8AB-CD5D7824C884}" name="Impact" dataDxfId="341"/>
    <tableColumn id="4" xr3:uid="{DB77F1FA-84F5-43D8-BAA3-10663E50A68B}" name="Compliance" dataDxfId="340">
      <calculatedColumnFormula>IF(COUNTIF(D3:D50,"Non Compliant")&gt;0,"Non Compliant",IF(COUNTIF(D3:D50,"Partially Compliant")&gt;0,"Partially Compliant","Fully Compliant"))</calculatedColumnFormula>
    </tableColumn>
    <tableColumn id="5" xr3:uid="{07B139BB-FB53-4675-82EE-60FAAD67DAC0}" name="Work assigned to" dataDxfId="339"/>
    <tableColumn id="6" xr3:uid="{6E20B333-2265-4245-BAC8-D7352FA772BE}" name="Projected date for completion" dataDxfId="338"/>
    <tableColumn id="7" xr3:uid="{E4672199-92C8-47C4-9B27-283E8CCCF8BD}" name="Description of work needing to be done" dataDxfId="337"/>
    <tableColumn id="8" xr3:uid="{59AAAE0C-969C-4105-8535-3E65C413EBA2}" name="Evidence of Compliance" dataDxfId="33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144" dataDxfId="142" headerRowBorderDxfId="143" tableBorderDxfId="141" totalsRowBorderDxfId="140">
  <autoFilter ref="A1:H12" xr:uid="{3CF12713-E1DC-4042-A595-A161AA9BAFD5}"/>
  <tableColumns count="8">
    <tableColumn id="1" xr3:uid="{BD1DCD0D-9A1F-47FB-9686-08977129CF74}" name="Column1" dataDxfId="139"/>
    <tableColumn id="2" xr3:uid="{5041C8F8-5705-4ACD-A552-69E0565E3234}" name="Priority" dataDxfId="138"/>
    <tableColumn id="3" xr3:uid="{C59B8678-715C-4CEB-83B3-A3496FE30CFE}" name="Impact" dataDxfId="137"/>
    <tableColumn id="4" xr3:uid="{02340F3A-439E-4129-AE65-CF1151C1AF5B}" name="Compliance" dataDxfId="136">
      <calculatedColumnFormula>IF(COUNTIF(D3:D50,"Non Compliant")&gt;0,"Non Compliant",IF(COUNTIF(D3:D50,"Partially Compliant")&gt;0,"Partially Compliant","Fully Compliant"))</calculatedColumnFormula>
    </tableColumn>
    <tableColumn id="5" xr3:uid="{5EE15833-E80D-412C-A7C4-5A88ECCB24D6}" name="Work assigned to" dataDxfId="135"/>
    <tableColumn id="6" xr3:uid="{8CA4DC95-DBA2-4C41-B067-5F7C8CC75C5E}" name="Projected date for completion" dataDxfId="134"/>
    <tableColumn id="7" xr3:uid="{E9285546-EBA5-475F-9818-B88033912E81}" name="Description of work needing to be done" dataDxfId="133"/>
    <tableColumn id="8" xr3:uid="{BBE6DD71-6000-4FD9-961A-2717A399120C}" name="Evidence of Compliance" dataDxfId="13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122" dataDxfId="120" headerRowBorderDxfId="121" tableBorderDxfId="119" totalsRowBorderDxfId="118">
  <autoFilter ref="A1:H12" xr:uid="{3CF12713-E1DC-4042-A595-A161AA9BAFD5}"/>
  <tableColumns count="8">
    <tableColumn id="1" xr3:uid="{F02C7BC7-1B82-4FF2-8655-6371A19767EC}" name="Column1" dataDxfId="117"/>
    <tableColumn id="2" xr3:uid="{8423513E-BD6F-49C7-A79C-113B9043C50C}" name="Priority" dataDxfId="116"/>
    <tableColumn id="3" xr3:uid="{78C0E9E7-36BE-4CF9-91BF-B9B04E8E9202}" name="Impact" dataDxfId="115"/>
    <tableColumn id="4" xr3:uid="{F00353B0-A1F4-48A6-A25A-85CDE8DB35D4}" name="Compliance" dataDxfId="114">
      <calculatedColumnFormula>IF(COUNTIF(D3:D50,"Non Compliant")&gt;0,"Non Compliant",IF(COUNTIF(D3:D50,"Partially Compliant")&gt;0,"Partially Compliant","Fully Compliant"))</calculatedColumnFormula>
    </tableColumn>
    <tableColumn id="5" xr3:uid="{18CDD81E-E77A-4442-B779-85424B6312E1}" name="Work assigned to" dataDxfId="113"/>
    <tableColumn id="6" xr3:uid="{C6EB9B3B-18CD-4156-A3D4-677DA95FA80B}" name="Projected date for completion" dataDxfId="112"/>
    <tableColumn id="7" xr3:uid="{E913AE16-6D87-4B69-8FBF-AF4CC2E5ACA3}" name="Description of work needing to be done" dataDxfId="111"/>
    <tableColumn id="8" xr3:uid="{F10E1447-D392-4365-BDF9-5627F4D4558E}" name="Evidence of Compliance" dataDxfId="110"/>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100" dataDxfId="98" headerRowBorderDxfId="99" tableBorderDxfId="97" totalsRowBorderDxfId="96">
  <autoFilter ref="A1:H12" xr:uid="{3CF12713-E1DC-4042-A595-A161AA9BAFD5}"/>
  <tableColumns count="8">
    <tableColumn id="1" xr3:uid="{46282C90-E19B-48CA-9801-EE18B783A5C4}" name="Column1" dataDxfId="95"/>
    <tableColumn id="2" xr3:uid="{7C75C808-5269-4F0B-8FB1-38C61C0F4EE6}" name="Priority" dataDxfId="94"/>
    <tableColumn id="3" xr3:uid="{D31D36C1-42A6-4EE4-8030-E8FC2D288E18}" name="Impact" dataDxfId="93"/>
    <tableColumn id="4" xr3:uid="{0BC1E5C1-5E86-4F15-BB4D-4F98E11B79E9}" name="Compliance" dataDxfId="92">
      <calculatedColumnFormula>IF(COUNTIF(D3:D50,"Non Compliant")&gt;0,"Non Compliant",IF(COUNTIF(D3:D50,"Partially Compliant")&gt;0,"Partially Compliant","Fully Compliant"))</calculatedColumnFormula>
    </tableColumn>
    <tableColumn id="5" xr3:uid="{217AF267-9C92-4725-BB23-12010600329D}" name="Work assigned to" dataDxfId="91"/>
    <tableColumn id="6" xr3:uid="{96DFF750-F864-4C7A-BE1C-166A612160D5}" name="Projected date for completion" dataDxfId="90"/>
    <tableColumn id="7" xr3:uid="{D427D76C-6A0B-4B33-B2D4-687D21FD981F}" name="Description of work needing to be done" dataDxfId="89"/>
    <tableColumn id="8" xr3:uid="{92CAF5F7-314E-4CE4-982A-2F54655A770D}" name="Evidence of Compliance" dataDxfId="8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8EBC1-3BE5-41B6-A7D0-FACE883C41C4}" name="Table3567891011121314" displayName="Table3567891011121314" ref="A1:H12" totalsRowShown="0" headerRowDxfId="78" dataDxfId="76" headerRowBorderDxfId="77" tableBorderDxfId="75" totalsRowBorderDxfId="74">
  <autoFilter ref="A1:H12" xr:uid="{3CF12713-E1DC-4042-A595-A161AA9BAFD5}"/>
  <tableColumns count="8">
    <tableColumn id="1" xr3:uid="{E5AFF5DF-7399-413F-BF0E-1AB3A7E81A69}" name="Present data and intelligence in a way that is meaningful for the intended audience;" dataDxfId="73"/>
    <tableColumn id="2" xr3:uid="{6AC24FF1-1DBC-445D-962A-2A56F627851C}" name="Priority" dataDxfId="72"/>
    <tableColumn id="3" xr3:uid="{AACD731A-59FD-41FE-BB3B-CCBA994EEC65}" name="Impact" dataDxfId="71"/>
    <tableColumn id="4" xr3:uid="{4D0B498A-A2E2-42B9-B1A1-E43AD1D88511}" name="Compliance" dataDxfId="70">
      <calculatedColumnFormula>IF(COUNTIF(D3:D50,"Non Compliant")&gt;0,"Non Compliant",IF(COUNTIF(D3:D50,"Partially Compliant")&gt;0,"Partially Compliant","Fully Compliant"))</calculatedColumnFormula>
    </tableColumn>
    <tableColumn id="5" xr3:uid="{22A664C7-C07C-4763-A952-9FC13CD750BE}" name="Work assigned to" dataDxfId="69"/>
    <tableColumn id="6" xr3:uid="{2B3E8145-40E2-4DBC-81D8-92F7F845A15A}" name="Projected date for completion" dataDxfId="68"/>
    <tableColumn id="7" xr3:uid="{116004C2-F440-4AD1-83F9-0991F88068F5}" name="Description of work needing to be done" dataDxfId="67"/>
    <tableColumn id="8" xr3:uid="{FB90C4EB-8486-4AEB-9F4A-4E99AB789CC2}" name="Evidence of Compliance" dataDxfId="66"/>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12A4963-FD88-4800-8310-93B43B1ED6C5}" name="Table356789101112131415" displayName="Table356789101112131415" ref="A1:H12" totalsRowShown="0" headerRowDxfId="56" dataDxfId="54" headerRowBorderDxfId="55" tableBorderDxfId="53" totalsRowBorderDxfId="52">
  <autoFilter ref="A1:H12" xr:uid="{3CF12713-E1DC-4042-A595-A161AA9BAFD5}"/>
  <tableColumns count="8">
    <tableColumn id="1" xr3:uid="{57DECBE1-AB93-469B-9F97-280433A91013}" name="Establish data sharing arrangements or agreements where beneficial to the community, to the service and others" dataDxfId="51"/>
    <tableColumn id="2" xr3:uid="{FD0B3A2C-B3F3-4F59-AEC5-DB4FEF8216CE}" name="Priority" dataDxfId="50"/>
    <tableColumn id="3" xr3:uid="{835F7CD4-0945-4A6E-A41D-9E02B43111E4}" name="Impact" dataDxfId="49"/>
    <tableColumn id="4" xr3:uid="{A61C6923-6D71-4E0D-B246-77253A5E9EED}" name="Compliance" dataDxfId="48">
      <calculatedColumnFormula>IF(COUNTIF(D3:D50,"Non Compliant")&gt;0,"Non Compliant",IF(COUNTIF(D3:D50,"Partially Compliant")&gt;0,"Partially Compliant","Fully Compliant"))</calculatedColumnFormula>
    </tableColumn>
    <tableColumn id="5" xr3:uid="{C16BC935-BA9F-457C-A9E4-A3F1F7486259}" name="Work assigned to" dataDxfId="47"/>
    <tableColumn id="6" xr3:uid="{410A5087-6EA5-499D-946B-C59330B0D9E4}" name="Projected date for completion" dataDxfId="46"/>
    <tableColumn id="7" xr3:uid="{4CD201CA-D36A-4425-A2BE-A61BD3C5AA5A}" name="Description of work needing to be done" dataDxfId="45"/>
    <tableColumn id="8" xr3:uid="{E9ECED98-487A-450C-8A2D-86D3EB193995}" name="Evidence of Compliance" dataDxfId="4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B038D81-BBCA-4147-88DD-A482C20EDB67}" name="Table35678910111213141516" displayName="Table35678910111213141516" ref="A1:H12" totalsRowShown="0" headerRowDxfId="34" dataDxfId="32" headerRowBorderDxfId="33" tableBorderDxfId="31" totalsRowBorderDxfId="30">
  <autoFilter ref="A1:H12" xr:uid="{3CF12713-E1DC-4042-A595-A161AA9BAFD5}"/>
  <tableColumns count="8">
    <tableColumn id="1" xr3:uid="{1D0370E7-76DF-4DB2-A6FA-41A93674F51C}" name="Column1" dataDxfId="29"/>
    <tableColumn id="2" xr3:uid="{34FAD863-68A1-4A95-8CE1-1B9941F1EF6F}" name="Priority" dataDxfId="28"/>
    <tableColumn id="3" xr3:uid="{ED74CF99-CAA3-4151-A9AE-E1455E6D3F2C}" name="Impact" dataDxfId="27"/>
    <tableColumn id="4" xr3:uid="{C1049A21-89B6-40EE-9894-5B6796A51B30}" name="Compliance" dataDxfId="26">
      <calculatedColumnFormula>IF(COUNTIF(D3:D50,"Non Compliant")&gt;0,"Non Compliant",IF(COUNTIF(D3:D50,"Partially Compliant")&gt;0,"Partially Compliant","Fully Compliant"))</calculatedColumnFormula>
    </tableColumn>
    <tableColumn id="5" xr3:uid="{50464C00-1E13-41E6-835E-82E22BAF3140}" name="Work assigned to" dataDxfId="25"/>
    <tableColumn id="6" xr3:uid="{8E421C91-1A54-4895-8E38-9EE958ADA09B}" name="Projected date for completion" dataDxfId="24"/>
    <tableColumn id="7" xr3:uid="{03F0FFF0-A9F7-46D3-8542-34D9D0C10809}" name="Description of work needing to be done" dataDxfId="23"/>
    <tableColumn id="8" xr3:uid="{FED56D06-3E57-42B1-89BB-97201460DEF8}" name="Evidence of Compliance" dataDxfId="22"/>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CFF0EA3-0F7B-4B9C-A429-9057E985A284}" name="Table3567891011121314151617" displayName="Table3567891011121314151617" ref="A1:H12" totalsRowShown="0" headerRowDxfId="12" dataDxfId="10" headerRowBorderDxfId="11" tableBorderDxfId="9" totalsRowBorderDxfId="8">
  <autoFilter ref="A1:H12" xr:uid="{3CF12713-E1DC-4042-A595-A161AA9BAFD5}"/>
  <tableColumns count="8">
    <tableColumn id="1" xr3:uid="{1FF4BB7B-E9EA-4A8B-A50C-BDF631427044}" name="Explore opportunities to enhance its technical data capability by utilising advanced analytical techniques." dataDxfId="7"/>
    <tableColumn id="2" xr3:uid="{A9BABF74-B9AF-4971-BAF6-55B1A7D0B9A6}" name="Priority" dataDxfId="6"/>
    <tableColumn id="3" xr3:uid="{F94D0E3C-35ED-4D21-97A0-CC1E4874AE7E}" name="Impact" dataDxfId="5"/>
    <tableColumn id="4" xr3:uid="{A8C79CA1-DF8E-4EE7-B56B-A7121D10521A}" name="Compliance" dataDxfId="4">
      <calculatedColumnFormula>IF(COUNTIF(D3:D50,"Non Compliant")&gt;0,"Non Compliant",IF(COUNTIF(D3:D50,"Partially Compliant")&gt;0,"Partially Compliant","Fully Compliant"))</calculatedColumnFormula>
    </tableColumn>
    <tableColumn id="5" xr3:uid="{2E155358-6CBC-4F4E-82BD-875ED1A72C73}" name="Work assigned to" dataDxfId="3"/>
    <tableColumn id="6" xr3:uid="{9A709327-529D-4A18-A0C6-5DC4CDED43AE}" name="Projected date for completion" dataDxfId="2"/>
    <tableColumn id="7" xr3:uid="{1A8360C3-D91F-45E3-9550-CB6BEAFF1FBD}" name="Description of work needing to be done" dataDxfId="1"/>
    <tableColumn id="8" xr3:uid="{79FADC09-E69D-4DB2-8536-CD25850ADFAD}" name="Evidence of Compli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326" dataDxfId="324" headerRowBorderDxfId="325" tableBorderDxfId="323" totalsRowBorderDxfId="322">
  <autoFilter ref="A1:G12" xr:uid="{5A30A0DF-7076-4884-8122-D7A248085FB4}"/>
  <tableColumns count="7">
    <tableColumn id="1" xr3:uid="{CC71243E-5FD8-4265-A5E8-61AB93FAE605}" name="d) disposal_x000a_e) security _x000a_f) protection " dataDxfId="321"/>
    <tableColumn id="2" xr3:uid="{C569FC8F-3305-408D-A6B5-32FB31447DFA}" name="Priority" dataDxfId="320"/>
    <tableColumn id="3" xr3:uid="{C560D761-CD11-46ED-B34D-322A0F5A5486}" name="Impact" dataDxfId="319"/>
    <tableColumn id="4" xr3:uid="{1FD61E97-DFDF-41D8-9C0D-42461F747643}" name="Compliance" dataDxfId="318">
      <calculatedColumnFormula>IF(COUNTIF(D3:D50,"Non Compliant")&gt;0,"Non Compliant",IF(COUNTIF(D3:D50,"Partially Compliant")&gt;0,"Partially Compliant","Fully Compliant"))</calculatedColumnFormula>
    </tableColumn>
    <tableColumn id="5" xr3:uid="{CB0DC206-C95D-49AA-8331-9E1F6B58B161}" name="Work assigned to" dataDxfId="317"/>
    <tableColumn id="6" xr3:uid="{DE7AAE90-1CA9-442F-ACCA-1BB77E89A084}" name="Projected date for completion" dataDxfId="316"/>
    <tableColumn id="7" xr3:uid="{00236093-171D-476B-B9B3-7D057583008C}" name="Description of work needing to be done" dataDxfId="3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296" dataDxfId="295" tableBorderDxfId="294">
  <tableColumns count="8">
    <tableColumn id="1" xr3:uid="{D24E95F5-5FC7-48F5-901E-71A6E7717326}" name="g) publishing_x000a_h) ethics  _x000a_i) sharing_x000a_j) quality and assurance audit " dataDxfId="293"/>
    <tableColumn id="2" xr3:uid="{37C2E8BE-99CF-41D6-B422-CD6B797FF304}" name="Priority" dataDxfId="292"/>
    <tableColumn id="3" xr3:uid="{89F11A9A-A7ED-4B06-B3B1-63FFE4D100DF}" name="Impact" dataDxfId="291"/>
    <tableColumn id="4" xr3:uid="{FD1641D6-E1C5-4633-86B0-EFB28287887C}" name="Compliance" dataDxfId="290">
      <calculatedColumnFormula>IF(COUNTIF(D3:D50,"Non Compliant")&gt;0,"Non Compliant",IF(COUNTIF(D3:D50,"Partially Compliant")&gt;0,"Partially Compliant","Fully Compliant"))</calculatedColumnFormula>
    </tableColumn>
    <tableColumn id="5" xr3:uid="{584A011F-D808-4E2D-813F-CE06397AD97D}" name="Work assigned to" dataDxfId="289"/>
    <tableColumn id="6" xr3:uid="{E0125C64-5D43-4750-A9BF-320A97BB2A88}" name="Projected date for completion" dataDxfId="288"/>
    <tableColumn id="7" xr3:uid="{F7E45963-6608-4EA7-AF15-FC3D4C328B3B}" name="Description of work needing to be done" dataDxfId="287"/>
    <tableColumn id="8" xr3:uid="{B83CB38B-639C-4B95-8C66-84437C26022E}" name="Evidence of Compliance" dataDxfId="286"/>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276" dataDxfId="274" headerRowBorderDxfId="275" tableBorderDxfId="273" totalsRowBorderDxfId="272">
  <autoFilter ref="A1:H12" xr:uid="{3CF12713-E1DC-4042-A595-A161AA9BAFD5}"/>
  <tableColumns count="8">
    <tableColumn id="1" xr3:uid="{4097D040-8181-40FE-8F4C-BB2A4A6D0B47}" name="Understand its data-related organisational risks and put in place controls to manage them" dataDxfId="271"/>
    <tableColumn id="2" xr3:uid="{95E9F0E7-8742-4577-BAE2-A99DF2365F62}" name="Priority" dataDxfId="270"/>
    <tableColumn id="3" xr3:uid="{56C71826-1E47-4FB9-A98C-FDBBFA777A91}" name="Impact" dataDxfId="269"/>
    <tableColumn id="4" xr3:uid="{661CEB2A-4F8D-42E6-94D3-89A4A2625D99}" name="Compliance" dataDxfId="268">
      <calculatedColumnFormula>IF(COUNTIF(D3:D50,"Non Compliant")&gt;0,"Non Compliant",IF(COUNTIF(D3:D50,"Partially Compliant")&gt;0,"Partially Compliant","Fully Compliant"))</calculatedColumnFormula>
    </tableColumn>
    <tableColumn id="5" xr3:uid="{C48C0D03-C90A-4DF9-B9BB-350FBBCEF464}" name="Work assigned to" dataDxfId="267"/>
    <tableColumn id="6" xr3:uid="{8BAF97BC-6396-48DA-94D1-30A85AC1A838}" name="Projected date for completion" dataDxfId="266"/>
    <tableColumn id="7" xr3:uid="{B028F557-8B01-4364-A6DB-CB486213C76C}" name="Description of work needing to be done" dataDxfId="265"/>
    <tableColumn id="8" xr3:uid="{C9AF09B5-3F1F-408F-A0C4-053F8EDDF04F}" name="Evidence of Compliance" dataDxfId="26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254" dataDxfId="252" headerRowBorderDxfId="253" tableBorderDxfId="251" totalsRowBorderDxfId="250">
  <autoFilter ref="A1:H12" xr:uid="{3CF12713-E1DC-4042-A595-A161AA9BAFD5}"/>
  <tableColumns count="8">
    <tableColumn id="1" xr3:uid="{D218B91B-550B-4D35-A882-38701708192D}" name="Designate a senior leader who is responsible and accountable for developing and enacting the strategic approach to data management, within the service" dataDxfId="249"/>
    <tableColumn id="2" xr3:uid="{166D8C3B-79B1-4340-B2C4-EED243ADF177}" name="Priority" dataDxfId="248"/>
    <tableColumn id="3" xr3:uid="{21DBE1EA-083E-4AC1-81B7-6553E83D05F3}" name="Impact" dataDxfId="247"/>
    <tableColumn id="4" xr3:uid="{D6986B9E-027F-4D1D-8988-1EEFDA4F7BDD}" name="Compliance" dataDxfId="246">
      <calculatedColumnFormula>IF(COUNTIF(D3:D50,"Non Compliant")&gt;0,"Non Compliant",IF(COUNTIF(D3:D50,"Partially Compliant")&gt;0,"Partially Compliant","Fully Compliant"))</calculatedColumnFormula>
    </tableColumn>
    <tableColumn id="5" xr3:uid="{BBE8C6D4-5951-420F-8E6A-DFF1C597ECC8}" name="Work assigned to" dataDxfId="245"/>
    <tableColumn id="6" xr3:uid="{9957A2B3-CD88-4EA7-9191-B5CE60E66421}" name="Projected date for completion" dataDxfId="244"/>
    <tableColumn id="7" xr3:uid="{6ECA12D3-6F96-44EE-A042-33F062519FC3}" name="Description of work needing to be done" dataDxfId="243"/>
    <tableColumn id="8" xr3:uid="{888F4CC2-0AAC-4406-AF97-9A475C3F9FFF}" name="Evidence of Compliance" dataDxfId="24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232" dataDxfId="230" headerRowBorderDxfId="231" tableBorderDxfId="229" totalsRowBorderDxfId="228">
  <autoFilter ref="A1:H12" xr:uid="{3CF12713-E1DC-4042-A595-A161AA9BAFD5}"/>
  <tableColumns count="8">
    <tableColumn id="1" xr3:uid="{3A872D1F-A2A9-44CB-8E50-33958C765656}" name="Have a nominated data owner(s), accountable for the quality, integrity, and protection of data and who are responsible for maintaining an accurate and complete information asset register;" dataDxfId="227"/>
    <tableColumn id="2" xr3:uid="{BDE76DF8-B202-4CB5-8EF0-792DAA3BE78C}" name="Priority" dataDxfId="226"/>
    <tableColumn id="3" xr3:uid="{150D7184-FC04-426D-A17C-9026EDFDB86A}" name="Impact" dataDxfId="225"/>
    <tableColumn id="4" xr3:uid="{299C91EC-3524-4E7B-B1E1-D398D6CF4560}" name="Compliance" dataDxfId="224">
      <calculatedColumnFormula>IF(COUNTIF(D3:D50,"Non Compliant")&gt;0,"Non Compliant",IF(COUNTIF(D3:D50,"Partially Compliant")&gt;0,"Partially Compliant","Fully Compliant"))</calculatedColumnFormula>
    </tableColumn>
    <tableColumn id="5" xr3:uid="{FB037CB6-E0BE-4402-9B7A-2662756E3EED}" name="Work assigned to" dataDxfId="223"/>
    <tableColumn id="6" xr3:uid="{6BDBC66A-F628-4DC4-9237-B4968BBE0DBE}" name="Projected date for completion" dataDxfId="222"/>
    <tableColumn id="7" xr3:uid="{0886FBD4-98D3-4301-8DD5-7710F2B3739B}" name="Description of work needing to be done" dataDxfId="221"/>
    <tableColumn id="8" xr3:uid="{774C8EB9-D328-4C26-A61C-181189FE20B8}" name="Evidence of Compliance" dataDxfId="22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210" dataDxfId="208" headerRowBorderDxfId="209" tableBorderDxfId="207" totalsRowBorderDxfId="206">
  <autoFilter ref="A1:H12" xr:uid="{3CF12713-E1DC-4042-A595-A161AA9BAFD5}"/>
  <tableColumns count="8">
    <tableColumn id="1" xr3:uid="{CFF3F8FB-F7A0-4522-964D-22641C1819E5}" name="Collaborate and partner with others, as and when appropriate;" dataDxfId="205"/>
    <tableColumn id="2" xr3:uid="{BA3D16EA-74B7-4614-A673-B3DE08B154F8}" name="Priority" dataDxfId="204"/>
    <tableColumn id="3" xr3:uid="{62728A32-AF84-4C70-8392-B3418DD8A8A0}" name="Impact" dataDxfId="203"/>
    <tableColumn id="4" xr3:uid="{79879EFD-CB0C-492C-B36A-AEFADF73BA53}" name="Compliance" dataDxfId="202">
      <calculatedColumnFormula>IF(COUNTIF(D3:D50,"Non Compliant")&gt;0,"Non Compliant",IF(COUNTIF(D3:D50,"Partially Compliant")&gt;0,"Partially Compliant","Fully Compliant"))</calculatedColumnFormula>
    </tableColumn>
    <tableColumn id="5" xr3:uid="{7840CCE3-523C-4655-B9AF-67A1F2AE9DC7}" name="Work assigned to" dataDxfId="201"/>
    <tableColumn id="6" xr3:uid="{8E2DD7FD-EF42-4319-9325-63A23055BB36}" name="Projected date for completion" dataDxfId="200"/>
    <tableColumn id="7" xr3:uid="{D7C28EB5-DD64-4ADA-BF6A-0C864EB061F4}" name="Description of work needing to be done" dataDxfId="199"/>
    <tableColumn id="8" xr3:uid="{790730B9-60F1-4090-B1A5-D24F4005C216}" name="Evidence of Compliance" dataDxfId="19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188" dataDxfId="186" headerRowBorderDxfId="187" tableBorderDxfId="185" totalsRowBorderDxfId="184">
  <autoFilter ref="A1:H12" xr:uid="{3CF12713-E1DC-4042-A595-A161AA9BAFD5}"/>
  <tableColumns count="8">
    <tableColumn id="1" xr3:uid="{E6B96B4F-17AD-4373-8919-F01DE883C874}" name="Create a level of data literacy across the organisation, enabling employees to access and use data proportionate to their role;" dataDxfId="183"/>
    <tableColumn id="2" xr3:uid="{387129E5-8910-4D75-9847-DC3097452C69}" name="Priority" dataDxfId="182"/>
    <tableColumn id="3" xr3:uid="{E9CCBFDB-E024-454A-92BA-700B84F312A6}" name="Impact" dataDxfId="181"/>
    <tableColumn id="4" xr3:uid="{436248BC-7BF3-4B9B-8102-3CDF11D3E380}" name="Compliance" dataDxfId="180">
      <calculatedColumnFormula>IF(COUNTIF(D3:D50,"Non Compliant")&gt;0,"Non Compliant",IF(COUNTIF(D3:D50,"Partially Compliant")&gt;0,"Partially Compliant","Fully Compliant"))</calculatedColumnFormula>
    </tableColumn>
    <tableColumn id="5" xr3:uid="{AF8791CB-14C0-4B18-83CE-9005DB722E79}" name="Work assigned to" dataDxfId="179"/>
    <tableColumn id="6" xr3:uid="{BB3255AF-AD00-42A3-9538-B18905477F17}" name="Projected date for completion" dataDxfId="178"/>
    <tableColumn id="7" xr3:uid="{502A6AD2-7C9F-49AB-8705-9B71E4A9D5B0}" name="Description of work needing to be done" dataDxfId="177"/>
    <tableColumn id="8" xr3:uid="{69F9EB2B-3E33-4098-9E4A-BF26137FC127}" name="Evidence of Compliance" dataDxfId="17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166" dataDxfId="164" headerRowBorderDxfId="165" tableBorderDxfId="163" totalsRowBorderDxfId="162">
  <autoFilter ref="A1:H12" xr:uid="{3CF12713-E1DC-4042-A595-A161AA9BAFD5}"/>
  <tableColumns count="8">
    <tableColumn id="1" xr3:uid="{08AC25F6-8908-497A-8F87-B202493D77C4}" name="Column1" dataDxfId="161"/>
    <tableColumn id="2" xr3:uid="{CFA2B752-B4DB-4373-8494-D2453FF24F6D}" name="Priority" dataDxfId="160"/>
    <tableColumn id="3" xr3:uid="{B4D5222A-DE19-4321-8A97-DB2BA479436D}" name="Impact" dataDxfId="159"/>
    <tableColumn id="4" xr3:uid="{7D5DDBCA-B38D-4E41-8D58-39C624998731}" name="Compliance" dataDxfId="158">
      <calculatedColumnFormula>IF(COUNTIF(D3:D50,"Non Compliant")&gt;0,"Non Compliant",IF(COUNTIF(D3:D50,"Partially Compliant")&gt;0,"Partially Compliant","Fully Compliant"))</calculatedColumnFormula>
    </tableColumn>
    <tableColumn id="5" xr3:uid="{29EA3BB8-27B6-4AF4-9E7D-1A431F928F22}" name="Work assigned to" dataDxfId="157"/>
    <tableColumn id="6" xr3:uid="{4500AF78-9D2C-46C6-9478-42F70B08FF7D}" name="Projected date for completion" dataDxfId="156"/>
    <tableColumn id="7" xr3:uid="{55BF8418-7F30-495F-97D1-73D82DE3BB5D}" name="Description of work needing to be done" dataDxfId="155"/>
    <tableColumn id="8" xr3:uid="{9BB72DA0-667B-47E4-9DF1-F2F72093F5AF}" name="Evidence of Compliance" dataDxfId="15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tabSelected="1" workbookViewId="0">
      <selection sqref="A1:XFD1048576"/>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pane ySplit="1" topLeftCell="A3" activePane="bottomLeft" state="frozen"/>
      <selection pane="bottomLeft" activeCell="D3" sqref="D3:D12"/>
    </sheetView>
  </sheetViews>
  <sheetFormatPr defaultColWidth="9" defaultRowHeight="18"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47.25" customHeight="1" x14ac:dyDescent="0.3">
      <c r="A1" s="30" t="s">
        <v>170</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84</v>
      </c>
      <c r="B3" s="3"/>
      <c r="C3" s="3"/>
      <c r="D3" s="4"/>
      <c r="E3" s="35"/>
      <c r="F3" s="36"/>
      <c r="G3" s="44"/>
      <c r="H3" s="35"/>
    </row>
    <row r="4" spans="1:8" ht="39.450000000000003" customHeight="1" x14ac:dyDescent="0.3">
      <c r="A4" s="34" t="s">
        <v>85</v>
      </c>
      <c r="B4" s="3"/>
      <c r="C4" s="3"/>
      <c r="D4" s="4"/>
      <c r="E4" s="35"/>
      <c r="F4" s="36"/>
      <c r="G4" s="44"/>
      <c r="H4" s="68"/>
    </row>
    <row r="5" spans="1:8" ht="39.450000000000003" customHeight="1" x14ac:dyDescent="0.3">
      <c r="A5" s="34" t="s">
        <v>86</v>
      </c>
      <c r="B5" s="3"/>
      <c r="C5" s="3"/>
      <c r="D5" s="4"/>
      <c r="E5" s="35"/>
      <c r="F5" s="36"/>
      <c r="G5" s="44"/>
      <c r="H5" s="35"/>
    </row>
    <row r="6" spans="1:8" ht="39.450000000000003" customHeight="1" x14ac:dyDescent="0.3">
      <c r="A6" s="34" t="s">
        <v>87</v>
      </c>
      <c r="B6" s="3"/>
      <c r="C6" s="3"/>
      <c r="D6" s="4"/>
      <c r="E6" s="35"/>
      <c r="F6" s="36"/>
      <c r="G6" s="44"/>
      <c r="H6" s="68"/>
    </row>
    <row r="7" spans="1:8" ht="39.450000000000003" customHeight="1" x14ac:dyDescent="0.3">
      <c r="A7" s="34" t="s">
        <v>88</v>
      </c>
      <c r="B7" s="3"/>
      <c r="C7" s="3"/>
      <c r="D7" s="4"/>
      <c r="E7" s="35"/>
      <c r="F7" s="36"/>
      <c r="G7" s="44"/>
      <c r="H7" s="35"/>
    </row>
    <row r="8" spans="1:8" ht="39.450000000000003" customHeight="1" x14ac:dyDescent="0.3">
      <c r="A8" s="34" t="s">
        <v>89</v>
      </c>
      <c r="B8" s="3"/>
      <c r="C8" s="3"/>
      <c r="D8" s="4"/>
      <c r="E8" s="35"/>
      <c r="F8" s="36"/>
      <c r="G8" s="44"/>
      <c r="H8" s="68"/>
    </row>
    <row r="9" spans="1:8" ht="39.450000000000003" customHeight="1" x14ac:dyDescent="0.3">
      <c r="A9" s="34" t="s">
        <v>90</v>
      </c>
      <c r="B9" s="3"/>
      <c r="C9" s="3"/>
      <c r="D9" s="4"/>
      <c r="E9" s="35"/>
      <c r="F9" s="36"/>
      <c r="G9" s="44"/>
      <c r="H9" s="35"/>
    </row>
    <row r="10" spans="1:8" ht="39.450000000000003" customHeight="1" x14ac:dyDescent="0.3">
      <c r="A10" s="34" t="s">
        <v>91</v>
      </c>
      <c r="B10" s="3"/>
      <c r="C10" s="3"/>
      <c r="D10" s="4"/>
      <c r="E10" s="35"/>
      <c r="F10" s="36"/>
      <c r="G10" s="44"/>
      <c r="H10" s="68"/>
    </row>
    <row r="11" spans="1:8" ht="39.450000000000003" customHeight="1" x14ac:dyDescent="0.3">
      <c r="A11" s="34" t="s">
        <v>92</v>
      </c>
      <c r="B11" s="3"/>
      <c r="C11" s="3"/>
      <c r="D11" s="4"/>
      <c r="E11" s="35"/>
      <c r="F11" s="36"/>
      <c r="G11" s="44"/>
      <c r="H11" s="40"/>
    </row>
    <row r="12" spans="1:8" ht="39.450000000000003" customHeight="1" x14ac:dyDescent="0.3">
      <c r="A12" s="34" t="s">
        <v>93</v>
      </c>
      <c r="B12" s="38"/>
      <c r="C12" s="38"/>
      <c r="D12" s="39"/>
      <c r="E12" s="40"/>
      <c r="F12" s="41"/>
      <c r="G12" s="45"/>
      <c r="H12" s="68"/>
    </row>
    <row r="13" spans="1:8" ht="39" customHeight="1" x14ac:dyDescent="0.3"/>
    <row r="14" spans="1:8" ht="39" customHeight="1" x14ac:dyDescent="0.3"/>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2:B12">
    <cfRule type="cellIs" dxfId="219" priority="7" operator="equal">
      <formula>"Low"</formula>
    </cfRule>
    <cfRule type="cellIs" dxfId="218" priority="8" operator="equal">
      <formula>"Medium"</formula>
    </cfRule>
    <cfRule type="cellIs" dxfId="217" priority="9" operator="equal">
      <formula>"High"</formula>
    </cfRule>
  </conditionalFormatting>
  <conditionalFormatting sqref="C2:C12">
    <cfRule type="cellIs" dxfId="216" priority="4" operator="equal">
      <formula>"Low"</formula>
    </cfRule>
    <cfRule type="cellIs" dxfId="215" priority="5" operator="equal">
      <formula>"Medium"</formula>
    </cfRule>
    <cfRule type="cellIs" dxfId="214"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pane ySplit="1" topLeftCell="A2" activePane="bottomLeft" state="frozen"/>
      <selection pane="bottomLeft" activeCell="D3" sqref="D3:D12"/>
    </sheetView>
  </sheetViews>
  <sheetFormatPr defaultColWidth="9" defaultRowHeight="39.450000000000003"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69" customHeight="1" x14ac:dyDescent="0.3">
      <c r="A1" s="30" t="s">
        <v>171</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94</v>
      </c>
      <c r="B3" s="3"/>
      <c r="C3" s="3"/>
      <c r="D3" s="4"/>
      <c r="E3" s="35"/>
      <c r="F3" s="36"/>
      <c r="G3" s="44"/>
      <c r="H3" s="35"/>
    </row>
    <row r="4" spans="1:8" ht="39.450000000000003" customHeight="1" x14ac:dyDescent="0.3">
      <c r="A4" s="34" t="s">
        <v>95</v>
      </c>
      <c r="B4" s="3"/>
      <c r="C4" s="3"/>
      <c r="D4" s="4"/>
      <c r="E4" s="35"/>
      <c r="F4" s="36"/>
      <c r="G4" s="44"/>
      <c r="H4" s="68"/>
    </row>
    <row r="5" spans="1:8" ht="39.450000000000003" customHeight="1" x14ac:dyDescent="0.3">
      <c r="A5" s="34" t="s">
        <v>96</v>
      </c>
      <c r="B5" s="3"/>
      <c r="C5" s="3"/>
      <c r="D5" s="4"/>
      <c r="E5" s="35"/>
      <c r="F5" s="36"/>
      <c r="G5" s="44"/>
      <c r="H5" s="35"/>
    </row>
    <row r="6" spans="1:8" ht="39.450000000000003" customHeight="1" x14ac:dyDescent="0.3">
      <c r="A6" s="34" t="s">
        <v>97</v>
      </c>
      <c r="B6" s="3"/>
      <c r="C6" s="3"/>
      <c r="D6" s="4"/>
      <c r="E6" s="35"/>
      <c r="F6" s="36"/>
      <c r="G6" s="44"/>
      <c r="H6" s="68"/>
    </row>
    <row r="7" spans="1:8" ht="39.450000000000003" customHeight="1" x14ac:dyDescent="0.3">
      <c r="A7" s="34" t="s">
        <v>98</v>
      </c>
      <c r="B7" s="3"/>
      <c r="C7" s="3"/>
      <c r="D7" s="4"/>
      <c r="E7" s="35"/>
      <c r="F7" s="36"/>
      <c r="G7" s="44"/>
      <c r="H7" s="35"/>
    </row>
    <row r="8" spans="1:8" ht="39.450000000000003" customHeight="1" x14ac:dyDescent="0.3">
      <c r="A8" s="34" t="s">
        <v>99</v>
      </c>
      <c r="B8" s="3"/>
      <c r="C8" s="3"/>
      <c r="D8" s="4"/>
      <c r="E8" s="35"/>
      <c r="F8" s="36"/>
      <c r="G8" s="44"/>
      <c r="H8" s="68"/>
    </row>
    <row r="9" spans="1:8" ht="39.450000000000003" customHeight="1" x14ac:dyDescent="0.3">
      <c r="A9" s="34" t="s">
        <v>100</v>
      </c>
      <c r="B9" s="3"/>
      <c r="C9" s="3"/>
      <c r="D9" s="4"/>
      <c r="E9" s="35"/>
      <c r="F9" s="36"/>
      <c r="G9" s="44"/>
      <c r="H9" s="35"/>
    </row>
    <row r="10" spans="1:8" ht="39.450000000000003" customHeight="1" x14ac:dyDescent="0.3">
      <c r="A10" s="34" t="s">
        <v>101</v>
      </c>
      <c r="B10" s="3"/>
      <c r="C10" s="3"/>
      <c r="D10" s="4"/>
      <c r="E10" s="35"/>
      <c r="F10" s="36"/>
      <c r="G10" s="44"/>
      <c r="H10" s="68"/>
    </row>
    <row r="11" spans="1:8" ht="39.450000000000003" customHeight="1" x14ac:dyDescent="0.3">
      <c r="A11" s="34" t="s">
        <v>102</v>
      </c>
      <c r="B11" s="3"/>
      <c r="C11" s="3"/>
      <c r="D11" s="4"/>
      <c r="E11" s="35"/>
      <c r="F11" s="36"/>
      <c r="G11" s="44"/>
      <c r="H11" s="40"/>
    </row>
    <row r="12" spans="1:8" ht="39.450000000000003" customHeight="1" x14ac:dyDescent="0.3">
      <c r="A12" s="34" t="s">
        <v>103</v>
      </c>
      <c r="B12" s="38"/>
      <c r="C12" s="38"/>
      <c r="D12" s="39"/>
      <c r="E12" s="40"/>
      <c r="F12" s="41"/>
      <c r="G12" s="45"/>
      <c r="H12" s="68"/>
    </row>
  </sheetData>
  <phoneticPr fontId="2" type="noConversion"/>
  <conditionalFormatting sqref="B2:B12">
    <cfRule type="cellIs" dxfId="197" priority="7" operator="equal">
      <formula>"Low"</formula>
    </cfRule>
    <cfRule type="cellIs" dxfId="196" priority="8" operator="equal">
      <formula>"Medium"</formula>
    </cfRule>
    <cfRule type="cellIs" dxfId="195" priority="9" operator="equal">
      <formula>"High"</formula>
    </cfRule>
  </conditionalFormatting>
  <conditionalFormatting sqref="C2:C12">
    <cfRule type="cellIs" dxfId="194" priority="4" operator="equal">
      <formula>"Low"</formula>
    </cfRule>
    <cfRule type="cellIs" dxfId="193" priority="5" operator="equal">
      <formula>"Medium"</formula>
    </cfRule>
    <cfRule type="cellIs" dxfId="192"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D3:D50</xm:sqref>
        </x14:dataValidation>
        <x14:dataValidation type="list" allowBlank="1" showInputMessage="1" showErrorMessage="1" xr:uid="{7CF32DC5-9E94-4433-9458-BEF850214BD0}">
          <x14:formula1>
            <xm:f>Lists!$B$2:$B$4</xm:f>
          </x14:formula1>
          <xm:sqref>C2:C50</xm:sqref>
        </x14:dataValidation>
        <x14:dataValidation type="list" allowBlank="1" showInputMessage="1" showErrorMessage="1" xr:uid="{CB587238-3A58-4743-8D8F-186BCF390787}">
          <x14:formula1>
            <xm:f>Lists!$A$2:$A$4</xm:f>
          </x14:formula1>
          <xm:sqref>B2:B50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pane ySplit="1" topLeftCell="A8" activePane="bottomLeft" state="frozen"/>
      <selection pane="bottomLeft" activeCell="D15" sqref="D15"/>
    </sheetView>
  </sheetViews>
  <sheetFormatPr defaultColWidth="9" defaultRowHeight="39.450000000000003" customHeight="1" x14ac:dyDescent="0.3"/>
  <cols>
    <col min="1" max="1" width="65.4414062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141" customHeight="1" x14ac:dyDescent="0.3">
      <c r="A1" s="30" t="s">
        <v>38</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104</v>
      </c>
      <c r="B3" s="3"/>
      <c r="C3" s="3"/>
      <c r="D3" s="4"/>
      <c r="E3" s="35"/>
      <c r="F3" s="36"/>
      <c r="G3" s="44"/>
      <c r="H3" s="35"/>
    </row>
    <row r="4" spans="1:8" ht="39.450000000000003" customHeight="1" x14ac:dyDescent="0.3">
      <c r="A4" s="34" t="s">
        <v>105</v>
      </c>
      <c r="B4" s="3"/>
      <c r="C4" s="3"/>
      <c r="D4" s="4"/>
      <c r="E4" s="35"/>
      <c r="F4" s="36"/>
      <c r="G4" s="44"/>
      <c r="H4" s="68"/>
    </row>
    <row r="5" spans="1:8" ht="39.450000000000003" customHeight="1" x14ac:dyDescent="0.3">
      <c r="A5" s="34" t="s">
        <v>106</v>
      </c>
      <c r="B5" s="3"/>
      <c r="C5" s="3"/>
      <c r="D5" s="4"/>
      <c r="E5" s="35"/>
      <c r="F5" s="36"/>
      <c r="G5" s="44"/>
      <c r="H5" s="35"/>
    </row>
    <row r="6" spans="1:8" ht="39.450000000000003" customHeight="1" x14ac:dyDescent="0.3">
      <c r="A6" s="34" t="s">
        <v>107</v>
      </c>
      <c r="B6" s="3"/>
      <c r="C6" s="3"/>
      <c r="D6" s="4"/>
      <c r="E6" s="35"/>
      <c r="F6" s="36"/>
      <c r="G6" s="44"/>
      <c r="H6" s="68"/>
    </row>
    <row r="7" spans="1:8" ht="39.450000000000003" customHeight="1" x14ac:dyDescent="0.3">
      <c r="A7" s="34" t="s">
        <v>108</v>
      </c>
      <c r="B7" s="3"/>
      <c r="C7" s="3"/>
      <c r="D7" s="4"/>
      <c r="E7" s="35"/>
      <c r="F7" s="36"/>
      <c r="G7" s="44"/>
      <c r="H7" s="35"/>
    </row>
    <row r="8" spans="1:8" ht="39.450000000000003" customHeight="1" x14ac:dyDescent="0.3">
      <c r="A8" s="34" t="s">
        <v>109</v>
      </c>
      <c r="B8" s="3"/>
      <c r="C8" s="3"/>
      <c r="D8" s="4"/>
      <c r="E8" s="35"/>
      <c r="F8" s="36"/>
      <c r="G8" s="44"/>
      <c r="H8" s="68"/>
    </row>
    <row r="9" spans="1:8" ht="39.450000000000003" customHeight="1" x14ac:dyDescent="0.3">
      <c r="A9" s="34" t="s">
        <v>110</v>
      </c>
      <c r="B9" s="3"/>
      <c r="C9" s="3"/>
      <c r="D9" s="4"/>
      <c r="E9" s="35"/>
      <c r="F9" s="36"/>
      <c r="G9" s="44"/>
      <c r="H9" s="35"/>
    </row>
    <row r="10" spans="1:8" ht="39.450000000000003" customHeight="1" x14ac:dyDescent="0.3">
      <c r="A10" s="34" t="s">
        <v>111</v>
      </c>
      <c r="B10" s="3"/>
      <c r="C10" s="3"/>
      <c r="D10" s="4"/>
      <c r="E10" s="35"/>
      <c r="F10" s="36"/>
      <c r="G10" s="44"/>
      <c r="H10" s="68"/>
    </row>
    <row r="11" spans="1:8" ht="39.450000000000003" customHeight="1" x14ac:dyDescent="0.3">
      <c r="A11" s="34" t="s">
        <v>112</v>
      </c>
      <c r="B11" s="3"/>
      <c r="C11" s="3"/>
      <c r="D11" s="4"/>
      <c r="E11" s="35"/>
      <c r="F11" s="36"/>
      <c r="G11" s="44"/>
      <c r="H11" s="40"/>
    </row>
    <row r="12" spans="1:8" ht="39.450000000000003" customHeight="1" x14ac:dyDescent="0.3">
      <c r="A12" s="34" t="s">
        <v>113</v>
      </c>
      <c r="B12" s="38"/>
      <c r="C12" s="38"/>
      <c r="D12" s="39"/>
      <c r="E12" s="40"/>
      <c r="F12" s="41"/>
      <c r="G12" s="45"/>
      <c r="H12" s="68"/>
    </row>
  </sheetData>
  <phoneticPr fontId="2" type="noConversion"/>
  <conditionalFormatting sqref="B2:B12">
    <cfRule type="cellIs" dxfId="175" priority="7" operator="equal">
      <formula>"Low"</formula>
    </cfRule>
    <cfRule type="cellIs" dxfId="174" priority="8" operator="equal">
      <formula>"Medium"</formula>
    </cfRule>
    <cfRule type="cellIs" dxfId="173" priority="9" operator="equal">
      <formula>"High"</formula>
    </cfRule>
  </conditionalFormatting>
  <conditionalFormatting sqref="C2:C12">
    <cfRule type="cellIs" dxfId="172" priority="4" operator="equal">
      <formula>"Low"</formula>
    </cfRule>
    <cfRule type="cellIs" dxfId="171" priority="5" operator="equal">
      <formula>"Medium"</formula>
    </cfRule>
    <cfRule type="cellIs" dxfId="170"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pane ySplit="1" topLeftCell="A5" activePane="bottomLeft" state="frozen"/>
      <selection pane="bottomLeft" activeCell="D12" sqref="D12"/>
    </sheetView>
  </sheetViews>
  <sheetFormatPr defaultColWidth="9" defaultRowHeight="39.450000000000003" customHeight="1" x14ac:dyDescent="0.3"/>
  <cols>
    <col min="1" max="1" width="59.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104.55" customHeight="1" x14ac:dyDescent="0.3">
      <c r="A1" s="30" t="s">
        <v>38</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104</v>
      </c>
      <c r="B3" s="3"/>
      <c r="C3" s="3"/>
      <c r="D3" s="4"/>
      <c r="E3" s="35"/>
      <c r="F3" s="36"/>
      <c r="G3" s="44"/>
      <c r="H3" s="35"/>
    </row>
    <row r="4" spans="1:8" ht="39.450000000000003" customHeight="1" x14ac:dyDescent="0.3">
      <c r="A4" s="34" t="s">
        <v>105</v>
      </c>
      <c r="B4" s="3"/>
      <c r="C4" s="3"/>
      <c r="D4" s="4"/>
      <c r="E4" s="35"/>
      <c r="F4" s="36"/>
      <c r="G4" s="44"/>
      <c r="H4" s="68"/>
    </row>
    <row r="5" spans="1:8" ht="39.450000000000003" customHeight="1" x14ac:dyDescent="0.3">
      <c r="A5" s="34" t="s">
        <v>106</v>
      </c>
      <c r="B5" s="3"/>
      <c r="C5" s="3"/>
      <c r="D5" s="4"/>
      <c r="E5" s="35"/>
      <c r="F5" s="36"/>
      <c r="G5" s="44"/>
      <c r="H5" s="35"/>
    </row>
    <row r="6" spans="1:8" ht="39.450000000000003" customHeight="1" x14ac:dyDescent="0.3">
      <c r="A6" s="34" t="s">
        <v>107</v>
      </c>
      <c r="B6" s="3"/>
      <c r="C6" s="3"/>
      <c r="D6" s="4"/>
      <c r="E6" s="35"/>
      <c r="F6" s="36"/>
      <c r="G6" s="44"/>
      <c r="H6" s="68"/>
    </row>
    <row r="7" spans="1:8" ht="39.450000000000003" customHeight="1" x14ac:dyDescent="0.3">
      <c r="A7" s="34" t="s">
        <v>108</v>
      </c>
      <c r="B7" s="3"/>
      <c r="C7" s="3"/>
      <c r="D7" s="4"/>
      <c r="E7" s="35"/>
      <c r="F7" s="36"/>
      <c r="G7" s="44"/>
      <c r="H7" s="35"/>
    </row>
    <row r="8" spans="1:8" ht="39.450000000000003" customHeight="1" x14ac:dyDescent="0.3">
      <c r="A8" s="34" t="s">
        <v>109</v>
      </c>
      <c r="B8" s="3"/>
      <c r="C8" s="3"/>
      <c r="D8" s="4"/>
      <c r="E8" s="35"/>
      <c r="F8" s="36"/>
      <c r="G8" s="44"/>
      <c r="H8" s="68"/>
    </row>
    <row r="9" spans="1:8" ht="39.450000000000003" customHeight="1" x14ac:dyDescent="0.3">
      <c r="A9" s="34" t="s">
        <v>110</v>
      </c>
      <c r="B9" s="3"/>
      <c r="C9" s="3"/>
      <c r="D9" s="4"/>
      <c r="E9" s="35"/>
      <c r="F9" s="36"/>
      <c r="G9" s="44"/>
      <c r="H9" s="35"/>
    </row>
    <row r="10" spans="1:8" ht="39.450000000000003" customHeight="1" x14ac:dyDescent="0.3">
      <c r="A10" s="34" t="s">
        <v>111</v>
      </c>
      <c r="B10" s="3"/>
      <c r="C10" s="3"/>
      <c r="D10" s="4"/>
      <c r="E10" s="35"/>
      <c r="F10" s="36"/>
      <c r="G10" s="44"/>
      <c r="H10" s="68"/>
    </row>
    <row r="11" spans="1:8" ht="39.450000000000003" customHeight="1" x14ac:dyDescent="0.3">
      <c r="A11" s="34" t="s">
        <v>112</v>
      </c>
      <c r="B11" s="3"/>
      <c r="C11" s="3"/>
      <c r="D11" s="4"/>
      <c r="E11" s="35"/>
      <c r="F11" s="36"/>
      <c r="G11" s="44"/>
      <c r="H11" s="40"/>
    </row>
    <row r="12" spans="1:8" ht="39.450000000000003" customHeight="1" x14ac:dyDescent="0.3">
      <c r="A12" s="34" t="s">
        <v>113</v>
      </c>
      <c r="B12" s="38"/>
      <c r="C12" s="38"/>
      <c r="D12" s="39"/>
      <c r="E12" s="40"/>
      <c r="F12" s="41"/>
      <c r="G12" s="45"/>
      <c r="H12" s="68"/>
    </row>
  </sheetData>
  <phoneticPr fontId="2" type="noConversion"/>
  <conditionalFormatting sqref="B2:B12">
    <cfRule type="cellIs" dxfId="153" priority="7" operator="equal">
      <formula>"Low"</formula>
    </cfRule>
    <cfRule type="cellIs" dxfId="152" priority="8" operator="equal">
      <formula>"Medium"</formula>
    </cfRule>
    <cfRule type="cellIs" dxfId="151" priority="9" operator="equal">
      <formula>"High"</formula>
    </cfRule>
  </conditionalFormatting>
  <conditionalFormatting sqref="C2:C12">
    <cfRule type="cellIs" dxfId="150" priority="4" operator="equal">
      <formula>"Low"</formula>
    </cfRule>
    <cfRule type="cellIs" dxfId="149" priority="5" operator="equal">
      <formula>"Medium"</formula>
    </cfRule>
    <cfRule type="cellIs" dxfId="148"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pane ySplit="1" topLeftCell="A5" activePane="bottomLeft" state="frozen"/>
      <selection pane="bottomLeft" activeCell="D12" sqref="D12"/>
    </sheetView>
  </sheetViews>
  <sheetFormatPr defaultColWidth="9" defaultRowHeight="39.450000000000003" customHeight="1" x14ac:dyDescent="0.3"/>
  <cols>
    <col min="1" max="1" width="68"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117.45" customHeight="1" x14ac:dyDescent="0.3">
      <c r="A1" s="30" t="s">
        <v>38</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104</v>
      </c>
      <c r="B3" s="3"/>
      <c r="C3" s="3"/>
      <c r="D3" s="4"/>
      <c r="E3" s="35"/>
      <c r="F3" s="36"/>
      <c r="G3" s="44"/>
      <c r="H3" s="35"/>
    </row>
    <row r="4" spans="1:8" ht="39.450000000000003" customHeight="1" x14ac:dyDescent="0.3">
      <c r="A4" s="34" t="s">
        <v>105</v>
      </c>
      <c r="B4" s="3"/>
      <c r="C4" s="3"/>
      <c r="D4" s="4"/>
      <c r="E4" s="35"/>
      <c r="F4" s="36"/>
      <c r="G4" s="44"/>
      <c r="H4" s="68"/>
    </row>
    <row r="5" spans="1:8" ht="39.450000000000003" customHeight="1" x14ac:dyDescent="0.3">
      <c r="A5" s="34" t="s">
        <v>106</v>
      </c>
      <c r="B5" s="3"/>
      <c r="C5" s="3"/>
      <c r="D5" s="4"/>
      <c r="E5" s="35"/>
      <c r="F5" s="36"/>
      <c r="G5" s="44"/>
      <c r="H5" s="35"/>
    </row>
    <row r="6" spans="1:8" ht="39.450000000000003" customHeight="1" x14ac:dyDescent="0.3">
      <c r="A6" s="34" t="s">
        <v>107</v>
      </c>
      <c r="B6" s="3"/>
      <c r="C6" s="3"/>
      <c r="D6" s="4"/>
      <c r="E6" s="35"/>
      <c r="F6" s="36"/>
      <c r="G6" s="44"/>
      <c r="H6" s="68"/>
    </row>
    <row r="7" spans="1:8" ht="39.450000000000003" customHeight="1" x14ac:dyDescent="0.3">
      <c r="A7" s="34" t="s">
        <v>108</v>
      </c>
      <c r="B7" s="3"/>
      <c r="C7" s="3"/>
      <c r="D7" s="4"/>
      <c r="E7" s="35"/>
      <c r="F7" s="36"/>
      <c r="G7" s="44"/>
      <c r="H7" s="35"/>
    </row>
    <row r="8" spans="1:8" ht="39.450000000000003" customHeight="1" x14ac:dyDescent="0.3">
      <c r="A8" s="34" t="s">
        <v>109</v>
      </c>
      <c r="B8" s="3"/>
      <c r="C8" s="3"/>
      <c r="D8" s="4"/>
      <c r="E8" s="35"/>
      <c r="F8" s="36"/>
      <c r="G8" s="44"/>
      <c r="H8" s="68"/>
    </row>
    <row r="9" spans="1:8" ht="39.450000000000003" customHeight="1" x14ac:dyDescent="0.3">
      <c r="A9" s="34" t="s">
        <v>110</v>
      </c>
      <c r="B9" s="3"/>
      <c r="C9" s="3"/>
      <c r="D9" s="4"/>
      <c r="E9" s="35"/>
      <c r="F9" s="36"/>
      <c r="G9" s="44"/>
      <c r="H9" s="35"/>
    </row>
    <row r="10" spans="1:8" ht="39.450000000000003" customHeight="1" x14ac:dyDescent="0.3">
      <c r="A10" s="34" t="s">
        <v>111</v>
      </c>
      <c r="B10" s="3"/>
      <c r="C10" s="3"/>
      <c r="D10" s="4"/>
      <c r="E10" s="35"/>
      <c r="F10" s="36"/>
      <c r="G10" s="44"/>
      <c r="H10" s="68"/>
    </row>
    <row r="11" spans="1:8" ht="39.450000000000003" customHeight="1" x14ac:dyDescent="0.3">
      <c r="A11" s="34" t="s">
        <v>112</v>
      </c>
      <c r="B11" s="3"/>
      <c r="C11" s="3"/>
      <c r="D11" s="4"/>
      <c r="E11" s="35"/>
      <c r="F11" s="36"/>
      <c r="G11" s="44"/>
      <c r="H11" s="40"/>
    </row>
    <row r="12" spans="1:8" ht="39.450000000000003" customHeight="1" x14ac:dyDescent="0.3">
      <c r="A12" s="34" t="s">
        <v>113</v>
      </c>
      <c r="B12" s="38"/>
      <c r="C12" s="38"/>
      <c r="D12" s="39"/>
      <c r="E12" s="40"/>
      <c r="F12" s="41"/>
      <c r="G12" s="45"/>
      <c r="H12" s="68"/>
    </row>
  </sheetData>
  <phoneticPr fontId="2" type="noConversion"/>
  <conditionalFormatting sqref="B2:B12">
    <cfRule type="cellIs" dxfId="131" priority="7" operator="equal">
      <formula>"Low"</formula>
    </cfRule>
    <cfRule type="cellIs" dxfId="130" priority="8" operator="equal">
      <formula>"Medium"</formula>
    </cfRule>
    <cfRule type="cellIs" dxfId="129" priority="9" operator="equal">
      <formula>"High"</formula>
    </cfRule>
  </conditionalFormatting>
  <conditionalFormatting sqref="C2:C12">
    <cfRule type="cellIs" dxfId="128" priority="4" operator="equal">
      <formula>"Low"</formula>
    </cfRule>
    <cfRule type="cellIs" dxfId="127" priority="5" operator="equal">
      <formula>"Medium"</formula>
    </cfRule>
    <cfRule type="cellIs" dxfId="126"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workbookViewId="0">
      <pane ySplit="1" topLeftCell="A5" activePane="bottomLeft" state="frozen"/>
      <selection pane="bottomLeft" activeCell="E11" sqref="E11"/>
    </sheetView>
  </sheetViews>
  <sheetFormatPr defaultColWidth="9" defaultRowHeight="39.450000000000003" customHeight="1" x14ac:dyDescent="0.3"/>
  <cols>
    <col min="1" max="1" width="74.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153" customHeight="1" x14ac:dyDescent="0.3">
      <c r="A1" s="30" t="s">
        <v>38</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114</v>
      </c>
      <c r="B3" s="3"/>
      <c r="C3" s="3"/>
      <c r="D3" s="4"/>
      <c r="E3" s="35"/>
      <c r="F3" s="36"/>
      <c r="G3" s="44"/>
      <c r="H3" s="35"/>
    </row>
    <row r="4" spans="1:8" ht="39.450000000000003" customHeight="1" x14ac:dyDescent="0.3">
      <c r="A4" s="34" t="s">
        <v>115</v>
      </c>
      <c r="B4" s="3"/>
      <c r="C4" s="3"/>
      <c r="D4" s="4"/>
      <c r="E4" s="35"/>
      <c r="F4" s="36"/>
      <c r="G4" s="44"/>
      <c r="H4" s="68"/>
    </row>
    <row r="5" spans="1:8" ht="39.450000000000003" customHeight="1" x14ac:dyDescent="0.3">
      <c r="A5" s="34" t="s">
        <v>116</v>
      </c>
      <c r="B5" s="3"/>
      <c r="C5" s="3"/>
      <c r="D5" s="4"/>
      <c r="E5" s="35"/>
      <c r="F5" s="36"/>
      <c r="G5" s="44"/>
      <c r="H5" s="35"/>
    </row>
    <row r="6" spans="1:8" ht="39.450000000000003" customHeight="1" x14ac:dyDescent="0.3">
      <c r="A6" s="34" t="s">
        <v>117</v>
      </c>
      <c r="B6" s="3"/>
      <c r="C6" s="3"/>
      <c r="D6" s="4"/>
      <c r="E6" s="35"/>
      <c r="F6" s="36"/>
      <c r="G6" s="44"/>
      <c r="H6" s="68"/>
    </row>
    <row r="7" spans="1:8" ht="39.450000000000003" customHeight="1" x14ac:dyDescent="0.3">
      <c r="A7" s="34" t="s">
        <v>118</v>
      </c>
      <c r="B7" s="3"/>
      <c r="C7" s="3"/>
      <c r="D7" s="4"/>
      <c r="E7" s="35"/>
      <c r="F7" s="36"/>
      <c r="G7" s="44"/>
      <c r="H7" s="35"/>
    </row>
    <row r="8" spans="1:8" ht="39.450000000000003" customHeight="1" x14ac:dyDescent="0.3">
      <c r="A8" s="34" t="s">
        <v>119</v>
      </c>
      <c r="B8" s="3"/>
      <c r="C8" s="3"/>
      <c r="D8" s="4"/>
      <c r="E8" s="35"/>
      <c r="F8" s="36"/>
      <c r="G8" s="44"/>
      <c r="H8" s="68"/>
    </row>
    <row r="9" spans="1:8" ht="39.450000000000003" customHeight="1" x14ac:dyDescent="0.3">
      <c r="A9" s="34" t="s">
        <v>120</v>
      </c>
      <c r="B9" s="3"/>
      <c r="C9" s="3"/>
      <c r="D9" s="4"/>
      <c r="E9" s="35"/>
      <c r="F9" s="36"/>
      <c r="G9" s="44"/>
      <c r="H9" s="35"/>
    </row>
    <row r="10" spans="1:8" ht="39.450000000000003" customHeight="1" x14ac:dyDescent="0.3">
      <c r="A10" s="34" t="s">
        <v>121</v>
      </c>
      <c r="B10" s="3"/>
      <c r="C10" s="3"/>
      <c r="D10" s="4"/>
      <c r="E10" s="35"/>
      <c r="F10" s="36"/>
      <c r="G10" s="44"/>
      <c r="H10" s="68"/>
    </row>
    <row r="11" spans="1:8" ht="39.450000000000003" customHeight="1" x14ac:dyDescent="0.3">
      <c r="A11" s="34" t="s">
        <v>122</v>
      </c>
      <c r="B11" s="3"/>
      <c r="C11" s="3"/>
      <c r="D11" s="4"/>
      <c r="E11" s="35"/>
      <c r="F11" s="36"/>
      <c r="G11" s="44"/>
      <c r="H11" s="40"/>
    </row>
    <row r="12" spans="1:8" ht="39.450000000000003" customHeight="1" x14ac:dyDescent="0.3">
      <c r="A12" s="34" t="s">
        <v>123</v>
      </c>
      <c r="B12" s="38"/>
      <c r="C12" s="38"/>
      <c r="D12" s="39"/>
      <c r="E12" s="40"/>
      <c r="F12" s="41"/>
      <c r="G12" s="45"/>
      <c r="H12" s="68"/>
    </row>
  </sheetData>
  <phoneticPr fontId="2" type="noConversion"/>
  <conditionalFormatting sqref="B2:B12">
    <cfRule type="cellIs" dxfId="109" priority="7" operator="equal">
      <formula>"Low"</formula>
    </cfRule>
    <cfRule type="cellIs" dxfId="108" priority="8" operator="equal">
      <formula>"Medium"</formula>
    </cfRule>
    <cfRule type="cellIs" dxfId="107" priority="9" operator="equal">
      <formula>"High"</formula>
    </cfRule>
  </conditionalFormatting>
  <conditionalFormatting sqref="C2:C12">
    <cfRule type="cellIs" dxfId="106" priority="4" operator="equal">
      <formula>"Low"</formula>
    </cfRule>
    <cfRule type="cellIs" dxfId="105" priority="5" operator="equal">
      <formula>"Medium"</formula>
    </cfRule>
    <cfRule type="cellIs" dxfId="104"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0B6CAAB-6ECE-4376-B036-E12192B2E3B1}">
            <xm:f>Lists!$C$4</xm:f>
            <x14:dxf>
              <font>
                <color auto="1"/>
              </font>
              <fill>
                <patternFill>
                  <bgColor rgb="FFFF3300"/>
                </patternFill>
              </fill>
            </x14:dxf>
          </x14:cfRule>
          <x14:cfRule type="cellIs" priority="2" operator="equal" id="{EF6BB6C2-FB8E-48DF-B702-1055EC82BEA3}">
            <xm:f>Lists!$C$3</xm:f>
            <x14:dxf>
              <font>
                <color auto="1"/>
              </font>
              <fill>
                <patternFill>
                  <bgColor rgb="FFFFC000"/>
                </patternFill>
              </fill>
            </x14:dxf>
          </x14:cfRule>
          <x14:cfRule type="cellIs" priority="3" operator="equal" id="{795B69FA-9696-41CA-AF8B-C3614C4E35F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5CA3-6C45-44A3-8C39-A27FA4406C6B}">
  <dimension ref="A1:H12"/>
  <sheetViews>
    <sheetView workbookViewId="0">
      <pane ySplit="1" topLeftCell="A2" activePane="bottomLeft" state="frozen"/>
      <selection pane="bottomLeft" activeCell="E6" sqref="E6"/>
    </sheetView>
  </sheetViews>
  <sheetFormatPr defaultColWidth="9" defaultRowHeight="39.450000000000003"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59.25" customHeight="1" x14ac:dyDescent="0.3">
      <c r="A1" s="30" t="s">
        <v>187</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124</v>
      </c>
      <c r="B3" s="3"/>
      <c r="C3" s="3"/>
      <c r="D3" s="4"/>
      <c r="E3" s="35"/>
      <c r="F3" s="36"/>
      <c r="G3" s="44"/>
      <c r="H3" s="35"/>
    </row>
    <row r="4" spans="1:8" ht="39.450000000000003" customHeight="1" x14ac:dyDescent="0.3">
      <c r="A4" s="34" t="s">
        <v>125</v>
      </c>
      <c r="B4" s="3"/>
      <c r="C4" s="3"/>
      <c r="D4" s="4"/>
      <c r="E4" s="35"/>
      <c r="F4" s="36"/>
      <c r="G4" s="44"/>
      <c r="H4" s="68"/>
    </row>
    <row r="5" spans="1:8" ht="39.450000000000003" customHeight="1" x14ac:dyDescent="0.3">
      <c r="A5" s="34" t="s">
        <v>126</v>
      </c>
      <c r="B5" s="3"/>
      <c r="C5" s="3"/>
      <c r="D5" s="4"/>
      <c r="E5" s="35"/>
      <c r="F5" s="36"/>
      <c r="G5" s="44"/>
      <c r="H5" s="35"/>
    </row>
    <row r="6" spans="1:8" ht="39.450000000000003" customHeight="1" x14ac:dyDescent="0.3">
      <c r="A6" s="34" t="s">
        <v>127</v>
      </c>
      <c r="B6" s="3"/>
      <c r="C6" s="3"/>
      <c r="D6" s="4"/>
      <c r="E6" s="35"/>
      <c r="F6" s="36"/>
      <c r="G6" s="44"/>
      <c r="H6" s="68"/>
    </row>
    <row r="7" spans="1:8" ht="39.450000000000003" customHeight="1" x14ac:dyDescent="0.3">
      <c r="A7" s="34" t="s">
        <v>128</v>
      </c>
      <c r="B7" s="3"/>
      <c r="C7" s="3"/>
      <c r="D7" s="4"/>
      <c r="E7" s="35"/>
      <c r="F7" s="36"/>
      <c r="G7" s="44"/>
      <c r="H7" s="35"/>
    </row>
    <row r="8" spans="1:8" ht="39.450000000000003" customHeight="1" x14ac:dyDescent="0.3">
      <c r="A8" s="34" t="s">
        <v>129</v>
      </c>
      <c r="B8" s="3"/>
      <c r="C8" s="3"/>
      <c r="D8" s="4"/>
      <c r="E8" s="35"/>
      <c r="F8" s="36"/>
      <c r="G8" s="44"/>
      <c r="H8" s="68"/>
    </row>
    <row r="9" spans="1:8" ht="39.450000000000003" customHeight="1" x14ac:dyDescent="0.3">
      <c r="A9" s="34" t="s">
        <v>130</v>
      </c>
      <c r="B9" s="3"/>
      <c r="C9" s="3"/>
      <c r="D9" s="4"/>
      <c r="E9" s="35"/>
      <c r="F9" s="36"/>
      <c r="G9" s="44"/>
      <c r="H9" s="35"/>
    </row>
    <row r="10" spans="1:8" ht="39.450000000000003" customHeight="1" x14ac:dyDescent="0.3">
      <c r="A10" s="34" t="s">
        <v>131</v>
      </c>
      <c r="B10" s="3"/>
      <c r="C10" s="3"/>
      <c r="D10" s="4"/>
      <c r="E10" s="35"/>
      <c r="F10" s="36"/>
      <c r="G10" s="44"/>
      <c r="H10" s="68"/>
    </row>
    <row r="11" spans="1:8" ht="39.450000000000003" customHeight="1" x14ac:dyDescent="0.3">
      <c r="A11" s="34" t="s">
        <v>132</v>
      </c>
      <c r="B11" s="3"/>
      <c r="C11" s="3"/>
      <c r="D11" s="4"/>
      <c r="E11" s="35"/>
      <c r="F11" s="36"/>
      <c r="G11" s="44"/>
      <c r="H11" s="40"/>
    </row>
    <row r="12" spans="1:8" ht="39.450000000000003" customHeight="1" x14ac:dyDescent="0.3">
      <c r="A12" s="34" t="s">
        <v>133</v>
      </c>
      <c r="B12" s="38"/>
      <c r="C12" s="38"/>
      <c r="D12" s="39"/>
      <c r="E12" s="40"/>
      <c r="F12" s="41"/>
      <c r="G12" s="45"/>
      <c r="H12" s="68"/>
    </row>
  </sheetData>
  <phoneticPr fontId="2" type="noConversion"/>
  <conditionalFormatting sqref="B2:B12">
    <cfRule type="cellIs" dxfId="87" priority="7" operator="equal">
      <formula>"Low"</formula>
    </cfRule>
    <cfRule type="cellIs" dxfId="86" priority="8" operator="equal">
      <formula>"Medium"</formula>
    </cfRule>
    <cfRule type="cellIs" dxfId="85" priority="9" operator="equal">
      <formula>"High"</formula>
    </cfRule>
  </conditionalFormatting>
  <conditionalFormatting sqref="C2:C12">
    <cfRule type="cellIs" dxfId="84" priority="4" operator="equal">
      <formula>"Low"</formula>
    </cfRule>
    <cfRule type="cellIs" dxfId="83" priority="5" operator="equal">
      <formula>"Medium"</formula>
    </cfRule>
    <cfRule type="cellIs" dxfId="82"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099D0FF-B47D-48EC-9981-0B66566EA7F2}">
            <xm:f>Lists!$C$4</xm:f>
            <x14:dxf>
              <font>
                <color auto="1"/>
              </font>
              <fill>
                <patternFill>
                  <bgColor rgb="FFFF3300"/>
                </patternFill>
              </fill>
            </x14:dxf>
          </x14:cfRule>
          <x14:cfRule type="cellIs" priority="2" operator="equal" id="{E84D39E1-FEE9-4A46-86A5-C225D46E9D96}">
            <xm:f>Lists!$C$3</xm:f>
            <x14:dxf>
              <font>
                <color auto="1"/>
              </font>
              <fill>
                <patternFill>
                  <bgColor rgb="FFFFC000"/>
                </patternFill>
              </fill>
            </x14:dxf>
          </x14:cfRule>
          <x14:cfRule type="cellIs" priority="3" operator="equal" id="{144BC576-ADFD-4C99-B9E2-356DBE15DB2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C57A056-7804-4B99-B82A-2CBF62D85333}">
          <x14:formula1>
            <xm:f>Lists!$A$2:$A$4</xm:f>
          </x14:formula1>
          <xm:sqref>B2:B50</xm:sqref>
        </x14:dataValidation>
        <x14:dataValidation type="list" allowBlank="1" showInputMessage="1" showErrorMessage="1" xr:uid="{14A211B0-2438-4E45-A40B-FFDD0C38E26C}">
          <x14:formula1>
            <xm:f>Lists!$B$2:$B$4</xm:f>
          </x14:formula1>
          <xm:sqref>C2:C50</xm:sqref>
        </x14:dataValidation>
        <x14:dataValidation type="list" allowBlank="1" showInputMessage="1" showErrorMessage="1" xr:uid="{0EE50A76-7086-4D34-BAEC-8D8A09DE0258}">
          <x14:formula1>
            <xm:f>Lists!$C$2:$C$4</xm:f>
          </x14:formula1>
          <xm:sqref>D3:D50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CEEEC-5CEE-4BF7-85FE-3AF619F94344}">
  <dimension ref="A1:H12"/>
  <sheetViews>
    <sheetView workbookViewId="0">
      <pane ySplit="1" topLeftCell="A2" activePane="bottomLeft" state="frozen"/>
      <selection pane="bottomLeft" activeCell="D3" sqref="D3:D12"/>
    </sheetView>
  </sheetViews>
  <sheetFormatPr defaultColWidth="9" defaultRowHeight="39.450000000000003"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59.25" customHeight="1" x14ac:dyDescent="0.3">
      <c r="A1" s="30" t="s">
        <v>182</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134</v>
      </c>
      <c r="B3" s="3"/>
      <c r="C3" s="3"/>
      <c r="D3" s="4"/>
      <c r="E3" s="35"/>
      <c r="F3" s="36"/>
      <c r="G3" s="44"/>
      <c r="H3" s="35"/>
    </row>
    <row r="4" spans="1:8" ht="39.450000000000003" customHeight="1" x14ac:dyDescent="0.3">
      <c r="A4" s="34" t="s">
        <v>135</v>
      </c>
      <c r="B4" s="3"/>
      <c r="C4" s="3"/>
      <c r="D4" s="4"/>
      <c r="E4" s="35"/>
      <c r="F4" s="36"/>
      <c r="G4" s="44"/>
      <c r="H4" s="68"/>
    </row>
    <row r="5" spans="1:8" ht="39.450000000000003" customHeight="1" x14ac:dyDescent="0.3">
      <c r="A5" s="34" t="s">
        <v>136</v>
      </c>
      <c r="B5" s="3"/>
      <c r="C5" s="3"/>
      <c r="D5" s="4"/>
      <c r="E5" s="35"/>
      <c r="F5" s="36"/>
      <c r="G5" s="44"/>
      <c r="H5" s="35"/>
    </row>
    <row r="6" spans="1:8" ht="39.450000000000003" customHeight="1" x14ac:dyDescent="0.3">
      <c r="A6" s="34" t="s">
        <v>137</v>
      </c>
      <c r="B6" s="3"/>
      <c r="C6" s="3"/>
      <c r="D6" s="4"/>
      <c r="E6" s="35"/>
      <c r="F6" s="36"/>
      <c r="G6" s="44"/>
      <c r="H6" s="68"/>
    </row>
    <row r="7" spans="1:8" ht="39.450000000000003" customHeight="1" x14ac:dyDescent="0.3">
      <c r="A7" s="34" t="s">
        <v>138</v>
      </c>
      <c r="B7" s="3"/>
      <c r="C7" s="3"/>
      <c r="D7" s="4"/>
      <c r="E7" s="35"/>
      <c r="F7" s="36"/>
      <c r="G7" s="44"/>
      <c r="H7" s="35"/>
    </row>
    <row r="8" spans="1:8" ht="39.450000000000003" customHeight="1" x14ac:dyDescent="0.3">
      <c r="A8" s="34" t="s">
        <v>139</v>
      </c>
      <c r="B8" s="3"/>
      <c r="C8" s="3"/>
      <c r="D8" s="4"/>
      <c r="E8" s="35"/>
      <c r="F8" s="36"/>
      <c r="G8" s="44"/>
      <c r="H8" s="68"/>
    </row>
    <row r="9" spans="1:8" ht="39.450000000000003" customHeight="1" x14ac:dyDescent="0.3">
      <c r="A9" s="34" t="s">
        <v>140</v>
      </c>
      <c r="B9" s="3"/>
      <c r="C9" s="3"/>
      <c r="D9" s="4"/>
      <c r="E9" s="35"/>
      <c r="F9" s="36"/>
      <c r="G9" s="44"/>
      <c r="H9" s="35"/>
    </row>
    <row r="10" spans="1:8" ht="39.450000000000003" customHeight="1" x14ac:dyDescent="0.3">
      <c r="A10" s="34" t="s">
        <v>141</v>
      </c>
      <c r="B10" s="3"/>
      <c r="C10" s="3"/>
      <c r="D10" s="4"/>
      <c r="E10" s="35"/>
      <c r="F10" s="36"/>
      <c r="G10" s="44"/>
      <c r="H10" s="68"/>
    </row>
    <row r="11" spans="1:8" ht="39.450000000000003" customHeight="1" x14ac:dyDescent="0.3">
      <c r="A11" s="34" t="s">
        <v>142</v>
      </c>
      <c r="B11" s="3"/>
      <c r="C11" s="3"/>
      <c r="D11" s="4"/>
      <c r="E11" s="35"/>
      <c r="F11" s="36"/>
      <c r="G11" s="44"/>
      <c r="H11" s="40"/>
    </row>
    <row r="12" spans="1:8" ht="39.450000000000003" customHeight="1" x14ac:dyDescent="0.3">
      <c r="A12" s="34" t="s">
        <v>143</v>
      </c>
      <c r="B12" s="38"/>
      <c r="C12" s="38"/>
      <c r="D12" s="39"/>
      <c r="E12" s="40"/>
      <c r="F12" s="41"/>
      <c r="G12" s="45"/>
      <c r="H12" s="68"/>
    </row>
  </sheetData>
  <phoneticPr fontId="2" type="noConversion"/>
  <conditionalFormatting sqref="B2:B12">
    <cfRule type="cellIs" dxfId="65" priority="7" operator="equal">
      <formula>"Low"</formula>
    </cfRule>
    <cfRule type="cellIs" dxfId="64" priority="8" operator="equal">
      <formula>"Medium"</formula>
    </cfRule>
    <cfRule type="cellIs" dxfId="63" priority="9" operator="equal">
      <formula>"High"</formula>
    </cfRule>
  </conditionalFormatting>
  <conditionalFormatting sqref="C2:C12">
    <cfRule type="cellIs" dxfId="62" priority="4" operator="equal">
      <formula>"Low"</formula>
    </cfRule>
    <cfRule type="cellIs" dxfId="61" priority="5" operator="equal">
      <formula>"Medium"</formula>
    </cfRule>
    <cfRule type="cellIs" dxfId="60"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6EFA8594-E921-4948-AA30-BE3E0A0ADE72}">
            <xm:f>Lists!$C$4</xm:f>
            <x14:dxf>
              <font>
                <color auto="1"/>
              </font>
              <fill>
                <patternFill>
                  <bgColor rgb="FFFF3300"/>
                </patternFill>
              </fill>
            </x14:dxf>
          </x14:cfRule>
          <x14:cfRule type="cellIs" priority="2" operator="equal" id="{76CCD267-4F40-40A3-8787-64DDC4D5AC89}">
            <xm:f>Lists!$C$3</xm:f>
            <x14:dxf>
              <font>
                <color auto="1"/>
              </font>
              <fill>
                <patternFill>
                  <bgColor rgb="FFFFC000"/>
                </patternFill>
              </fill>
            </x14:dxf>
          </x14:cfRule>
          <x14:cfRule type="cellIs" priority="3" operator="equal" id="{5B5048A5-2C85-460D-B178-8EED616A0CC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225A18-7A70-4EDA-9126-C33BE0183063}">
          <x14:formula1>
            <xm:f>Lists!$C$2:$C$4</xm:f>
          </x14:formula1>
          <xm:sqref>D3:D50</xm:sqref>
        </x14:dataValidation>
        <x14:dataValidation type="list" allowBlank="1" showInputMessage="1" showErrorMessage="1" xr:uid="{81BF4CFE-45AA-4E91-AF99-3E18A01AC31B}">
          <x14:formula1>
            <xm:f>Lists!$B$2:$B$4</xm:f>
          </x14:formula1>
          <xm:sqref>C2:C50</xm:sqref>
        </x14:dataValidation>
        <x14:dataValidation type="list" allowBlank="1" showInputMessage="1" showErrorMessage="1" xr:uid="{361555BC-2DB0-4039-BCA0-6428F1FD93CD}">
          <x14:formula1>
            <xm:f>Lists!$A$2:$A$4</xm:f>
          </x14:formula1>
          <xm:sqref>B2:B50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D1FB9-9136-4D5B-98BC-41DC67CCEDC0}">
  <dimension ref="A1:H12"/>
  <sheetViews>
    <sheetView workbookViewId="0">
      <pane ySplit="1" topLeftCell="A5" activePane="bottomLeft" state="frozen"/>
      <selection pane="bottomLeft" activeCell="F9" sqref="F9"/>
    </sheetView>
  </sheetViews>
  <sheetFormatPr defaultColWidth="9" defaultRowHeight="39.450000000000003" customHeight="1" x14ac:dyDescent="0.3"/>
  <cols>
    <col min="1" max="1" width="63.218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135.44999999999999" customHeight="1" x14ac:dyDescent="0.3">
      <c r="A1" s="30" t="s">
        <v>38</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144</v>
      </c>
      <c r="B3" s="3"/>
      <c r="C3" s="3"/>
      <c r="D3" s="4"/>
      <c r="E3" s="35"/>
      <c r="F3" s="36"/>
      <c r="G3" s="44"/>
      <c r="H3" s="35"/>
    </row>
    <row r="4" spans="1:8" ht="39.450000000000003" customHeight="1" x14ac:dyDescent="0.3">
      <c r="A4" s="34" t="s">
        <v>145</v>
      </c>
      <c r="B4" s="3"/>
      <c r="C4" s="3"/>
      <c r="D4" s="4"/>
      <c r="E4" s="35"/>
      <c r="F4" s="36"/>
      <c r="G4" s="44"/>
      <c r="H4" s="68"/>
    </row>
    <row r="5" spans="1:8" ht="39.450000000000003" customHeight="1" x14ac:dyDescent="0.3">
      <c r="A5" s="34" t="s">
        <v>146</v>
      </c>
      <c r="B5" s="3"/>
      <c r="C5" s="3"/>
      <c r="D5" s="4"/>
      <c r="E5" s="35"/>
      <c r="F5" s="36"/>
      <c r="G5" s="44"/>
      <c r="H5" s="35"/>
    </row>
    <row r="6" spans="1:8" ht="39.450000000000003" customHeight="1" x14ac:dyDescent="0.3">
      <c r="A6" s="34" t="s">
        <v>147</v>
      </c>
      <c r="B6" s="3"/>
      <c r="C6" s="3"/>
      <c r="D6" s="4"/>
      <c r="E6" s="35"/>
      <c r="F6" s="36"/>
      <c r="G6" s="44"/>
      <c r="H6" s="68"/>
    </row>
    <row r="7" spans="1:8" ht="39.450000000000003" customHeight="1" x14ac:dyDescent="0.3">
      <c r="A7" s="34" t="s">
        <v>148</v>
      </c>
      <c r="B7" s="3"/>
      <c r="C7" s="3"/>
      <c r="D7" s="4"/>
      <c r="E7" s="35"/>
      <c r="F7" s="36"/>
      <c r="G7" s="44"/>
      <c r="H7" s="35"/>
    </row>
    <row r="8" spans="1:8" ht="39.450000000000003" customHeight="1" x14ac:dyDescent="0.3">
      <c r="A8" s="34" t="s">
        <v>149</v>
      </c>
      <c r="B8" s="3"/>
      <c r="C8" s="3"/>
      <c r="D8" s="4"/>
      <c r="E8" s="35"/>
      <c r="F8" s="36"/>
      <c r="G8" s="44"/>
      <c r="H8" s="68"/>
    </row>
    <row r="9" spans="1:8" ht="39.450000000000003" customHeight="1" x14ac:dyDescent="0.3">
      <c r="A9" s="34" t="s">
        <v>150</v>
      </c>
      <c r="B9" s="3"/>
      <c r="C9" s="3"/>
      <c r="D9" s="4"/>
      <c r="E9" s="35"/>
      <c r="F9" s="36"/>
      <c r="G9" s="44"/>
      <c r="H9" s="35"/>
    </row>
    <row r="10" spans="1:8" ht="39.450000000000003" customHeight="1" x14ac:dyDescent="0.3">
      <c r="A10" s="34" t="s">
        <v>151</v>
      </c>
      <c r="B10" s="3"/>
      <c r="C10" s="3"/>
      <c r="D10" s="4"/>
      <c r="E10" s="35"/>
      <c r="F10" s="36"/>
      <c r="G10" s="44"/>
      <c r="H10" s="68"/>
    </row>
    <row r="11" spans="1:8" ht="39.450000000000003" customHeight="1" x14ac:dyDescent="0.3">
      <c r="A11" s="34" t="s">
        <v>152</v>
      </c>
      <c r="B11" s="3"/>
      <c r="C11" s="3"/>
      <c r="D11" s="4"/>
      <c r="E11" s="35"/>
      <c r="F11" s="36"/>
      <c r="G11" s="44"/>
      <c r="H11" s="40"/>
    </row>
    <row r="12" spans="1:8" ht="39.450000000000003" customHeight="1" x14ac:dyDescent="0.3">
      <c r="A12" s="34" t="s">
        <v>153</v>
      </c>
      <c r="B12" s="38"/>
      <c r="C12" s="38"/>
      <c r="D12" s="39"/>
      <c r="E12" s="40"/>
      <c r="F12" s="41"/>
      <c r="G12" s="45"/>
      <c r="H12" s="68"/>
    </row>
  </sheetData>
  <phoneticPr fontId="2" type="noConversion"/>
  <conditionalFormatting sqref="B2:B12">
    <cfRule type="cellIs" dxfId="43" priority="7" operator="equal">
      <formula>"Low"</formula>
    </cfRule>
    <cfRule type="cellIs" dxfId="42" priority="8" operator="equal">
      <formula>"Medium"</formula>
    </cfRule>
    <cfRule type="cellIs" dxfId="41" priority="9" operator="equal">
      <formula>"High"</formula>
    </cfRule>
  </conditionalFormatting>
  <conditionalFormatting sqref="C2:C12">
    <cfRule type="cellIs" dxfId="40" priority="4" operator="equal">
      <formula>"Low"</formula>
    </cfRule>
    <cfRule type="cellIs" dxfId="39" priority="5" operator="equal">
      <formula>"Medium"</formula>
    </cfRule>
    <cfRule type="cellIs" dxfId="38" priority="6" operator="equal">
      <formula>"High"</formula>
    </cfRule>
  </conditionalFormatting>
  <pageMargins left="0.7" right="0.7" top="0.75" bottom="0.75" header="0.3" footer="0.3"/>
  <pageSetup paperSize="9" orientation="portrait" verticalDpi="0" r:id="rId1"/>
  <ignoredErrors>
    <ignoredError sqref="D3:D10 D11: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8A4FB400-800F-427D-829D-402576C55E40}">
            <xm:f>Lists!$C$4</xm:f>
            <x14:dxf>
              <font>
                <color auto="1"/>
              </font>
              <fill>
                <patternFill>
                  <bgColor rgb="FFFF3300"/>
                </patternFill>
              </fill>
            </x14:dxf>
          </x14:cfRule>
          <x14:cfRule type="cellIs" priority="2" operator="equal" id="{602222DA-6CD3-4A26-A2D2-1BE14E2C6C70}">
            <xm:f>Lists!$C$3</xm:f>
            <x14:dxf>
              <font>
                <color auto="1"/>
              </font>
              <fill>
                <patternFill>
                  <bgColor rgb="FFFFC000"/>
                </patternFill>
              </fill>
            </x14:dxf>
          </x14:cfRule>
          <x14:cfRule type="cellIs" priority="3" operator="equal" id="{C7038EC6-C730-4CFF-A514-2622A84D402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A72D7FB-DA35-48ED-A1F4-EA9AEDBDBA6D}">
          <x14:formula1>
            <xm:f>Lists!$A$2:$A$4</xm:f>
          </x14:formula1>
          <xm:sqref>B2:B50</xm:sqref>
        </x14:dataValidation>
        <x14:dataValidation type="list" allowBlank="1" showInputMessage="1" showErrorMessage="1" xr:uid="{8A69E7C0-A4F9-4BED-8111-B1DAE8C3E96C}">
          <x14:formula1>
            <xm:f>Lists!$B$2:$B$4</xm:f>
          </x14:formula1>
          <xm:sqref>C2:C50</xm:sqref>
        </x14:dataValidation>
        <x14:dataValidation type="list" allowBlank="1" showInputMessage="1" showErrorMessage="1" xr:uid="{9D66407A-6A11-466D-84CC-A883E4518BE6}">
          <x14:formula1>
            <xm:f>Lists!$C$2:$C$4</xm:f>
          </x14:formula1>
          <xm:sqref>D3:D50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DA88-4A91-413E-B419-7536AA0110FA}">
  <dimension ref="A1:H12"/>
  <sheetViews>
    <sheetView workbookViewId="0">
      <pane ySplit="1" topLeftCell="A2" activePane="bottomLeft" state="frozen"/>
      <selection pane="bottomLeft" activeCell="B13" sqref="B13"/>
    </sheetView>
  </sheetViews>
  <sheetFormatPr defaultColWidth="9" defaultRowHeight="39.450000000000003"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59.25" customHeight="1" x14ac:dyDescent="0.3">
      <c r="A1" s="30" t="s">
        <v>188</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154</v>
      </c>
      <c r="B3" s="3"/>
      <c r="C3" s="3"/>
      <c r="D3" s="4"/>
      <c r="E3" s="35"/>
      <c r="F3" s="36"/>
      <c r="G3" s="44"/>
      <c r="H3" s="35"/>
    </row>
    <row r="4" spans="1:8" ht="39.450000000000003" customHeight="1" x14ac:dyDescent="0.3">
      <c r="A4" s="34" t="s">
        <v>155</v>
      </c>
      <c r="B4" s="3"/>
      <c r="C4" s="3"/>
      <c r="D4" s="4"/>
      <c r="E4" s="35"/>
      <c r="F4" s="36"/>
      <c r="G4" s="44"/>
      <c r="H4" s="68"/>
    </row>
    <row r="5" spans="1:8" ht="39.450000000000003" customHeight="1" x14ac:dyDescent="0.3">
      <c r="A5" s="34" t="s">
        <v>156</v>
      </c>
      <c r="B5" s="3"/>
      <c r="C5" s="3"/>
      <c r="D5" s="4"/>
      <c r="E5" s="35"/>
      <c r="F5" s="36"/>
      <c r="G5" s="44"/>
      <c r="H5" s="35"/>
    </row>
    <row r="6" spans="1:8" ht="39.450000000000003" customHeight="1" x14ac:dyDescent="0.3">
      <c r="A6" s="34" t="s">
        <v>157</v>
      </c>
      <c r="B6" s="3"/>
      <c r="C6" s="3"/>
      <c r="D6" s="4"/>
      <c r="E6" s="35"/>
      <c r="F6" s="36"/>
      <c r="G6" s="44"/>
      <c r="H6" s="68"/>
    </row>
    <row r="7" spans="1:8" ht="39.450000000000003" customHeight="1" x14ac:dyDescent="0.3">
      <c r="A7" s="34" t="s">
        <v>158</v>
      </c>
      <c r="B7" s="3"/>
      <c r="C7" s="3"/>
      <c r="D7" s="4"/>
      <c r="E7" s="35"/>
      <c r="F7" s="36"/>
      <c r="G7" s="44"/>
      <c r="H7" s="35"/>
    </row>
    <row r="8" spans="1:8" ht="39.450000000000003" customHeight="1" x14ac:dyDescent="0.3">
      <c r="A8" s="34" t="s">
        <v>159</v>
      </c>
      <c r="B8" s="3"/>
      <c r="C8" s="3"/>
      <c r="D8" s="4"/>
      <c r="E8" s="35"/>
      <c r="F8" s="36"/>
      <c r="G8" s="44"/>
      <c r="H8" s="68"/>
    </row>
    <row r="9" spans="1:8" ht="39.450000000000003" customHeight="1" x14ac:dyDescent="0.3">
      <c r="A9" s="34" t="s">
        <v>160</v>
      </c>
      <c r="B9" s="3"/>
      <c r="C9" s="3"/>
      <c r="D9" s="4"/>
      <c r="E9" s="35"/>
      <c r="F9" s="36"/>
      <c r="G9" s="44"/>
      <c r="H9" s="35"/>
    </row>
    <row r="10" spans="1:8" ht="39.450000000000003" customHeight="1" x14ac:dyDescent="0.3">
      <c r="A10" s="34" t="s">
        <v>161</v>
      </c>
      <c r="B10" s="3"/>
      <c r="C10" s="3"/>
      <c r="D10" s="4"/>
      <c r="E10" s="35"/>
      <c r="F10" s="36"/>
      <c r="G10" s="44"/>
      <c r="H10" s="68"/>
    </row>
    <row r="11" spans="1:8" ht="39.450000000000003" customHeight="1" x14ac:dyDescent="0.3">
      <c r="A11" s="34" t="s">
        <v>162</v>
      </c>
      <c r="B11" s="3"/>
      <c r="C11" s="3"/>
      <c r="D11" s="4"/>
      <c r="E11" s="35"/>
      <c r="F11" s="36"/>
      <c r="G11" s="44"/>
      <c r="H11" s="40"/>
    </row>
    <row r="12" spans="1:8" ht="39.450000000000003" customHeight="1" x14ac:dyDescent="0.3">
      <c r="A12" s="34" t="s">
        <v>163</v>
      </c>
      <c r="B12" s="38"/>
      <c r="C12" s="38"/>
      <c r="D12" s="39"/>
      <c r="E12" s="40"/>
      <c r="F12" s="41"/>
      <c r="G12" s="45"/>
      <c r="H12" s="68"/>
    </row>
  </sheetData>
  <phoneticPr fontId="2" type="noConversion"/>
  <conditionalFormatting sqref="B2:B12">
    <cfRule type="cellIs" dxfId="21" priority="7" operator="equal">
      <formula>"Low"</formula>
    </cfRule>
    <cfRule type="cellIs" dxfId="20" priority="8" operator="equal">
      <formula>"Medium"</formula>
    </cfRule>
    <cfRule type="cellIs" dxfId="19" priority="9" operator="equal">
      <formula>"High"</formula>
    </cfRule>
  </conditionalFormatting>
  <conditionalFormatting sqref="C2:C12">
    <cfRule type="cellIs" dxfId="18" priority="4" operator="equal">
      <formula>"Low"</formula>
    </cfRule>
    <cfRule type="cellIs" dxfId="17" priority="5" operator="equal">
      <formula>"Medium"</formula>
    </cfRule>
    <cfRule type="cellIs" dxfId="16" priority="6" operator="equal">
      <formula>"High"</formula>
    </cfRule>
  </conditionalFormatting>
  <pageMargins left="0.7" right="0.7" top="0.75" bottom="0.75" header="0.3" footer="0.3"/>
  <pageSetup paperSize="9" orientation="portrait" verticalDpi="0" r:id="rId1"/>
  <ignoredErrors>
    <ignoredError sqref="D5:D12 D3:D4"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D5A0CF9-4EEE-41C0-A7A7-4DEBAD4D09F0}">
            <xm:f>Lists!$C$4</xm:f>
            <x14:dxf>
              <font>
                <color auto="1"/>
              </font>
              <fill>
                <patternFill>
                  <bgColor rgb="FFFF3300"/>
                </patternFill>
              </fill>
            </x14:dxf>
          </x14:cfRule>
          <x14:cfRule type="cellIs" priority="2" operator="equal" id="{29995A95-7551-4087-BBA8-204DA9560A68}">
            <xm:f>Lists!$C$3</xm:f>
            <x14:dxf>
              <font>
                <color auto="1"/>
              </font>
              <fill>
                <patternFill>
                  <bgColor rgb="FFFFC000"/>
                </patternFill>
              </fill>
            </x14:dxf>
          </x14:cfRule>
          <x14:cfRule type="cellIs" priority="3" operator="equal" id="{BACC51A7-81F5-4E63-A5BD-F714F292335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2BEF15C-52FA-4BFE-9C45-6FAA04EC2FAB}">
          <x14:formula1>
            <xm:f>Lists!$C$2:$C$4</xm:f>
          </x14:formula1>
          <xm:sqref>D3:D50</xm:sqref>
        </x14:dataValidation>
        <x14:dataValidation type="list" allowBlank="1" showInputMessage="1" showErrorMessage="1" xr:uid="{F721531B-1B78-4792-8061-4A3CF14C730F}">
          <x14:formula1>
            <xm:f>Lists!$B$2:$B$4</xm:f>
          </x14:formula1>
          <xm:sqref>C2:C50</xm:sqref>
        </x14:dataValidation>
        <x14:dataValidation type="list" allowBlank="1" showInputMessage="1" showErrorMessage="1" xr:uid="{E27B0539-09E7-4B93-9FC0-A9A4DDE13439}">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32"/>
  <sheetViews>
    <sheetView showGridLines="0" zoomScale="85" zoomScaleNormal="85" workbookViewId="0"/>
  </sheetViews>
  <sheetFormatPr defaultColWidth="9" defaultRowHeight="18" customHeight="1" x14ac:dyDescent="0.3"/>
  <cols>
    <col min="1" max="1" width="9" style="2"/>
    <col min="2" max="2" width="69.77734375" style="2" customWidth="1"/>
    <col min="3" max="11" width="8.77734375" style="2" customWidth="1"/>
    <col min="12" max="16384" width="9" style="2"/>
  </cols>
  <sheetData>
    <row r="2" spans="1:12" ht="72.75" customHeight="1" x14ac:dyDescent="0.3"/>
    <row r="3" spans="1:12" ht="18" customHeight="1" thickBot="1" x14ac:dyDescent="0.35"/>
    <row r="4" spans="1:12" ht="20.55" customHeight="1" thickTop="1" thickBot="1" x14ac:dyDescent="0.35">
      <c r="B4" s="99" t="s">
        <v>0</v>
      </c>
      <c r="C4" s="99"/>
      <c r="D4" s="99"/>
      <c r="E4" s="99"/>
      <c r="F4" s="99"/>
      <c r="G4" s="99"/>
      <c r="I4" s="89" t="s">
        <v>1</v>
      </c>
      <c r="J4" s="90"/>
      <c r="K4" s="90"/>
      <c r="L4" s="91"/>
    </row>
    <row r="5" spans="1:12" ht="20.55" customHeight="1" thickBot="1" x14ac:dyDescent="0.35">
      <c r="B5" s="74" t="s">
        <v>2</v>
      </c>
      <c r="C5" s="98"/>
      <c r="D5" s="98"/>
      <c r="E5" s="98"/>
      <c r="F5" s="98"/>
      <c r="G5" s="98"/>
      <c r="I5" s="92"/>
      <c r="J5" s="93"/>
      <c r="K5" s="93"/>
      <c r="L5" s="94"/>
    </row>
    <row r="6" spans="1:12" ht="20.55" customHeight="1" thickBot="1" x14ac:dyDescent="0.35">
      <c r="B6" s="74" t="s">
        <v>3</v>
      </c>
      <c r="C6" s="98"/>
      <c r="D6" s="98"/>
      <c r="E6" s="98"/>
      <c r="F6" s="98"/>
      <c r="G6" s="98"/>
      <c r="I6" s="92"/>
      <c r="J6" s="93"/>
      <c r="K6" s="93"/>
      <c r="L6" s="94"/>
    </row>
    <row r="7" spans="1:12" ht="20.55" customHeight="1" thickBot="1" x14ac:dyDescent="0.35">
      <c r="B7" s="74" t="s">
        <v>4</v>
      </c>
      <c r="C7" s="98"/>
      <c r="D7" s="98"/>
      <c r="E7" s="98"/>
      <c r="F7" s="98"/>
      <c r="G7" s="98"/>
      <c r="I7" s="92"/>
      <c r="J7" s="93"/>
      <c r="K7" s="93"/>
      <c r="L7" s="94"/>
    </row>
    <row r="8" spans="1:12" ht="20.55" customHeight="1" thickBot="1" x14ac:dyDescent="0.35">
      <c r="B8" s="74" t="s">
        <v>5</v>
      </c>
      <c r="C8" s="98"/>
      <c r="D8" s="98"/>
      <c r="E8" s="98"/>
      <c r="F8" s="98"/>
      <c r="G8" s="98"/>
      <c r="I8" s="95"/>
      <c r="J8" s="96"/>
      <c r="K8" s="96"/>
      <c r="L8" s="97"/>
    </row>
    <row r="9" spans="1:12" ht="18" customHeight="1" x14ac:dyDescent="0.3">
      <c r="B9" s="18"/>
      <c r="C9" s="18"/>
      <c r="D9"/>
    </row>
    <row r="10" spans="1:12" ht="18" customHeight="1" x14ac:dyDescent="0.3">
      <c r="A10" s="83" t="s">
        <v>6</v>
      </c>
      <c r="B10" s="83" t="s">
        <v>7</v>
      </c>
      <c r="C10" s="87" t="s">
        <v>8</v>
      </c>
      <c r="D10" s="87"/>
      <c r="E10" s="87"/>
      <c r="F10" s="88" t="s">
        <v>9</v>
      </c>
      <c r="G10" s="88"/>
      <c r="H10" s="88"/>
      <c r="I10" s="84" t="s">
        <v>10</v>
      </c>
      <c r="J10" s="85"/>
      <c r="K10" s="85"/>
      <c r="L10" s="86"/>
    </row>
    <row r="11" spans="1:12" s="5" customFormat="1" ht="31.2" customHeight="1" x14ac:dyDescent="0.3">
      <c r="A11" s="83"/>
      <c r="B11" s="83"/>
      <c r="C11" s="6" t="s">
        <v>11</v>
      </c>
      <c r="D11" s="7" t="s">
        <v>12</v>
      </c>
      <c r="E11" s="8" t="s">
        <v>13</v>
      </c>
      <c r="F11" s="6" t="s">
        <v>11</v>
      </c>
      <c r="G11" s="7" t="s">
        <v>12</v>
      </c>
      <c r="H11" s="8" t="s">
        <v>13</v>
      </c>
      <c r="I11" s="9" t="s">
        <v>14</v>
      </c>
      <c r="J11" s="10" t="s">
        <v>15</v>
      </c>
      <c r="K11" s="11" t="s">
        <v>16</v>
      </c>
      <c r="L11" s="14" t="s">
        <v>17</v>
      </c>
    </row>
    <row r="12" spans="1:12" s="5" customFormat="1" ht="31.2" customHeight="1" x14ac:dyDescent="0.3">
      <c r="A12" s="75"/>
      <c r="B12" s="77" t="s">
        <v>190</v>
      </c>
      <c r="C12" s="81"/>
      <c r="D12" s="81"/>
      <c r="E12" s="81"/>
      <c r="F12" s="81"/>
      <c r="G12" s="81"/>
      <c r="H12" s="81"/>
      <c r="I12" s="81"/>
      <c r="J12" s="81"/>
      <c r="K12" s="81"/>
      <c r="L12" s="82"/>
    </row>
    <row r="13" spans="1:12" ht="92.4" customHeight="1" x14ac:dyDescent="0.3">
      <c r="A13" s="78" t="s">
        <v>164</v>
      </c>
      <c r="B13" s="80" t="s">
        <v>184</v>
      </c>
      <c r="C13" s="16">
        <f>COUNTIF('Criteria 1a,b,c'!$B$3:$B$50,"Low")</f>
        <v>0</v>
      </c>
      <c r="D13" s="16">
        <f>COUNTIF('Criteria 1a,b,c'!$B$3:$B$50,"Medium")</f>
        <v>0</v>
      </c>
      <c r="E13" s="16">
        <f>COUNTIF('Criteria 1a,b,c'!$B$3:$B$50,"High")</f>
        <v>0</v>
      </c>
      <c r="F13" s="17">
        <f>COUNTIF('Criteria 1a,b,c'!$C$3:$C$50,"Low")</f>
        <v>0</v>
      </c>
      <c r="G13" s="17">
        <f>COUNTIF('Criteria 1a,b,c'!$C$3:$C$50,"Medium")</f>
        <v>0</v>
      </c>
      <c r="H13" s="17">
        <f>COUNTIF('Criteria 1a,b,c'!$C$3:$C$50,"High")</f>
        <v>0</v>
      </c>
      <c r="I13" s="15">
        <f>COUNTIF('Criteria 1a,b,c'!$D$3:$D$50,"Fully Compliant")</f>
        <v>0</v>
      </c>
      <c r="J13" s="15">
        <f>COUNTIF('Criteria 1a,b,c'!$D$3:$D$50,"Partially Compliant")</f>
        <v>0</v>
      </c>
      <c r="K13" s="15">
        <f>COUNTIF('Criteria 1a,b,c'!$D$3:$D$50,"Non Compliant")</f>
        <v>0</v>
      </c>
      <c r="L13" s="13"/>
    </row>
    <row r="14" spans="1:12" ht="63" customHeight="1" x14ac:dyDescent="0.3">
      <c r="A14" s="3" t="s">
        <v>165</v>
      </c>
      <c r="B14" s="79" t="s">
        <v>180</v>
      </c>
      <c r="C14" s="16">
        <f>COUNTIF('Criteria 1d,e,f'!$B$3:$B$50,"Low")</f>
        <v>0</v>
      </c>
      <c r="D14" s="16">
        <f>COUNTIF('Criteria 1d,e,f'!$B$3:$B$50,"Medium")</f>
        <v>0</v>
      </c>
      <c r="E14" s="16">
        <f>COUNTIF('Criteria 1d,e,f'!$B$3:$B$50,"High")</f>
        <v>0</v>
      </c>
      <c r="F14" s="17">
        <f>COUNTIF('Criteria 1d,e,f'!$C$3:$C$50,"Low")</f>
        <v>0</v>
      </c>
      <c r="G14" s="17">
        <f>COUNTIF('Criteria 1d,e,f'!$C$3:$C$50,"Medium")</f>
        <v>0</v>
      </c>
      <c r="H14" s="17">
        <f>COUNTIF('Criteria 1d,e,f'!$C$3:$C$50,"High")</f>
        <v>0</v>
      </c>
      <c r="I14" s="15">
        <f>COUNTIF('Criteria 1d,e,f'!$D$3:$D$50,"Fully Compliant")</f>
        <v>0</v>
      </c>
      <c r="J14" s="15">
        <f>COUNTIF('Criteria 1d,e,f'!$D$3:$D$50,"Partially Compliant")</f>
        <v>0</v>
      </c>
      <c r="K14" s="15">
        <f>COUNTIF('Criteria 1d,e,f'!$D$3:$D$50,"Non Compliant")</f>
        <v>0</v>
      </c>
      <c r="L14" s="13"/>
    </row>
    <row r="15" spans="1:12" ht="78" customHeight="1" x14ac:dyDescent="0.3">
      <c r="A15" s="3" t="s">
        <v>166</v>
      </c>
      <c r="B15" s="12" t="s">
        <v>181</v>
      </c>
      <c r="C15" s="16">
        <f>COUNTIF('Criteria 1g,h,i,j'!$B$3:$B$50,"Low")</f>
        <v>0</v>
      </c>
      <c r="D15" s="16">
        <f>COUNTIF('Criteria 1g,h,i,j'!$B$3:$B$50,"Medium")</f>
        <v>0</v>
      </c>
      <c r="E15" s="16">
        <f>COUNTIF('Criteria 1g,h,i,j'!$B$3:$B$50,"High")</f>
        <v>0</v>
      </c>
      <c r="F15" s="17">
        <f>COUNTIF('Criteria 1g,h,i,j'!$C$3:$C$50,"Low")</f>
        <v>0</v>
      </c>
      <c r="G15" s="17">
        <f>COUNTIF('Criteria 1g,h,i,j'!$C$3:$C$50,"Medium")</f>
        <v>0</v>
      </c>
      <c r="H15" s="17">
        <f>COUNTIF('Criteria 1g,h,i,j'!$C$3:$C$50,"High")</f>
        <v>0</v>
      </c>
      <c r="I15" s="15">
        <f>COUNTIF('Criteria 1g,h,i,j'!$D$3:$D$50,"Fully Compliant")</f>
        <v>0</v>
      </c>
      <c r="J15" s="15">
        <f>COUNTIF('Criteria 1g,h,i,j'!$D$3:$D$50,"Partially Compliant")</f>
        <v>0</v>
      </c>
      <c r="K15" s="15">
        <f>COUNTIF('Criteria 1g,h,i,j'!$D$3:$D$50,"Non Compliant")</f>
        <v>0</v>
      </c>
      <c r="L15" s="13"/>
    </row>
    <row r="16" spans="1:12" ht="60" customHeight="1" x14ac:dyDescent="0.3">
      <c r="A16" s="3">
        <v>2</v>
      </c>
      <c r="B16" s="12" t="s">
        <v>167</v>
      </c>
      <c r="C16" s="16">
        <f>COUNTIF('Criteria 2'!$B$3:$B$50,"Low")</f>
        <v>0</v>
      </c>
      <c r="D16" s="16">
        <f>COUNTIF('Criteria 2'!$B$3:$B$50,"Medium")</f>
        <v>0</v>
      </c>
      <c r="E16" s="16">
        <f>COUNTIF('Criteria 2'!$B$3:$B$50,"High")</f>
        <v>0</v>
      </c>
      <c r="F16" s="17">
        <f>COUNTIF('Criteria 2'!$C$3:$C$50,"Low")</f>
        <v>0</v>
      </c>
      <c r="G16" s="17">
        <f>COUNTIF('Criteria 2'!$C$3:$C$50,"Medium")</f>
        <v>0</v>
      </c>
      <c r="H16" s="17">
        <f>COUNTIF('Criteria 2'!$C$3:$C$50,"High")</f>
        <v>0</v>
      </c>
      <c r="I16" s="15">
        <f>COUNTIF('Criteria 2'!$D$3:$D$50,"Fully Compliant")</f>
        <v>0</v>
      </c>
      <c r="J16" s="15">
        <f>COUNTIF('Criteria 2'!$D$3:$D$50,"Partially Compliant")</f>
        <v>0</v>
      </c>
      <c r="K16" s="15">
        <f>COUNTIF('Criteria 2'!$D$3:$D$50,"Non Compliant")</f>
        <v>0</v>
      </c>
      <c r="L16" s="13"/>
    </row>
    <row r="17" spans="1:12" ht="60" customHeight="1" x14ac:dyDescent="0.3">
      <c r="A17" s="3">
        <v>3</v>
      </c>
      <c r="B17" s="12" t="s">
        <v>168</v>
      </c>
      <c r="C17" s="16">
        <f>COUNTIF('Criteria 3'!$B$3:$B$50,"Low")</f>
        <v>0</v>
      </c>
      <c r="D17" s="16">
        <f>COUNTIF('Criteria 3'!$B$3:$B$50,"Medium")</f>
        <v>0</v>
      </c>
      <c r="E17" s="16">
        <f>COUNTIF('Criteria 3'!$B$3:$B$50,"High")</f>
        <v>0</v>
      </c>
      <c r="F17" s="17">
        <f>COUNTIF('Criteria 3'!$C$3:$C$50,"Low")</f>
        <v>0</v>
      </c>
      <c r="G17" s="17">
        <f>COUNTIF('Criteria 3'!$C$3:$C$50,"Medium")</f>
        <v>0</v>
      </c>
      <c r="H17" s="17">
        <f>COUNTIF('Criteria 3'!$C$3:$C$50,"High")</f>
        <v>0</v>
      </c>
      <c r="I17" s="15">
        <f>COUNTIF('Criteria 3'!$D$3:$D$50,"Fully Compliant")</f>
        <v>0</v>
      </c>
      <c r="J17" s="15">
        <f>COUNTIF('Criteria 3'!$D$3:$D$50,"Partially Compliant")</f>
        <v>0</v>
      </c>
      <c r="K17" s="15">
        <f>COUNTIF('Criteria 3'!$D$3:$D$50,"Non Compliant")</f>
        <v>0</v>
      </c>
      <c r="L17" s="13"/>
    </row>
    <row r="18" spans="1:12" ht="60" customHeight="1" x14ac:dyDescent="0.3">
      <c r="A18" s="3">
        <v>4</v>
      </c>
      <c r="B18" s="12" t="s">
        <v>169</v>
      </c>
      <c r="C18" s="16">
        <f>COUNTIF('Criteria 4'!$B$3:$B$50,"Low")</f>
        <v>0</v>
      </c>
      <c r="D18" s="16">
        <f>COUNTIF('Criteria 4'!$B$3:$B$50,"Medium")</f>
        <v>0</v>
      </c>
      <c r="E18" s="16">
        <f>COUNTIF('Criteria 4'!$B$3:$B$50,"High")</f>
        <v>0</v>
      </c>
      <c r="F18" s="17">
        <f>COUNTIF('Criteria 4'!$C$3:$C$50,"Low")</f>
        <v>0</v>
      </c>
      <c r="G18" s="17">
        <f>COUNTIF('Criteria 4'!$C$3:$C$50,"Medium")</f>
        <v>0</v>
      </c>
      <c r="H18" s="17">
        <f>COUNTIF('Criteria 4'!$C$3:$C$50,"High")</f>
        <v>0</v>
      </c>
      <c r="I18" s="15">
        <f>COUNTIF('Criteria 4'!$D$3:$D$50,"Fully Compliant")</f>
        <v>0</v>
      </c>
      <c r="J18" s="15">
        <f>COUNTIF('Criteria 4'!$D$3:$D$50,"Partially Compliant")</f>
        <v>0</v>
      </c>
      <c r="K18" s="15">
        <f>COUNTIF('Criteria 4'!$D$3:$D$50,"Non Compliant")</f>
        <v>0</v>
      </c>
      <c r="L18" s="13"/>
    </row>
    <row r="19" spans="1:12" ht="60" customHeight="1" x14ac:dyDescent="0.3">
      <c r="A19" s="3">
        <v>5</v>
      </c>
      <c r="B19" s="12" t="s">
        <v>170</v>
      </c>
      <c r="C19" s="16">
        <f>COUNTIF('Criteria 5'!$B$3:$B$50,"Low")</f>
        <v>0</v>
      </c>
      <c r="D19" s="16">
        <f>COUNTIF('Criteria 5'!$B$3:$B$50,"Medium")</f>
        <v>0</v>
      </c>
      <c r="E19" s="16">
        <f>COUNTIF('Criteria 5'!$B$3:$B$50,"High")</f>
        <v>0</v>
      </c>
      <c r="F19" s="17">
        <f>COUNTIF('Criteria 5'!$C$3:$C$50,"Low")</f>
        <v>0</v>
      </c>
      <c r="G19" s="17">
        <f>COUNTIF('Criteria 5'!$C$3:$C$50,"Medium")</f>
        <v>0</v>
      </c>
      <c r="H19" s="17">
        <f>COUNTIF('Criteria 5'!$C$3:$C$50,"High")</f>
        <v>0</v>
      </c>
      <c r="I19" s="15">
        <f>COUNTIF('Criteria 5'!$D$3:$D$50,"Fully Compliant")</f>
        <v>0</v>
      </c>
      <c r="J19" s="15">
        <f>COUNTIF('Criteria 5'!$D$3:$D$50,"Partially Compliant")</f>
        <v>0</v>
      </c>
      <c r="K19" s="15">
        <f>COUNTIF('Criteria 5'!$D$3:$D$50,"Non Compliant")</f>
        <v>0</v>
      </c>
      <c r="L19" s="13"/>
    </row>
    <row r="20" spans="1:12" ht="60" customHeight="1" x14ac:dyDescent="0.3">
      <c r="A20" s="3">
        <v>6</v>
      </c>
      <c r="B20" s="12" t="s">
        <v>171</v>
      </c>
      <c r="C20" s="16">
        <f>COUNTIF('Criteria 6'!$B$3:$B$50,"Low")</f>
        <v>0</v>
      </c>
      <c r="D20" s="16">
        <f>COUNTIF('Criteria 6'!$B$3:$B$50,"Medium")</f>
        <v>0</v>
      </c>
      <c r="E20" s="16">
        <f>COUNTIF('Criteria 6'!$B$3:$B$50,"High")</f>
        <v>0</v>
      </c>
      <c r="F20" s="17">
        <f>COUNTIF('Criteria 6'!$C$3:$C$50,"Low")</f>
        <v>0</v>
      </c>
      <c r="G20" s="17">
        <f>COUNTIF('Criteria 6'!$C$3:$C$50,"Medium")</f>
        <v>0</v>
      </c>
      <c r="H20" s="17">
        <f>COUNTIF('Criteria 6'!$C$3:$C$50,"High")</f>
        <v>0</v>
      </c>
      <c r="I20" s="15">
        <f>COUNTIF('Criteria 6'!$D$3:$D$50,"Fully Compliant")</f>
        <v>0</v>
      </c>
      <c r="J20" s="15">
        <f>COUNTIF('Criteria 6'!$D$3:$D$50,"Partially Compliant")</f>
        <v>0</v>
      </c>
      <c r="K20" s="15">
        <f>COUNTIF('Criteria 6'!$D$3:$D$50,"Non Compliant")</f>
        <v>0</v>
      </c>
      <c r="L20" s="13"/>
    </row>
    <row r="21" spans="1:12" ht="133.94999999999999" customHeight="1" x14ac:dyDescent="0.3">
      <c r="A21" s="3" t="s">
        <v>172</v>
      </c>
      <c r="B21" s="12" t="s">
        <v>173</v>
      </c>
      <c r="C21" s="16">
        <f>COUNTIF('Criteria 7a,b,c'!$B$3:$B$50,"Low")</f>
        <v>0</v>
      </c>
      <c r="D21" s="16">
        <f>COUNTIF('Criteria 7a,b,c'!$B$3:$B$50,"Medium")</f>
        <v>0</v>
      </c>
      <c r="E21" s="16">
        <f>COUNTIF('Criteria 7a,b,c'!$B$3:$B$50,"High")</f>
        <v>0</v>
      </c>
      <c r="F21" s="17">
        <f>COUNTIF('Criteria 7a,b,c'!$C$3:$C$50,"Low")</f>
        <v>0</v>
      </c>
      <c r="G21" s="17">
        <f>COUNTIF('Criteria 7a,b,c'!$C$3:$C$50,"Medium")</f>
        <v>0</v>
      </c>
      <c r="H21" s="17">
        <f>COUNTIF('Criteria 7a,b,c'!$C$3:$C$50,"High")</f>
        <v>0</v>
      </c>
      <c r="I21" s="15">
        <f>COUNTIF('Criteria 7a,b,c'!$D$3:$D$50,"Fully Compliant")</f>
        <v>0</v>
      </c>
      <c r="J21" s="15">
        <f>COUNTIF('Criteria 7a,b,c'!$D$3:$D$50,"Partially Compliant")</f>
        <v>0</v>
      </c>
      <c r="K21" s="15">
        <f>COUNTIF('Criteria 7a,b,c'!$D$3:$D$50,"Non Compliant")</f>
        <v>0</v>
      </c>
      <c r="L21" s="13"/>
    </row>
    <row r="22" spans="1:12" ht="97.05" customHeight="1" x14ac:dyDescent="0.3">
      <c r="A22" s="3" t="s">
        <v>175</v>
      </c>
      <c r="B22" s="12" t="s">
        <v>174</v>
      </c>
      <c r="C22" s="16">
        <f>COUNTIF('Criteria 7d,e,f'!$B$3:$B$50,"Low")</f>
        <v>0</v>
      </c>
      <c r="D22" s="16">
        <f>COUNTIF('Criteria 7d,e,f'!$B$3:$B$50,"Medium")</f>
        <v>0</v>
      </c>
      <c r="E22" s="16">
        <f>COUNTIF('Criteria 7d,e,f'!$B$3:$B$50,"High")</f>
        <v>0</v>
      </c>
      <c r="F22" s="17">
        <f>COUNTIF('Criteria 7d,e,f'!$C$3:$C$50,"Low")</f>
        <v>0</v>
      </c>
      <c r="G22" s="17">
        <f>COUNTIF('Criteria 7d,e,f'!$C$3:$C$50,"Medium")</f>
        <v>0</v>
      </c>
      <c r="H22" s="17">
        <f>COUNTIF('Criteria 7d,e,f'!$C$3:$C$50,"High")</f>
        <v>0</v>
      </c>
      <c r="I22" s="15">
        <f>COUNTIF('Criteria 7d,e,f'!$D$3:$D$50,"Fully Compliant")</f>
        <v>0</v>
      </c>
      <c r="J22" s="15">
        <f>COUNTIF('Criteria 7d,e,f'!$D$3:$D$50,"Partially Compliant")</f>
        <v>0</v>
      </c>
      <c r="K22" s="15">
        <f>COUNTIF('Criteria 7d,e,f'!$D$3:$D$50,"Non Compliant")</f>
        <v>0</v>
      </c>
      <c r="L22" s="13"/>
    </row>
    <row r="23" spans="1:12" ht="94.05" customHeight="1" x14ac:dyDescent="0.3">
      <c r="A23" s="3" t="s">
        <v>177</v>
      </c>
      <c r="B23" s="12" t="s">
        <v>176</v>
      </c>
      <c r="C23" s="16">
        <f>COUNTIF('Criteria 7g,h,i'!$B$3:$B$50,"Low")</f>
        <v>0</v>
      </c>
      <c r="D23" s="16">
        <f>COUNTIF('Criteria 7g,h,i'!$B$3:$B$50,"Medium")</f>
        <v>0</v>
      </c>
      <c r="E23" s="16">
        <f>COUNTIF('Criteria 7g,h,i'!$B$3:$B$50,"High")</f>
        <v>0</v>
      </c>
      <c r="F23" s="17">
        <f>COUNTIF('Criteria 7g,h,i'!$C$3:$C$50,"Low")</f>
        <v>0</v>
      </c>
      <c r="G23" s="17">
        <f>COUNTIF('Criteria 7g,h,i'!$C$3:$C$50,"Medium")</f>
        <v>0</v>
      </c>
      <c r="H23" s="17">
        <f>COUNTIF('Criteria 7g,h,i'!$C$3:$C$50,"High")</f>
        <v>0</v>
      </c>
      <c r="I23" s="15">
        <f>COUNTIF('Criteria 7g,h,i'!$D$3:$D$50,"Fully Compliant")</f>
        <v>0</v>
      </c>
      <c r="J23" s="15">
        <f>COUNTIF('Criteria 7g,h,i'!$D$3:$D$50,"Partially Compliant")</f>
        <v>0</v>
      </c>
      <c r="K23" s="15">
        <f>COUNTIF('Criteria 7g,h,i'!$D$3:$D$50,"Non Compliant")</f>
        <v>0</v>
      </c>
      <c r="L23" s="13"/>
    </row>
    <row r="24" spans="1:12" ht="163.05000000000001" customHeight="1" x14ac:dyDescent="0.3">
      <c r="A24" s="3" t="s">
        <v>179</v>
      </c>
      <c r="B24" s="12" t="s">
        <v>178</v>
      </c>
      <c r="C24" s="16">
        <f>COUNTIF('Criteria 8a,b,c'!$B$3:$B$50,"Low")</f>
        <v>0</v>
      </c>
      <c r="D24" s="16">
        <f>COUNTIF('Criteria 8a,b,c'!$B$3:$B$50,"Medium")</f>
        <v>0</v>
      </c>
      <c r="E24" s="16">
        <f>COUNTIF('Criteria 8a,b,c'!$B$3:$B$50,"High")</f>
        <v>0</v>
      </c>
      <c r="F24" s="17">
        <f>COUNTIF('Criteria 8a,b,c'!$C$3:$C$50,"Low")</f>
        <v>0</v>
      </c>
      <c r="G24" s="17">
        <f>COUNTIF('Criteria 8a,b,c'!$C$3:$C$50,"Medium")</f>
        <v>0</v>
      </c>
      <c r="H24" s="17">
        <f>COUNTIF('Criteria 8a,b,c'!$C$3:$C$50,"High")</f>
        <v>0</v>
      </c>
      <c r="I24" s="15">
        <f>COUNTIF('Criteria 8a,b,c'!$D$3:$D$50,"Fully Compliant")</f>
        <v>0</v>
      </c>
      <c r="J24" s="15">
        <f>COUNTIF('Criteria 8a,b,c'!$D$3:$D$50,"Partially Compliant")</f>
        <v>0</v>
      </c>
      <c r="K24" s="15">
        <f>COUNTIF('Criteria 8a,b,c'!$D$3:$D$50,"Non Compliant")</f>
        <v>0</v>
      </c>
      <c r="L24" s="13"/>
    </row>
    <row r="25" spans="1:12" ht="29.25" customHeight="1" x14ac:dyDescent="0.3">
      <c r="A25" s="3"/>
      <c r="B25" s="76" t="s">
        <v>189</v>
      </c>
      <c r="C25" s="81"/>
      <c r="D25" s="81"/>
      <c r="E25" s="81"/>
      <c r="F25" s="81"/>
      <c r="G25" s="81"/>
      <c r="H25" s="81"/>
      <c r="I25" s="81"/>
      <c r="J25" s="81"/>
      <c r="K25" s="81"/>
      <c r="L25" s="82"/>
    </row>
    <row r="26" spans="1:12" ht="27.9" customHeight="1" x14ac:dyDescent="0.3">
      <c r="A26" s="3">
        <v>9</v>
      </c>
      <c r="B26" s="12" t="s">
        <v>187</v>
      </c>
      <c r="C26" s="16">
        <f>COUNTIF('Criteria 9'!$B$3:$B$50,"Low")</f>
        <v>0</v>
      </c>
      <c r="D26" s="16">
        <f>COUNTIF('Criteria 9'!$B$3:$B$50,"Medium")</f>
        <v>0</v>
      </c>
      <c r="E26" s="16">
        <f>COUNTIF('Criteria 9'!$B$3:$B$50,"High")</f>
        <v>0</v>
      </c>
      <c r="F26" s="17">
        <f>COUNTIF('Criteria 9'!$C$3:$C$50,"Low")</f>
        <v>0</v>
      </c>
      <c r="G26" s="17">
        <f>COUNTIF('Criteria 9'!$C$3:$C$50,"Medium")</f>
        <v>0</v>
      </c>
      <c r="H26" s="17">
        <f>COUNTIF('Criteria 9'!$C$3:$C$50,"High")</f>
        <v>0</v>
      </c>
      <c r="I26" s="15">
        <f>COUNTIF('Criteria 9'!$D$3:$D$50,"Fully Compliant")</f>
        <v>0</v>
      </c>
      <c r="J26" s="15">
        <f>COUNTIF('Criteria 9'!$D$3:$D$50,"Partially Compliant")</f>
        <v>0</v>
      </c>
      <c r="K26" s="15">
        <f>COUNTIF('Criteria 9'!$D$3:$D$50,"Non Compliant")</f>
        <v>0</v>
      </c>
      <c r="L26" s="13"/>
    </row>
    <row r="27" spans="1:12" ht="60" customHeight="1" x14ac:dyDescent="0.3">
      <c r="A27" s="3">
        <v>10</v>
      </c>
      <c r="B27" s="12" t="s">
        <v>182</v>
      </c>
      <c r="C27" s="16">
        <f>COUNTIF('Criteria 10'!$B$3:$B$50,"Low")</f>
        <v>0</v>
      </c>
      <c r="D27" s="16">
        <f>COUNTIF('Criteria 10'!$B$3:$B$50,"Medium")</f>
        <v>0</v>
      </c>
      <c r="E27" s="16">
        <f>COUNTIF('Criteria 10'!$B$3:$B$50,"High")</f>
        <v>0</v>
      </c>
      <c r="F27" s="17">
        <f>COUNTIF('Criteria 10'!$C$3:$C$50,"Low")</f>
        <v>0</v>
      </c>
      <c r="G27" s="17">
        <f>COUNTIF('Criteria 10'!$C$3:$C$50,"Medium")</f>
        <v>0</v>
      </c>
      <c r="H27" s="17">
        <f>COUNTIF('Criteria 10'!$C$3:$C$50,"High")</f>
        <v>0</v>
      </c>
      <c r="I27" s="15">
        <f>COUNTIF('Criteria 10'!$D$3:$D$50,"Fully Compliant")</f>
        <v>0</v>
      </c>
      <c r="J27" s="15">
        <f>COUNTIF('Criteria 10'!$D$3:$D$50,"Partially Compliant")</f>
        <v>0</v>
      </c>
      <c r="K27" s="15">
        <f>COUNTIF('Criteria 10'!$D$3:$D$50,"Non Compliant")</f>
        <v>0</v>
      </c>
      <c r="L27" s="13"/>
    </row>
    <row r="28" spans="1:12" ht="102" customHeight="1" x14ac:dyDescent="0.3">
      <c r="A28" s="3">
        <v>11</v>
      </c>
      <c r="B28" s="12" t="s">
        <v>183</v>
      </c>
      <c r="C28" s="16">
        <f>COUNTIF('Criteria 11a,b,c'!$B$3:$B$50,"Low")</f>
        <v>0</v>
      </c>
      <c r="D28" s="16">
        <f>COUNTIF('Criteria 11a,b,c'!$B$3:$B$50,"Medium")</f>
        <v>0</v>
      </c>
      <c r="E28" s="16">
        <f>COUNTIF('Criteria 11a,b,c'!$B$3:$B$50,"High")</f>
        <v>0</v>
      </c>
      <c r="F28" s="17">
        <f>COUNTIF('Criteria 11a,b,c'!$C$3:$C$50,"Low")</f>
        <v>0</v>
      </c>
      <c r="G28" s="17">
        <f>COUNTIF('Criteria 11a,b,c'!$C$3:$C$50,"Medium")</f>
        <v>0</v>
      </c>
      <c r="H28" s="17">
        <f>COUNTIF('Criteria 11a,b,c'!$C$3:$C$50,"High")</f>
        <v>0</v>
      </c>
      <c r="I28" s="15">
        <f>COUNTIF('Criteria 11a,b,c'!$D$3:$D$50,"Fully Compliant")</f>
        <v>0</v>
      </c>
      <c r="J28" s="15">
        <f>COUNTIF('Criteria 11a,b,c'!$D$3:$D$50,"Partially Compliant")</f>
        <v>0</v>
      </c>
      <c r="K28" s="15">
        <f>COUNTIF('Criteria 11a,b,c'!$D$3:$D$50,"Non Compliant")</f>
        <v>0</v>
      </c>
      <c r="L28" s="13"/>
    </row>
    <row r="29" spans="1:12" ht="29.25" customHeight="1" x14ac:dyDescent="0.3">
      <c r="A29" s="3"/>
      <c r="B29" s="76" t="s">
        <v>191</v>
      </c>
      <c r="C29" s="81"/>
      <c r="D29" s="81"/>
      <c r="E29" s="81"/>
      <c r="F29" s="81"/>
      <c r="G29" s="81"/>
      <c r="H29" s="81"/>
      <c r="I29" s="81"/>
      <c r="J29" s="81"/>
      <c r="K29" s="81"/>
      <c r="L29" s="82"/>
    </row>
    <row r="30" spans="1:12" ht="60" customHeight="1" thickBot="1" x14ac:dyDescent="0.35">
      <c r="A30" s="3">
        <v>12</v>
      </c>
      <c r="B30" s="12" t="s">
        <v>188</v>
      </c>
      <c r="C30" s="16">
        <f>COUNTIF('Criteria 12'!$B$3:$B$50,"Low")</f>
        <v>0</v>
      </c>
      <c r="D30" s="16">
        <f>COUNTIF('Criteria 12'!$B$3:$B$50,"Medium")</f>
        <v>0</v>
      </c>
      <c r="E30" s="16">
        <f>COUNTIF('Criteria 12'!$B$3:$B$50,"High")</f>
        <v>0</v>
      </c>
      <c r="F30" s="17">
        <f>COUNTIF('Criteria 12'!$C$3:$C$50,"Low")</f>
        <v>0</v>
      </c>
      <c r="G30" s="17">
        <f>COUNTIF('Criteria 12'!$C$3:$C$50,"Medium")</f>
        <v>0</v>
      </c>
      <c r="H30" s="17">
        <f>COUNTIF('Criteria 12'!$C$3:$C$50,"High")</f>
        <v>0</v>
      </c>
      <c r="I30" s="15">
        <f>COUNTIF('Criteria 12'!$D$3:$D$50,"Fully Compliant")</f>
        <v>0</v>
      </c>
      <c r="J30" s="15">
        <f>COUNTIF('Criteria 12'!$D$3:$D$50,"Partially Compliant")</f>
        <v>0</v>
      </c>
      <c r="K30" s="15">
        <f>COUNTIF('Criteria 12'!$D$3:$D$50,"Non Compliant")</f>
        <v>0</v>
      </c>
      <c r="L30" s="13"/>
    </row>
    <row r="31" spans="1:12" s="5" customFormat="1" ht="60" customHeight="1" thickTop="1" thickBot="1" x14ac:dyDescent="0.35">
      <c r="A31" s="63" t="s">
        <v>18</v>
      </c>
      <c r="B31" s="64"/>
      <c r="C31" s="65">
        <f t="shared" ref="C31:K31" si="0">SUM(C13:C30)</f>
        <v>0</v>
      </c>
      <c r="D31" s="65">
        <f t="shared" si="0"/>
        <v>0</v>
      </c>
      <c r="E31" s="65">
        <f t="shared" si="0"/>
        <v>0</v>
      </c>
      <c r="F31" s="66">
        <f t="shared" si="0"/>
        <v>0</v>
      </c>
      <c r="G31" s="66">
        <f t="shared" si="0"/>
        <v>0</v>
      </c>
      <c r="H31" s="67">
        <f t="shared" si="0"/>
        <v>0</v>
      </c>
      <c r="I31" s="71">
        <f t="shared" si="0"/>
        <v>0</v>
      </c>
      <c r="J31" s="72">
        <f>SUM(J13:J30)</f>
        <v>0</v>
      </c>
      <c r="K31" s="72">
        <f t="shared" si="0"/>
        <v>0</v>
      </c>
      <c r="L31" s="73"/>
    </row>
    <row r="32" spans="1:12" ht="18" customHeight="1" thickTop="1" x14ac:dyDescent="0.3"/>
  </sheetData>
  <sheetProtection algorithmName="SHA-512" hashValue="6XE6THn4df4qg7pD+oZliMf15O41MANQ7emjYet6hfLihDYpkEGSWly/GsbSkbzZ2oFFgZggIEiTbdvDwMiWhQ==" saltValue="nh90Rcn98Mz5mZMA1J88bg==" spinCount="100000" sheet="1" objects="1" scenarios="1"/>
  <mergeCells count="12">
    <mergeCell ref="I4:L4"/>
    <mergeCell ref="I5:L8"/>
    <mergeCell ref="C5:G5"/>
    <mergeCell ref="C6:G6"/>
    <mergeCell ref="C7:G7"/>
    <mergeCell ref="C8:G8"/>
    <mergeCell ref="B4:G4"/>
    <mergeCell ref="A10:A11"/>
    <mergeCell ref="I10:L10"/>
    <mergeCell ref="B10:B11"/>
    <mergeCell ref="C10:E10"/>
    <mergeCell ref="F10:H10"/>
  </mergeCells>
  <pageMargins left="0.7" right="0.7" top="0.75" bottom="0.75" header="0.3" footer="0.3"/>
  <pageSetup paperSize="8" scale="82"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S24"/>
  <sheetViews>
    <sheetView workbookViewId="0">
      <selection activeCell="S17" sqref="S17"/>
    </sheetView>
  </sheetViews>
  <sheetFormatPr defaultRowHeight="14.4" x14ac:dyDescent="0.3"/>
  <cols>
    <col min="1" max="1" width="11.77734375" customWidth="1"/>
    <col min="2" max="2" width="18" customWidth="1"/>
    <col min="3" max="3" width="21" customWidth="1"/>
    <col min="4" max="4" width="17.44140625" customWidth="1"/>
    <col min="5" max="23" width="10" customWidth="1"/>
  </cols>
  <sheetData>
    <row r="1" spans="1:19" x14ac:dyDescent="0.3">
      <c r="A1" s="1" t="s">
        <v>8</v>
      </c>
      <c r="B1" s="1" t="s">
        <v>9</v>
      </c>
      <c r="C1" s="1" t="s">
        <v>10</v>
      </c>
    </row>
    <row r="2" spans="1:19" x14ac:dyDescent="0.3">
      <c r="A2" t="s">
        <v>13</v>
      </c>
      <c r="B2" t="s">
        <v>13</v>
      </c>
      <c r="C2" t="s">
        <v>14</v>
      </c>
    </row>
    <row r="3" spans="1:19" x14ac:dyDescent="0.3">
      <c r="A3" t="s">
        <v>12</v>
      </c>
      <c r="B3" t="s">
        <v>12</v>
      </c>
      <c r="C3" t="s">
        <v>19</v>
      </c>
    </row>
    <row r="4" spans="1:19" x14ac:dyDescent="0.3">
      <c r="A4" t="s">
        <v>11</v>
      </c>
      <c r="B4" t="s">
        <v>11</v>
      </c>
      <c r="C4" t="s">
        <v>16</v>
      </c>
    </row>
    <row r="7" spans="1:19" x14ac:dyDescent="0.3">
      <c r="D7" s="3" t="s">
        <v>20</v>
      </c>
      <c r="E7" s="3" t="s">
        <v>21</v>
      </c>
      <c r="F7" s="3" t="s">
        <v>22</v>
      </c>
      <c r="G7" s="3" t="s">
        <v>23</v>
      </c>
      <c r="H7" s="3" t="s">
        <v>24</v>
      </c>
      <c r="I7" s="3" t="s">
        <v>25</v>
      </c>
      <c r="J7" s="3" t="s">
        <v>26</v>
      </c>
      <c r="K7" s="3" t="s">
        <v>27</v>
      </c>
      <c r="L7" s="3" t="s">
        <v>28</v>
      </c>
      <c r="M7" s="3" t="s">
        <v>29</v>
      </c>
      <c r="N7" s="3" t="s">
        <v>30</v>
      </c>
      <c r="O7" s="3" t="s">
        <v>31</v>
      </c>
      <c r="P7" s="3" t="s">
        <v>32</v>
      </c>
      <c r="Q7" s="3" t="s">
        <v>33</v>
      </c>
      <c r="R7" s="3" t="s">
        <v>34</v>
      </c>
      <c r="S7" s="3" t="s">
        <v>35</v>
      </c>
    </row>
    <row r="8" spans="1:19" x14ac:dyDescent="0.3">
      <c r="D8" s="4">
        <f>IF('Criteria 1a,b,c'!$D$2="Fully Compliant",1,IF('Criteria 1a,b,c'!$D$2="Partially Compliant",2,IF('Criteria 1a,b,c'!$D$2="Non Compliant",3,0)))</f>
        <v>1</v>
      </c>
      <c r="E8" s="4">
        <f>IF('Criteria 1d,e,f'!$D$2="Fully Compliant",1,IF('Criteria 1d,e,f'!$D$2="Partially Compliant",2,IF('Criteria 1d,e,f'!$D$2="Non Compliant",3,0)))</f>
        <v>1</v>
      </c>
      <c r="F8" s="4">
        <f>IF('Criteria 1g,h,i,j'!$D$2="Fully Compliant",1,IF('Criteria 1g,h,i,j'!$D$2="Partially Compliant",2,IF('Criteria 1g,h,i,j'!$D$2="Non Compliant",3,0)))</f>
        <v>1</v>
      </c>
      <c r="G8" s="4">
        <f>IF('Criteria 2'!$D$2="Fully Compliant",1,IF('Criteria 2'!$D$2="Partially Compliant",2,IF('Criteria 2'!$D$2="Non Compliant",3,0)))</f>
        <v>1</v>
      </c>
      <c r="H8" s="4">
        <f>IF('Criteria 3'!$D$2="Fully Compliant",1,IF('Criteria 3'!$D$2="Partially Compliant",2,IF('Criteria 3'!$D$2="Non Compliant",3,0)))</f>
        <v>1</v>
      </c>
      <c r="I8" s="4">
        <f>IF('Criteria 4'!$D$2="Fully Compliant",1,IF('Criteria 4'!$D$2="Partially Compliant",2,IF('Criteria 4'!$D$2="Non Compliant",3,0)))</f>
        <v>1</v>
      </c>
      <c r="J8" s="4">
        <f>IF('Criteria 5'!$D$2="Fully Compliant",1,IF('Criteria 5'!$D$2="Partially Compliant",2,IF('Criteria 5'!$D$2="Non Compliant",3,0)))</f>
        <v>1</v>
      </c>
      <c r="K8" s="4">
        <f>IF('Criteria 6'!$D$2="Fully Compliant",1,IF('Criteria 6'!$D$2="Partially Compliant",2,IF('Criteria 6'!$D$2="Non Compliant",3,0)))</f>
        <v>1</v>
      </c>
      <c r="L8" s="4">
        <f>IF('Criteria 7a,b,c'!$D$2="Fully Compliant",1,IF('Criteria 7a,b,c'!$D$2="Partially Compliant",2,IF('Criteria 7a,b,c'!$D$2="Non Compliant",3,0)))</f>
        <v>1</v>
      </c>
      <c r="M8" s="4">
        <f>IF('Criteria 7d,e,f'!$D$2="Fully Compliant",1,IF('Criteria 7d,e,f'!$D$2="Partially Compliant",2,IF('Criteria 7d,e,f'!$D$2="Non Compliant",3,0)))</f>
        <v>1</v>
      </c>
      <c r="N8" s="4">
        <f>IF('Criteria 7g,h,i'!$D$2="Fully Compliant",1,IF('Criteria 7g,h,i'!$D$2="Partially Compliant",2,IF('Criteria 7g,h,i'!$D$2="Non Compliant",3,0)))</f>
        <v>1</v>
      </c>
      <c r="O8" s="4">
        <f>IF('Criteria 8a,b,c'!$D$2="Fully Compliant",1,IF('Criteria 8a,b,c'!$D$2="Partially Compliant",2,IF('Criteria 8a,b,c'!$D$2="Non Compliant",3,0)))</f>
        <v>1</v>
      </c>
      <c r="P8" s="4">
        <f>IF('Criteria 9'!$D$2="Fully Compliant",1,IF('Criteria 9'!$D$2="Partially Compliant",2,IF('Criteria 9'!$D$2="Non Compliant",3,0)))</f>
        <v>1</v>
      </c>
      <c r="Q8" s="4">
        <f>IF('Criteria 10'!$D$2="Fully Compliant",1,IF('Criteria 10'!$D$2="Partially Compliant",2,IF('Criteria 10'!$D$2="Non Compliant",3,0)))</f>
        <v>1</v>
      </c>
      <c r="R8" s="4">
        <f>IF('Criteria 11a,b,c'!$D$2="Fully Compliant",1,IF('Criteria 11a,b,c'!$D$2="Partially Compliant",2,IF('Criteria 11a,b,c'!$D$2="Non Compliant",3,0)))</f>
        <v>1</v>
      </c>
      <c r="S8" s="4">
        <f>IF('Criteria 12'!$D$2="Fully Compliant",1,IF('Criteria 12'!$D$2="Partially Compliant",2,IF('Criteria 12'!$D$2="Non Compliant",3,0)))</f>
        <v>1</v>
      </c>
    </row>
    <row r="9" spans="1:19" x14ac:dyDescent="0.3">
      <c r="A9" s="19"/>
    </row>
    <row r="10" spans="1:19" x14ac:dyDescent="0.3">
      <c r="A10" s="19"/>
      <c r="D10" s="20" t="s">
        <v>14</v>
      </c>
      <c r="E10" s="21">
        <f>COUNTIF($D$8:$W$8,1)</f>
        <v>16</v>
      </c>
    </row>
    <row r="11" spans="1:19" x14ac:dyDescent="0.3">
      <c r="A11" s="19"/>
      <c r="D11" s="20" t="s">
        <v>36</v>
      </c>
      <c r="E11" s="22">
        <f>COUNTIF($D$8:$W$8,2)</f>
        <v>0</v>
      </c>
    </row>
    <row r="12" spans="1:19" x14ac:dyDescent="0.3">
      <c r="A12" s="19"/>
      <c r="D12" s="20" t="s">
        <v>37</v>
      </c>
      <c r="E12" s="23">
        <f>COUNTIF($D$8:$W$8,3)</f>
        <v>0</v>
      </c>
    </row>
    <row r="13" spans="1:19" x14ac:dyDescent="0.3">
      <c r="A13" s="19"/>
    </row>
    <row r="14" spans="1:19" x14ac:dyDescent="0.3">
      <c r="A14" s="19"/>
    </row>
    <row r="15" spans="1:19" x14ac:dyDescent="0.3">
      <c r="A15" s="19"/>
    </row>
    <row r="16" spans="1:19" x14ac:dyDescent="0.3">
      <c r="A16" s="19"/>
    </row>
    <row r="17" spans="1:1" x14ac:dyDescent="0.3">
      <c r="A17" s="19"/>
    </row>
    <row r="18" spans="1:1" x14ac:dyDescent="0.3">
      <c r="A18" s="19"/>
    </row>
    <row r="19" spans="1:1" x14ac:dyDescent="0.3">
      <c r="A19" s="19"/>
    </row>
    <row r="20" spans="1:1" x14ac:dyDescent="0.3">
      <c r="A20" s="19"/>
    </row>
    <row r="21" spans="1:1" x14ac:dyDescent="0.3">
      <c r="A21" s="19"/>
    </row>
    <row r="22" spans="1:1" x14ac:dyDescent="0.3">
      <c r="A22" s="19"/>
    </row>
    <row r="23" spans="1:1" x14ac:dyDescent="0.3">
      <c r="A23" s="19"/>
    </row>
    <row r="24" spans="1:1" x14ac:dyDescent="0.3">
      <c r="A24" s="19"/>
    </row>
  </sheetData>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3"/>
  <sheetViews>
    <sheetView zoomScale="90" zoomScaleNormal="90" workbookViewId="0">
      <pane ySplit="1" topLeftCell="A8" activePane="bottomLeft" state="frozen"/>
      <selection pane="bottomLeft" activeCell="D3" sqref="D3:D12"/>
    </sheetView>
  </sheetViews>
  <sheetFormatPr defaultColWidth="9" defaultRowHeight="39.450000000000003" customHeight="1" x14ac:dyDescent="0.3"/>
  <cols>
    <col min="1" max="1" width="53" style="2" customWidth="1"/>
    <col min="2" max="3" width="12.21875" style="2" customWidth="1"/>
    <col min="4" max="4" width="12.5546875" style="2" customWidth="1"/>
    <col min="5" max="5" width="19.5546875" style="2" customWidth="1"/>
    <col min="6" max="6" width="15.5546875" style="2" customWidth="1"/>
    <col min="7" max="7" width="50.5546875" style="2" customWidth="1"/>
    <col min="8" max="8" width="50.77734375" style="2" customWidth="1"/>
    <col min="9" max="16384" width="9" style="2"/>
  </cols>
  <sheetData>
    <row r="1" spans="1:8" s="32" customFormat="1" ht="93" customHeight="1" x14ac:dyDescent="0.3">
      <c r="A1" s="30" t="s">
        <v>184</v>
      </c>
      <c r="B1" s="31" t="s">
        <v>8</v>
      </c>
      <c r="C1" s="31" t="s">
        <v>9</v>
      </c>
      <c r="D1" s="31" t="s">
        <v>10</v>
      </c>
      <c r="E1" s="31" t="s">
        <v>39</v>
      </c>
      <c r="F1" s="31" t="s">
        <v>40</v>
      </c>
      <c r="G1" s="28" t="s">
        <v>41</v>
      </c>
      <c r="H1" s="28" t="s">
        <v>42</v>
      </c>
    </row>
    <row r="2" spans="1:8" ht="39.450000000000003" customHeight="1" x14ac:dyDescent="0.3">
      <c r="A2" s="33" t="s">
        <v>185</v>
      </c>
      <c r="B2" s="24"/>
      <c r="C2" s="24"/>
      <c r="D2" s="29" t="str">
        <f t="shared" ref="D2" si="0">IF(COUNTIF(D3:D50,"Non Compliant")&gt;0,"Non Compliant",IF(COUNTIF(D3:D50,"Partially Compliant")&gt;0,"Partially Compliant","Fully Compliant"))</f>
        <v>Fully Compliant</v>
      </c>
      <c r="E2" s="26"/>
      <c r="F2" s="27"/>
      <c r="G2" s="26"/>
      <c r="H2" s="26"/>
    </row>
    <row r="3" spans="1:8" ht="39.450000000000003" customHeight="1" x14ac:dyDescent="0.3">
      <c r="A3" s="34" t="s">
        <v>43</v>
      </c>
      <c r="B3" s="3"/>
      <c r="C3" s="3"/>
      <c r="D3" s="4"/>
      <c r="E3" s="35"/>
      <c r="F3" s="36"/>
      <c r="G3" s="35"/>
      <c r="H3" s="35"/>
    </row>
    <row r="4" spans="1:8" ht="39.450000000000003" customHeight="1" x14ac:dyDescent="0.3">
      <c r="A4" s="34" t="s">
        <v>44</v>
      </c>
      <c r="B4" s="3"/>
      <c r="C4" s="3"/>
      <c r="D4" s="4"/>
      <c r="E4" s="35"/>
      <c r="F4" s="36"/>
      <c r="G4" s="35"/>
      <c r="H4" s="35"/>
    </row>
    <row r="5" spans="1:8" ht="39.450000000000003" customHeight="1" x14ac:dyDescent="0.3">
      <c r="A5" s="34" t="s">
        <v>45</v>
      </c>
      <c r="B5" s="3"/>
      <c r="C5" s="3"/>
      <c r="D5" s="4"/>
      <c r="E5" s="35"/>
      <c r="F5" s="36"/>
      <c r="G5" s="35"/>
      <c r="H5" s="35"/>
    </row>
    <row r="6" spans="1:8" ht="39.450000000000003" customHeight="1" x14ac:dyDescent="0.3">
      <c r="A6" s="34" t="s">
        <v>46</v>
      </c>
      <c r="B6" s="3"/>
      <c r="C6" s="3"/>
      <c r="D6" s="4"/>
      <c r="E6" s="35"/>
      <c r="F6" s="36"/>
      <c r="G6" s="35"/>
      <c r="H6" s="35"/>
    </row>
    <row r="7" spans="1:8" ht="39.450000000000003" customHeight="1" x14ac:dyDescent="0.3">
      <c r="A7" s="34" t="s">
        <v>47</v>
      </c>
      <c r="B7" s="3"/>
      <c r="C7" s="3"/>
      <c r="D7" s="4"/>
      <c r="E7" s="35"/>
      <c r="F7" s="36"/>
      <c r="G7" s="35"/>
      <c r="H7" s="35"/>
    </row>
    <row r="8" spans="1:8" ht="39.450000000000003" customHeight="1" x14ac:dyDescent="0.3">
      <c r="A8" s="34" t="s">
        <v>48</v>
      </c>
      <c r="B8" s="3"/>
      <c r="C8" s="3"/>
      <c r="D8" s="4"/>
      <c r="E8" s="35"/>
      <c r="F8" s="36"/>
      <c r="G8" s="35"/>
      <c r="H8" s="35"/>
    </row>
    <row r="9" spans="1:8" ht="39.450000000000003" customHeight="1" x14ac:dyDescent="0.3">
      <c r="A9" s="34" t="s">
        <v>49</v>
      </c>
      <c r="B9" s="3"/>
      <c r="C9" s="3"/>
      <c r="D9" s="4"/>
      <c r="E9" s="35"/>
      <c r="F9" s="36"/>
      <c r="G9" s="35"/>
      <c r="H9" s="35"/>
    </row>
    <row r="10" spans="1:8" ht="39.450000000000003" customHeight="1" x14ac:dyDescent="0.3">
      <c r="A10" s="34" t="s">
        <v>50</v>
      </c>
      <c r="B10" s="3"/>
      <c r="C10" s="3"/>
      <c r="D10" s="4"/>
      <c r="E10" s="35"/>
      <c r="F10" s="36"/>
      <c r="G10" s="35"/>
      <c r="H10" s="35"/>
    </row>
    <row r="11" spans="1:8" ht="39.450000000000003" customHeight="1" x14ac:dyDescent="0.3">
      <c r="A11" s="34" t="s">
        <v>51</v>
      </c>
      <c r="B11" s="3"/>
      <c r="C11" s="3"/>
      <c r="D11" s="4"/>
      <c r="E11" s="35"/>
      <c r="F11" s="36"/>
      <c r="G11" s="35"/>
      <c r="H11" s="35"/>
    </row>
    <row r="12" spans="1:8" ht="39.450000000000003" customHeight="1" x14ac:dyDescent="0.3">
      <c r="A12" s="37" t="s">
        <v>52</v>
      </c>
      <c r="B12" s="38"/>
      <c r="C12" s="38"/>
      <c r="D12" s="39"/>
      <c r="E12" s="40"/>
      <c r="F12" s="41"/>
      <c r="G12" s="35"/>
      <c r="H12" s="35"/>
    </row>
    <row r="13" spans="1:8" ht="39.450000000000003" customHeight="1" x14ac:dyDescent="0.3">
      <c r="A13" s="37" t="s">
        <v>53</v>
      </c>
      <c r="B13" s="38"/>
      <c r="C13" s="38"/>
      <c r="D13" s="39"/>
      <c r="E13" s="40"/>
      <c r="F13" s="41"/>
      <c r="G13" s="40"/>
      <c r="H13" s="40"/>
    </row>
  </sheetData>
  <phoneticPr fontId="2" type="noConversion"/>
  <conditionalFormatting sqref="B2:B13">
    <cfRule type="cellIs" dxfId="357" priority="7" operator="equal">
      <formula>"Low"</formula>
    </cfRule>
    <cfRule type="cellIs" dxfId="356" priority="8" operator="equal">
      <formula>"Medium"</formula>
    </cfRule>
    <cfRule type="cellIs" dxfId="355" priority="9" operator="equal">
      <formula>"High"</formula>
    </cfRule>
  </conditionalFormatting>
  <conditionalFormatting sqref="C2:C13">
    <cfRule type="cellIs" dxfId="354" priority="4" operator="equal">
      <formula>"Low"</formula>
    </cfRule>
    <cfRule type="cellIs" dxfId="353" priority="5" operator="equal">
      <formula>"Medium"</formula>
    </cfRule>
    <cfRule type="cellIs" dxfId="352"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B3:B12 B13:B50</xm:sqref>
        </x14:dataValidation>
        <x14:dataValidation type="list" allowBlank="1" showInputMessage="1" showErrorMessage="1" xr:uid="{90AA81DA-FCF1-4E01-A79B-CDAEE7FE36F3}">
          <x14:formula1>
            <xm:f>Lists!$B$2:$B$4</xm:f>
          </x14:formula1>
          <xm:sqref>C3:C12 C14:C50</xm:sqref>
        </x14:dataValidation>
        <x14:dataValidation type="list" allowBlank="1" showInputMessage="1" showErrorMessage="1" xr:uid="{B6486F59-4D03-4B71-A36B-7DC1647D4E5D}">
          <x14:formula1>
            <xm:f>Lists!$C$2:$C$4</xm:f>
          </x14:formula1>
          <xm:sqref>D3:D12 D14:D50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workbookViewId="0">
      <pane ySplit="1" topLeftCell="A8" activePane="bottomLeft" state="frozen"/>
      <selection pane="bottomLeft" activeCell="B13" sqref="B13"/>
    </sheetView>
  </sheetViews>
  <sheetFormatPr defaultColWidth="9" defaultRowHeight="39.450000000000003" customHeight="1" x14ac:dyDescent="0.3"/>
  <cols>
    <col min="1" max="1" width="54.4414062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64.5" customHeight="1" x14ac:dyDescent="0.3">
      <c r="A1" s="30" t="s">
        <v>180</v>
      </c>
      <c r="B1" s="31" t="s">
        <v>8</v>
      </c>
      <c r="C1" s="31" t="s">
        <v>9</v>
      </c>
      <c r="D1" s="31" t="s">
        <v>10</v>
      </c>
      <c r="E1" s="31" t="s">
        <v>39</v>
      </c>
      <c r="F1" s="31" t="s">
        <v>40</v>
      </c>
      <c r="G1" s="42" t="s">
        <v>41</v>
      </c>
      <c r="H1" s="28"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43</v>
      </c>
      <c r="B3" s="3"/>
      <c r="C3" s="3"/>
      <c r="D3" s="4"/>
      <c r="E3" s="35"/>
      <c r="F3" s="36"/>
      <c r="G3" s="44"/>
      <c r="H3" s="35"/>
    </row>
    <row r="4" spans="1:8" ht="39.450000000000003" customHeight="1" x14ac:dyDescent="0.3">
      <c r="A4" s="34" t="s">
        <v>44</v>
      </c>
      <c r="B4" s="3"/>
      <c r="C4" s="3"/>
      <c r="D4" s="4"/>
      <c r="E4" s="35"/>
      <c r="F4" s="36"/>
      <c r="G4" s="44"/>
      <c r="H4" s="68"/>
    </row>
    <row r="5" spans="1:8" ht="39.450000000000003" customHeight="1" x14ac:dyDescent="0.3">
      <c r="A5" s="34" t="s">
        <v>45</v>
      </c>
      <c r="B5" s="3"/>
      <c r="C5" s="3"/>
      <c r="D5" s="4"/>
      <c r="E5" s="35"/>
      <c r="F5" s="36"/>
      <c r="G5" s="44"/>
      <c r="H5" s="35"/>
    </row>
    <row r="6" spans="1:8" ht="39.450000000000003" customHeight="1" x14ac:dyDescent="0.3">
      <c r="A6" s="34" t="s">
        <v>46</v>
      </c>
      <c r="B6" s="3"/>
      <c r="C6" s="3"/>
      <c r="D6" s="4"/>
      <c r="E6" s="35"/>
      <c r="F6" s="36"/>
      <c r="G6" s="44"/>
      <c r="H6" s="68"/>
    </row>
    <row r="7" spans="1:8" ht="39.450000000000003" customHeight="1" x14ac:dyDescent="0.3">
      <c r="A7" s="34" t="s">
        <v>47</v>
      </c>
      <c r="B7" s="3"/>
      <c r="C7" s="3"/>
      <c r="D7" s="4"/>
      <c r="E7" s="35"/>
      <c r="F7" s="36"/>
      <c r="G7" s="44"/>
      <c r="H7" s="35"/>
    </row>
    <row r="8" spans="1:8" ht="39.450000000000003" customHeight="1" x14ac:dyDescent="0.3">
      <c r="A8" s="34" t="s">
        <v>48</v>
      </c>
      <c r="B8" s="3"/>
      <c r="C8" s="3"/>
      <c r="D8" s="4"/>
      <c r="E8" s="35"/>
      <c r="F8" s="36"/>
      <c r="G8" s="44"/>
      <c r="H8" s="68"/>
    </row>
    <row r="9" spans="1:8" ht="39.450000000000003" customHeight="1" x14ac:dyDescent="0.3">
      <c r="A9" s="34" t="s">
        <v>49</v>
      </c>
      <c r="B9" s="3"/>
      <c r="C9" s="3"/>
      <c r="D9" s="4"/>
      <c r="E9" s="35"/>
      <c r="F9" s="36"/>
      <c r="G9" s="44"/>
      <c r="H9" s="35"/>
    </row>
    <row r="10" spans="1:8" ht="39.450000000000003" customHeight="1" x14ac:dyDescent="0.3">
      <c r="A10" s="34" t="s">
        <v>50</v>
      </c>
      <c r="B10" s="3"/>
      <c r="C10" s="3"/>
      <c r="D10" s="4"/>
      <c r="E10" s="35"/>
      <c r="F10" s="36"/>
      <c r="G10" s="44"/>
      <c r="H10" s="68"/>
    </row>
    <row r="11" spans="1:8" ht="39.450000000000003" customHeight="1" x14ac:dyDescent="0.3">
      <c r="A11" s="34" t="s">
        <v>51</v>
      </c>
      <c r="B11" s="3"/>
      <c r="C11" s="3"/>
      <c r="D11" s="4"/>
      <c r="E11" s="35"/>
      <c r="F11" s="36"/>
      <c r="G11" s="44"/>
      <c r="H11" s="40"/>
    </row>
    <row r="12" spans="1:8" ht="39.450000000000003" customHeight="1" x14ac:dyDescent="0.3">
      <c r="A12" s="34" t="s">
        <v>52</v>
      </c>
      <c r="B12" s="38"/>
      <c r="C12" s="38"/>
      <c r="D12" s="39"/>
      <c r="E12" s="40"/>
      <c r="F12" s="41"/>
      <c r="G12" s="45"/>
      <c r="H12" s="68"/>
    </row>
  </sheetData>
  <phoneticPr fontId="2" type="noConversion"/>
  <conditionalFormatting sqref="B2:B12">
    <cfRule type="cellIs" dxfId="335" priority="7" operator="equal">
      <formula>"Low"</formula>
    </cfRule>
    <cfRule type="cellIs" dxfId="334" priority="8" operator="equal">
      <formula>"Medium"</formula>
    </cfRule>
    <cfRule type="cellIs" dxfId="333" priority="9" operator="equal">
      <formula>"High"</formula>
    </cfRule>
  </conditionalFormatting>
  <conditionalFormatting sqref="C2:C12">
    <cfRule type="cellIs" dxfId="332" priority="4" operator="equal">
      <formula>"Low"</formula>
    </cfRule>
    <cfRule type="cellIs" dxfId="331" priority="5" operator="equal">
      <formula>"Medium"</formula>
    </cfRule>
    <cfRule type="cellIs" dxfId="330"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pane ySplit="1" topLeftCell="A8" activePane="bottomLeft" state="frozen"/>
      <selection pane="bottomLeft" activeCell="D3" sqref="D3:D12"/>
    </sheetView>
  </sheetViews>
  <sheetFormatPr defaultColWidth="9" defaultRowHeight="18" customHeight="1" x14ac:dyDescent="0.3"/>
  <cols>
    <col min="1" max="1" width="68.55468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ht="57.75" customHeight="1" x14ac:dyDescent="0.3">
      <c r="A1" s="46" t="s">
        <v>181</v>
      </c>
      <c r="B1" s="47" t="s">
        <v>8</v>
      </c>
      <c r="C1" s="47" t="s">
        <v>9</v>
      </c>
      <c r="D1" s="48" t="s">
        <v>10</v>
      </c>
      <c r="E1" s="47" t="s">
        <v>39</v>
      </c>
      <c r="F1" s="49" t="s">
        <v>40</v>
      </c>
      <c r="G1" s="47" t="s">
        <v>41</v>
      </c>
      <c r="H1" s="69" t="s">
        <v>42</v>
      </c>
    </row>
    <row r="2" spans="1:8" ht="39.450000000000003" customHeight="1" x14ac:dyDescent="0.3">
      <c r="A2" s="33" t="s">
        <v>185</v>
      </c>
      <c r="B2" s="50"/>
      <c r="C2" s="50"/>
      <c r="D2" s="51" t="str">
        <f t="shared" ref="D2" si="0">IF(COUNTIF(D3:D50,"Non Compliant")&gt;0,"Non Compliant",IF(COUNTIF(D3:D50,"Partially Compliant")&gt;0,"Partially Compliant","Fully Compliant"))</f>
        <v>Fully Compliant</v>
      </c>
      <c r="E2" s="52"/>
      <c r="F2" s="53"/>
      <c r="G2" s="52"/>
      <c r="H2" s="26"/>
    </row>
    <row r="3" spans="1:8" ht="39.450000000000003" customHeight="1" x14ac:dyDescent="0.3">
      <c r="A3" s="54" t="s">
        <v>43</v>
      </c>
      <c r="B3" s="55"/>
      <c r="C3" s="55"/>
      <c r="D3" s="56"/>
      <c r="E3" s="45"/>
      <c r="F3" s="57"/>
      <c r="G3" s="45"/>
      <c r="H3" s="35"/>
    </row>
    <row r="4" spans="1:8" ht="39.450000000000003" customHeight="1" x14ac:dyDescent="0.3">
      <c r="A4" s="54" t="s">
        <v>44</v>
      </c>
      <c r="B4" s="58"/>
      <c r="C4" s="58"/>
      <c r="D4" s="59"/>
      <c r="E4" s="60"/>
      <c r="F4" s="61"/>
      <c r="G4" s="60"/>
      <c r="H4" s="68"/>
    </row>
    <row r="5" spans="1:8" ht="39.450000000000003" customHeight="1" x14ac:dyDescent="0.3">
      <c r="A5" s="54" t="s">
        <v>45</v>
      </c>
      <c r="B5" s="55"/>
      <c r="C5" s="55"/>
      <c r="D5" s="56"/>
      <c r="E5" s="45"/>
      <c r="F5" s="57"/>
      <c r="G5" s="45"/>
      <c r="H5" s="35"/>
    </row>
    <row r="6" spans="1:8" ht="39.450000000000003" customHeight="1" x14ac:dyDescent="0.3">
      <c r="A6" s="54" t="s">
        <v>46</v>
      </c>
      <c r="B6" s="58"/>
      <c r="C6" s="58"/>
      <c r="D6" s="59"/>
      <c r="E6" s="60"/>
      <c r="F6" s="61"/>
      <c r="G6" s="60"/>
      <c r="H6" s="68"/>
    </row>
    <row r="7" spans="1:8" ht="39.450000000000003" customHeight="1" x14ac:dyDescent="0.3">
      <c r="A7" s="54" t="s">
        <v>47</v>
      </c>
      <c r="B7" s="55"/>
      <c r="C7" s="55"/>
      <c r="D7" s="56"/>
      <c r="E7" s="45"/>
      <c r="F7" s="57"/>
      <c r="G7" s="45"/>
      <c r="H7" s="35"/>
    </row>
    <row r="8" spans="1:8" ht="39.450000000000003" customHeight="1" x14ac:dyDescent="0.3">
      <c r="A8" s="54" t="s">
        <v>48</v>
      </c>
      <c r="B8" s="58"/>
      <c r="C8" s="58"/>
      <c r="D8" s="59"/>
      <c r="E8" s="60"/>
      <c r="F8" s="61"/>
      <c r="G8" s="60"/>
      <c r="H8" s="68"/>
    </row>
    <row r="9" spans="1:8" ht="39.450000000000003" customHeight="1" x14ac:dyDescent="0.3">
      <c r="A9" s="54" t="s">
        <v>49</v>
      </c>
      <c r="B9" s="55"/>
      <c r="C9" s="55"/>
      <c r="D9" s="56"/>
      <c r="E9" s="45"/>
      <c r="F9" s="57"/>
      <c r="G9" s="45"/>
      <c r="H9" s="35"/>
    </row>
    <row r="10" spans="1:8" ht="39.450000000000003" customHeight="1" x14ac:dyDescent="0.3">
      <c r="A10" s="54" t="s">
        <v>50</v>
      </c>
      <c r="B10" s="58"/>
      <c r="C10" s="58"/>
      <c r="D10" s="59"/>
      <c r="E10" s="60"/>
      <c r="F10" s="61"/>
      <c r="G10" s="60"/>
      <c r="H10" s="68"/>
    </row>
    <row r="11" spans="1:8" ht="39.450000000000003" customHeight="1" x14ac:dyDescent="0.3">
      <c r="A11" s="54" t="s">
        <v>51</v>
      </c>
      <c r="B11" s="55"/>
      <c r="C11" s="55"/>
      <c r="D11" s="56"/>
      <c r="E11" s="45"/>
      <c r="F11" s="57"/>
      <c r="G11" s="45"/>
      <c r="H11" s="40"/>
    </row>
    <row r="12" spans="1:8" ht="39.450000000000003" customHeight="1" x14ac:dyDescent="0.3">
      <c r="A12" s="54" t="s">
        <v>52</v>
      </c>
      <c r="B12" s="58"/>
      <c r="C12" s="58"/>
      <c r="D12" s="59"/>
      <c r="E12" s="60"/>
      <c r="F12" s="61"/>
      <c r="G12" s="60"/>
      <c r="H12" s="68"/>
    </row>
    <row r="13" spans="1:8" ht="39" customHeight="1" x14ac:dyDescent="0.3"/>
    <row r="14" spans="1:8" ht="39" customHeight="1" x14ac:dyDescent="0.3">
      <c r="A14" s="62"/>
    </row>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5:B12 B1:B2">
    <cfRule type="cellIs" dxfId="314" priority="16" operator="equal">
      <formula>"Low"</formula>
    </cfRule>
    <cfRule type="cellIs" dxfId="313" priority="17" operator="equal">
      <formula>"Medium"</formula>
    </cfRule>
    <cfRule type="cellIs" dxfId="312" priority="18" operator="equal">
      <formula>"High"</formula>
    </cfRule>
  </conditionalFormatting>
  <conditionalFormatting sqref="C5:C12 C1:C2">
    <cfRule type="cellIs" dxfId="311" priority="13" operator="equal">
      <formula>"Low"</formula>
    </cfRule>
    <cfRule type="cellIs" dxfId="310" priority="14" operator="equal">
      <formula>"Medium"</formula>
    </cfRule>
    <cfRule type="cellIs" dxfId="309" priority="15" operator="equal">
      <formula>"High"</formula>
    </cfRule>
  </conditionalFormatting>
  <conditionalFormatting sqref="B3:B4">
    <cfRule type="cellIs" dxfId="308" priority="7" operator="equal">
      <formula>"Low"</formula>
    </cfRule>
    <cfRule type="cellIs" dxfId="307" priority="8" operator="equal">
      <formula>"Medium"</formula>
    </cfRule>
    <cfRule type="cellIs" dxfId="306" priority="9" operator="equal">
      <formula>"High"</formula>
    </cfRule>
  </conditionalFormatting>
  <conditionalFormatting sqref="C3:C4">
    <cfRule type="cellIs" dxfId="305" priority="4" operator="equal">
      <formula>"Low"</formula>
    </cfRule>
    <cfRule type="cellIs" dxfId="304" priority="5" operator="equal">
      <formula>"Medium"</formula>
    </cfRule>
    <cfRule type="cellIs" dxfId="303"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0" operator="equal" id="{0585B332-B169-4829-A857-6F9E6881F312}">
            <xm:f>Lists!$C$4</xm:f>
            <x14:dxf>
              <font>
                <color auto="1"/>
              </font>
              <fill>
                <patternFill>
                  <bgColor rgb="FFFF3300"/>
                </patternFill>
              </fill>
            </x14:dxf>
          </x14:cfRule>
          <x14:cfRule type="cellIs" priority="11" operator="equal" id="{BD5BC756-8D85-4E88-8A4A-F784619F14B1}">
            <xm:f>Lists!$C$3</xm:f>
            <x14:dxf>
              <font>
                <color auto="1"/>
              </font>
              <fill>
                <patternFill>
                  <bgColor rgb="FFFFC000"/>
                </patternFill>
              </fill>
            </x14:dxf>
          </x14:cfRule>
          <x14:cfRule type="cellIs" priority="12" operator="equal" id="{E724B4D9-4197-4A51-B375-089921CE27D0}">
            <xm:f>Lists!$C$2</xm:f>
            <x14:dxf>
              <font>
                <color auto="1"/>
              </font>
              <fill>
                <patternFill>
                  <bgColor rgb="FF92D050"/>
                </patternFill>
              </fill>
            </x14:dxf>
          </x14:cfRule>
          <xm:sqref>D5:D12 D1:D2</xm:sqref>
        </x14:conditionalFormatting>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D3:D4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pane ySplit="1" topLeftCell="A5" activePane="bottomLeft" state="frozen"/>
      <selection pane="bottomLeft" activeCell="D7" sqref="D7"/>
    </sheetView>
  </sheetViews>
  <sheetFormatPr defaultColWidth="9" defaultRowHeight="39.450000000000003"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48" customHeight="1" x14ac:dyDescent="0.3">
      <c r="A1" s="30" t="s">
        <v>167</v>
      </c>
      <c r="B1" s="31" t="s">
        <v>8</v>
      </c>
      <c r="C1" s="31" t="s">
        <v>9</v>
      </c>
      <c r="D1" s="31" t="s">
        <v>10</v>
      </c>
      <c r="E1" s="31" t="s">
        <v>39</v>
      </c>
      <c r="F1" s="31" t="s">
        <v>40</v>
      </c>
      <c r="G1" s="42" t="s">
        <v>41</v>
      </c>
      <c r="H1" s="70" t="s">
        <v>42</v>
      </c>
    </row>
    <row r="2" spans="1:8"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54</v>
      </c>
      <c r="B3" s="3"/>
      <c r="C3" s="3"/>
      <c r="D3" s="4"/>
      <c r="E3" s="35"/>
      <c r="F3" s="36"/>
      <c r="G3" s="44"/>
      <c r="H3" s="35"/>
    </row>
    <row r="4" spans="1:8" ht="39.450000000000003" customHeight="1" x14ac:dyDescent="0.3">
      <c r="A4" s="34" t="s">
        <v>55</v>
      </c>
      <c r="B4" s="3"/>
      <c r="C4" s="3"/>
      <c r="D4" s="4"/>
      <c r="E4" s="35"/>
      <c r="F4" s="36"/>
      <c r="G4" s="44"/>
      <c r="H4" s="68"/>
    </row>
    <row r="5" spans="1:8" ht="39.450000000000003" customHeight="1" x14ac:dyDescent="0.3">
      <c r="A5" s="34" t="s">
        <v>56</v>
      </c>
      <c r="B5" s="3"/>
      <c r="C5" s="3"/>
      <c r="D5" s="4"/>
      <c r="E5" s="35"/>
      <c r="F5" s="36"/>
      <c r="G5" s="44"/>
      <c r="H5" s="35"/>
    </row>
    <row r="6" spans="1:8" ht="39.450000000000003" customHeight="1" x14ac:dyDescent="0.3">
      <c r="A6" s="34" t="s">
        <v>57</v>
      </c>
      <c r="B6" s="3"/>
      <c r="C6" s="3"/>
      <c r="D6" s="4"/>
      <c r="E6" s="35"/>
      <c r="F6" s="36"/>
      <c r="G6" s="44"/>
      <c r="H6" s="68"/>
    </row>
    <row r="7" spans="1:8" ht="39.450000000000003" customHeight="1" x14ac:dyDescent="0.3">
      <c r="A7" s="34" t="s">
        <v>58</v>
      </c>
      <c r="B7" s="3"/>
      <c r="C7" s="3"/>
      <c r="D7" s="4"/>
      <c r="E7" s="35"/>
      <c r="F7" s="36"/>
      <c r="G7" s="44"/>
      <c r="H7" s="35"/>
    </row>
    <row r="8" spans="1:8" ht="39.450000000000003" customHeight="1" x14ac:dyDescent="0.3">
      <c r="A8" s="34" t="s">
        <v>59</v>
      </c>
      <c r="B8" s="3"/>
      <c r="C8" s="3"/>
      <c r="D8" s="4"/>
      <c r="E8" s="35"/>
      <c r="F8" s="36"/>
      <c r="G8" s="44"/>
      <c r="H8" s="68"/>
    </row>
    <row r="9" spans="1:8" ht="39.450000000000003" customHeight="1" x14ac:dyDescent="0.3">
      <c r="A9" s="34" t="s">
        <v>60</v>
      </c>
      <c r="B9" s="3"/>
      <c r="C9" s="3"/>
      <c r="D9" s="4"/>
      <c r="E9" s="35"/>
      <c r="F9" s="36"/>
      <c r="G9" s="44"/>
      <c r="H9" s="35"/>
    </row>
    <row r="10" spans="1:8" ht="39.450000000000003" customHeight="1" x14ac:dyDescent="0.3">
      <c r="A10" s="34" t="s">
        <v>61</v>
      </c>
      <c r="B10" s="3"/>
      <c r="C10" s="3"/>
      <c r="D10" s="4"/>
      <c r="E10" s="35"/>
      <c r="F10" s="36"/>
      <c r="G10" s="44"/>
      <c r="H10" s="68"/>
    </row>
    <row r="11" spans="1:8" ht="39.450000000000003" customHeight="1" x14ac:dyDescent="0.3">
      <c r="A11" s="34" t="s">
        <v>62</v>
      </c>
      <c r="B11" s="3"/>
      <c r="C11" s="3"/>
      <c r="D11" s="4"/>
      <c r="E11" s="35"/>
      <c r="F11" s="36"/>
      <c r="G11" s="44"/>
      <c r="H11" s="40"/>
    </row>
    <row r="12" spans="1:8" ht="39.450000000000003" customHeight="1" x14ac:dyDescent="0.3">
      <c r="A12" s="34" t="s">
        <v>63</v>
      </c>
      <c r="B12" s="38"/>
      <c r="C12" s="38"/>
      <c r="D12" s="39"/>
      <c r="E12" s="40"/>
      <c r="F12" s="41"/>
      <c r="G12" s="45"/>
      <c r="H12" s="68"/>
    </row>
  </sheetData>
  <phoneticPr fontId="2" type="noConversion"/>
  <conditionalFormatting sqref="B2:B12">
    <cfRule type="cellIs" dxfId="285" priority="7" operator="equal">
      <formula>"Low"</formula>
    </cfRule>
    <cfRule type="cellIs" dxfId="284" priority="8" operator="equal">
      <formula>"Medium"</formula>
    </cfRule>
    <cfRule type="cellIs" dxfId="283" priority="9" operator="equal">
      <formula>"High"</formula>
    </cfRule>
  </conditionalFormatting>
  <conditionalFormatting sqref="C2:C12">
    <cfRule type="cellIs" dxfId="282" priority="4" operator="equal">
      <formula>"Low"</formula>
    </cfRule>
    <cfRule type="cellIs" dxfId="281" priority="5" operator="equal">
      <formula>"Medium"</formula>
    </cfRule>
    <cfRule type="cellIs" dxfId="280"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pane ySplit="1" topLeftCell="A4" activePane="bottomLeft" state="frozen"/>
      <selection pane="bottomLeft" activeCell="C11" sqref="C11"/>
    </sheetView>
  </sheetViews>
  <sheetFormatPr defaultColWidth="9" defaultRowHeight="39.450000000000003"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59.25" customHeight="1" x14ac:dyDescent="0.3">
      <c r="A1" s="30" t="s">
        <v>186</v>
      </c>
      <c r="B1" s="31" t="s">
        <v>8</v>
      </c>
      <c r="C1" s="31" t="s">
        <v>9</v>
      </c>
      <c r="D1" s="31" t="s">
        <v>10</v>
      </c>
      <c r="E1" s="31" t="s">
        <v>39</v>
      </c>
      <c r="F1" s="31" t="s">
        <v>40</v>
      </c>
      <c r="G1" s="42" t="s">
        <v>41</v>
      </c>
      <c r="H1" s="70" t="s">
        <v>42</v>
      </c>
    </row>
    <row r="2" spans="1:8" s="32" customFormat="1" ht="48.75"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64</v>
      </c>
      <c r="B3" s="3"/>
      <c r="C3" s="3"/>
      <c r="D3" s="4"/>
      <c r="E3" s="35"/>
      <c r="F3" s="36"/>
      <c r="G3" s="44"/>
      <c r="H3" s="35"/>
    </row>
    <row r="4" spans="1:8" ht="39.450000000000003" customHeight="1" x14ac:dyDescent="0.3">
      <c r="A4" s="34" t="s">
        <v>65</v>
      </c>
      <c r="B4" s="3"/>
      <c r="C4" s="3"/>
      <c r="D4" s="4"/>
      <c r="E4" s="35"/>
      <c r="F4" s="36"/>
      <c r="G4" s="44"/>
      <c r="H4" s="68"/>
    </row>
    <row r="5" spans="1:8" ht="39.450000000000003" customHeight="1" x14ac:dyDescent="0.3">
      <c r="A5" s="34" t="s">
        <v>66</v>
      </c>
      <c r="B5" s="3"/>
      <c r="C5" s="3"/>
      <c r="D5" s="4"/>
      <c r="E5" s="35"/>
      <c r="F5" s="36"/>
      <c r="G5" s="44"/>
      <c r="H5" s="35"/>
    </row>
    <row r="6" spans="1:8" ht="39.450000000000003" customHeight="1" x14ac:dyDescent="0.3">
      <c r="A6" s="34" t="s">
        <v>67</v>
      </c>
      <c r="B6" s="3"/>
      <c r="C6" s="3"/>
      <c r="D6" s="4"/>
      <c r="E6" s="35"/>
      <c r="F6" s="36"/>
      <c r="G6" s="44"/>
      <c r="H6" s="68"/>
    </row>
    <row r="7" spans="1:8" ht="39.450000000000003" customHeight="1" x14ac:dyDescent="0.3">
      <c r="A7" s="34" t="s">
        <v>68</v>
      </c>
      <c r="B7" s="3"/>
      <c r="C7" s="3"/>
      <c r="D7" s="4"/>
      <c r="E7" s="35"/>
      <c r="F7" s="36"/>
      <c r="G7" s="44"/>
      <c r="H7" s="35"/>
    </row>
    <row r="8" spans="1:8" ht="39.450000000000003" customHeight="1" x14ac:dyDescent="0.3">
      <c r="A8" s="34" t="s">
        <v>69</v>
      </c>
      <c r="B8" s="3"/>
      <c r="C8" s="3"/>
      <c r="D8" s="4"/>
      <c r="E8" s="35"/>
      <c r="F8" s="36"/>
      <c r="G8" s="44"/>
      <c r="H8" s="68"/>
    </row>
    <row r="9" spans="1:8" ht="39.450000000000003" customHeight="1" x14ac:dyDescent="0.3">
      <c r="A9" s="34" t="s">
        <v>70</v>
      </c>
      <c r="B9" s="3"/>
      <c r="C9" s="3"/>
      <c r="D9" s="4"/>
      <c r="E9" s="35"/>
      <c r="F9" s="36"/>
      <c r="G9" s="44"/>
      <c r="H9" s="35"/>
    </row>
    <row r="10" spans="1:8" ht="39.450000000000003" customHeight="1" x14ac:dyDescent="0.3">
      <c r="A10" s="34" t="s">
        <v>71</v>
      </c>
      <c r="B10" s="3"/>
      <c r="C10" s="3"/>
      <c r="D10" s="4"/>
      <c r="E10" s="35"/>
      <c r="F10" s="36"/>
      <c r="G10" s="44"/>
      <c r="H10" s="68"/>
    </row>
    <row r="11" spans="1:8" ht="39.450000000000003" customHeight="1" x14ac:dyDescent="0.3">
      <c r="A11" s="34" t="s">
        <v>72</v>
      </c>
      <c r="B11" s="3"/>
      <c r="C11" s="3"/>
      <c r="D11" s="4"/>
      <c r="E11" s="35"/>
      <c r="F11" s="36"/>
      <c r="G11" s="44"/>
      <c r="H11" s="40"/>
    </row>
    <row r="12" spans="1:8" ht="39.450000000000003" customHeight="1" x14ac:dyDescent="0.3">
      <c r="A12" s="34" t="s">
        <v>73</v>
      </c>
      <c r="B12" s="38"/>
      <c r="C12" s="38"/>
      <c r="D12" s="39"/>
      <c r="E12" s="40"/>
      <c r="F12" s="41"/>
      <c r="G12" s="45"/>
      <c r="H12" s="68"/>
    </row>
  </sheetData>
  <phoneticPr fontId="2" type="noConversion"/>
  <conditionalFormatting sqref="B2:B12">
    <cfRule type="cellIs" dxfId="263" priority="7" operator="equal">
      <formula>"Low"</formula>
    </cfRule>
    <cfRule type="cellIs" dxfId="262" priority="8" operator="equal">
      <formula>"Medium"</formula>
    </cfRule>
    <cfRule type="cellIs" dxfId="261" priority="9" operator="equal">
      <formula>"High"</formula>
    </cfRule>
  </conditionalFormatting>
  <conditionalFormatting sqref="C2:C12">
    <cfRule type="cellIs" dxfId="260" priority="4" operator="equal">
      <formula>"Low"</formula>
    </cfRule>
    <cfRule type="cellIs" dxfId="259" priority="5" operator="equal">
      <formula>"Medium"</formula>
    </cfRule>
    <cfRule type="cellIs" dxfId="258" priority="6" operator="equal">
      <formula>"High"</formula>
    </cfRule>
  </conditionalFormatting>
  <pageMargins left="0.7" right="0.7" top="0.75" bottom="0.75" header="0.3" footer="0.3"/>
  <pageSetup paperSize="9" orientation="portrait" verticalDpi="0" r:id="rId1"/>
  <ignoredErrors>
    <ignoredError sqref="D3:D4 D5: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pane ySplit="1" topLeftCell="A3" activePane="bottomLeft" state="frozen"/>
      <selection pane="bottomLeft" activeCell="E11" sqref="E11"/>
    </sheetView>
  </sheetViews>
  <sheetFormatPr defaultColWidth="9" defaultRowHeight="18" customHeight="1" x14ac:dyDescent="0.3"/>
  <cols>
    <col min="1" max="1" width="56.77734375" style="2" customWidth="1"/>
    <col min="2" max="3" width="12.218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2" customFormat="1" ht="64.5" customHeight="1" x14ac:dyDescent="0.3">
      <c r="A1" s="30" t="s">
        <v>169</v>
      </c>
      <c r="B1" s="31" t="s">
        <v>8</v>
      </c>
      <c r="C1" s="31" t="s">
        <v>9</v>
      </c>
      <c r="D1" s="31" t="s">
        <v>10</v>
      </c>
      <c r="E1" s="31" t="s">
        <v>39</v>
      </c>
      <c r="F1" s="31" t="s">
        <v>40</v>
      </c>
      <c r="G1" s="42" t="s">
        <v>41</v>
      </c>
      <c r="H1" s="70" t="s">
        <v>42</v>
      </c>
    </row>
    <row r="2" spans="1:8" s="32" customFormat="1" ht="39.450000000000003" customHeight="1" x14ac:dyDescent="0.3">
      <c r="A2" s="33" t="s">
        <v>185</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3">
      <c r="A3" s="34" t="s">
        <v>74</v>
      </c>
      <c r="B3" s="3"/>
      <c r="C3" s="3"/>
      <c r="D3" s="4"/>
      <c r="E3" s="35"/>
      <c r="F3" s="36"/>
      <c r="G3" s="44"/>
      <c r="H3" s="35"/>
    </row>
    <row r="4" spans="1:8" ht="39.450000000000003" customHeight="1" x14ac:dyDescent="0.3">
      <c r="A4" s="34" t="s">
        <v>75</v>
      </c>
      <c r="B4" s="3"/>
      <c r="C4" s="3"/>
      <c r="D4" s="4"/>
      <c r="E4" s="35"/>
      <c r="F4" s="36"/>
      <c r="G4" s="44"/>
      <c r="H4" s="68"/>
    </row>
    <row r="5" spans="1:8" ht="39.450000000000003" customHeight="1" x14ac:dyDescent="0.3">
      <c r="A5" s="34" t="s">
        <v>76</v>
      </c>
      <c r="B5" s="3"/>
      <c r="C5" s="3"/>
      <c r="D5" s="4"/>
      <c r="E5" s="35"/>
      <c r="F5" s="36"/>
      <c r="G5" s="44"/>
      <c r="H5" s="35"/>
    </row>
    <row r="6" spans="1:8" ht="39.450000000000003" customHeight="1" x14ac:dyDescent="0.3">
      <c r="A6" s="34" t="s">
        <v>77</v>
      </c>
      <c r="B6" s="3"/>
      <c r="C6" s="3"/>
      <c r="D6" s="4"/>
      <c r="E6" s="35"/>
      <c r="F6" s="36"/>
      <c r="G6" s="44"/>
      <c r="H6" s="68"/>
    </row>
    <row r="7" spans="1:8" ht="39.450000000000003" customHeight="1" x14ac:dyDescent="0.3">
      <c r="A7" s="34" t="s">
        <v>78</v>
      </c>
      <c r="B7" s="3"/>
      <c r="C7" s="3"/>
      <c r="D7" s="4"/>
      <c r="E7" s="35"/>
      <c r="F7" s="36"/>
      <c r="G7" s="44"/>
      <c r="H7" s="35"/>
    </row>
    <row r="8" spans="1:8" ht="39.450000000000003" customHeight="1" x14ac:dyDescent="0.3">
      <c r="A8" s="34" t="s">
        <v>79</v>
      </c>
      <c r="B8" s="3"/>
      <c r="C8" s="3"/>
      <c r="D8" s="4"/>
      <c r="E8" s="35"/>
      <c r="F8" s="36"/>
      <c r="G8" s="44"/>
      <c r="H8" s="68"/>
    </row>
    <row r="9" spans="1:8" ht="39.450000000000003" customHeight="1" x14ac:dyDescent="0.3">
      <c r="A9" s="34" t="s">
        <v>80</v>
      </c>
      <c r="B9" s="3"/>
      <c r="C9" s="3"/>
      <c r="D9" s="4"/>
      <c r="E9" s="35"/>
      <c r="F9" s="36"/>
      <c r="G9" s="44"/>
      <c r="H9" s="35"/>
    </row>
    <row r="10" spans="1:8" ht="39.450000000000003" customHeight="1" x14ac:dyDescent="0.3">
      <c r="A10" s="34" t="s">
        <v>81</v>
      </c>
      <c r="B10" s="3"/>
      <c r="C10" s="3"/>
      <c r="D10" s="4"/>
      <c r="E10" s="35"/>
      <c r="F10" s="36"/>
      <c r="G10" s="44"/>
      <c r="H10" s="68"/>
    </row>
    <row r="11" spans="1:8" ht="39.450000000000003" customHeight="1" x14ac:dyDescent="0.3">
      <c r="A11" s="34" t="s">
        <v>82</v>
      </c>
      <c r="B11" s="3"/>
      <c r="C11" s="3"/>
      <c r="D11" s="4"/>
      <c r="E11" s="35"/>
      <c r="F11" s="36"/>
      <c r="G11" s="44"/>
      <c r="H11" s="40"/>
    </row>
    <row r="12" spans="1:8" ht="39.450000000000003" customHeight="1" x14ac:dyDescent="0.3">
      <c r="A12" s="34" t="s">
        <v>83</v>
      </c>
      <c r="B12" s="38"/>
      <c r="C12" s="38"/>
      <c r="D12" s="39"/>
      <c r="E12" s="40"/>
      <c r="F12" s="41"/>
      <c r="G12" s="45"/>
      <c r="H12" s="68"/>
    </row>
    <row r="13" spans="1:8" ht="39" customHeight="1" x14ac:dyDescent="0.3"/>
    <row r="14" spans="1:8" ht="39" customHeight="1" x14ac:dyDescent="0.3"/>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2:B12">
    <cfRule type="cellIs" dxfId="241" priority="7" operator="equal">
      <formula>"Low"</formula>
    </cfRule>
    <cfRule type="cellIs" dxfId="240" priority="8" operator="equal">
      <formula>"Medium"</formula>
    </cfRule>
    <cfRule type="cellIs" dxfId="239" priority="9" operator="equal">
      <formula>"High"</formula>
    </cfRule>
  </conditionalFormatting>
  <conditionalFormatting sqref="C2:C12">
    <cfRule type="cellIs" dxfId="238" priority="4" operator="equal">
      <formula>"Low"</formula>
    </cfRule>
    <cfRule type="cellIs" dxfId="237" priority="5" operator="equal">
      <formula>"Medium"</formula>
    </cfRule>
    <cfRule type="cellIs" dxfId="236"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6" ma:contentTypeDescription="Create a new document." ma:contentTypeScope="" ma:versionID="ed7c17304983078c0ed8423f519951f8">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50219c9177eedc1ac11193e5629acb0f"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66E96D-6422-4DB7-9FE0-E25B6E6C4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09C6C1-925D-4CF2-9A41-5B4BFCEBB125}">
  <ds:schemaRefs>
    <ds:schemaRef ds:uri="http://schemas.microsoft.com/sharepoint/v3/contenttype/forms"/>
  </ds:schemaRefs>
</ds:datastoreItem>
</file>

<file path=customXml/itemProps3.xml><?xml version="1.0" encoding="utf-8"?>
<ds:datastoreItem xmlns:ds="http://schemas.openxmlformats.org/officeDocument/2006/customXml" ds:itemID="{526B9DDC-C32C-4EE9-BDDC-98F6C24FDE1C}">
  <ds:schemaRefs>
    <ds:schemaRef ds:uri="http://purl.org/dc/dcmitype/"/>
    <ds:schemaRef ds:uri="http://schemas.microsoft.com/office/2006/metadata/properties"/>
    <ds:schemaRef ds:uri="http://purl.org/dc/elements/1.1/"/>
    <ds:schemaRef ds:uri="http://purl.org/dc/terms/"/>
    <ds:schemaRef ds:uri="8f30a74c-8e7c-491d-b15a-3c2ecabf532b"/>
    <ds:schemaRef ds:uri="http://schemas.microsoft.com/office/infopath/2007/PartnerControls"/>
    <ds:schemaRef ds:uri="http://schemas.microsoft.com/office/2006/documentManagement/types"/>
    <ds:schemaRef ds:uri="http://schemas.openxmlformats.org/package/2006/metadata/core-properties"/>
    <ds:schemaRef ds:uri="9f63860b-ec5a-4177-80bc-0dae68c6673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19</vt:i4>
      </vt:variant>
    </vt:vector>
  </HeadingPairs>
  <TitlesOfParts>
    <vt:vector size="19" baseType="lpstr">
      <vt:lpstr>Instructions</vt:lpstr>
      <vt:lpstr>Dashboard</vt:lpstr>
      <vt:lpstr>Lists</vt:lpstr>
      <vt:lpstr>Criteria 1a,b,c</vt:lpstr>
      <vt:lpstr>Criteria 1d,e,f</vt:lpstr>
      <vt:lpstr>Criteria 1g,h,i,j</vt:lpstr>
      <vt:lpstr>Criteria 2</vt:lpstr>
      <vt:lpstr>Criteria 3</vt:lpstr>
      <vt:lpstr>Criteria 4</vt:lpstr>
      <vt:lpstr>Criteria 5</vt:lpstr>
      <vt:lpstr>Criteria 6</vt:lpstr>
      <vt:lpstr>Criteria 7a,b,c</vt:lpstr>
      <vt:lpstr>Criteria 7d,e,f</vt:lpstr>
      <vt:lpstr>Criteria 7g,h,i</vt:lpstr>
      <vt:lpstr>Criteria 8a,b,c</vt:lpstr>
      <vt:lpstr>Criteria 9</vt:lpstr>
      <vt:lpstr>Criteria 10</vt:lpstr>
      <vt:lpstr>Criteria 11a,b,c</vt:lpstr>
      <vt:lpstr>Criteria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Thomas Whittaker</cp:lastModifiedBy>
  <cp:revision/>
  <dcterms:created xsi:type="dcterms:W3CDTF">2021-03-11T12:11:45Z</dcterms:created>
  <dcterms:modified xsi:type="dcterms:W3CDTF">2022-08-09T09:00:00Z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