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8.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istan Evans\Documents\Implementation Team\Standards\FI Tool and template\"/>
    </mc:Choice>
  </mc:AlternateContent>
  <xr:revisionPtr revIDLastSave="0" documentId="13_ncr:1_{E9934697-F8C4-48DF-9E72-A400E4FA2DDC}" xr6:coauthVersionLast="47" xr6:coauthVersionMax="47" xr10:uidLastSave="{00000000-0000-0000-0000-000000000000}"/>
  <bookViews>
    <workbookView xWindow="28680" yWindow="-120" windowWidth="29040" windowHeight="15840" tabRatio="683" activeTab="1" xr2:uid="{FE4A2CF9-AE39-4085-B55D-B7C160E4415C}"/>
  </bookViews>
  <sheets>
    <sheet name="Instructions" sheetId="24" r:id="rId1"/>
    <sheet name="Dashboard" sheetId="1" r:id="rId2"/>
    <sheet name="Lists" sheetId="6" state="hidden" r:id="rId3"/>
    <sheet name="Criteria 1" sheetId="2" r:id="rId4"/>
    <sheet name="Criteria 2 a,b" sheetId="7" r:id="rId5"/>
    <sheet name="Criteria 2 c,d" sheetId="8" r:id="rId6"/>
    <sheet name="Criteria 2 e,f" sheetId="9" r:id="rId7"/>
    <sheet name="Criteria 2 g,h" sheetId="10" r:id="rId8"/>
    <sheet name="Criteria 2 1, j" sheetId="11" r:id="rId9"/>
    <sheet name="Criteria 3" sheetId="12" r:id="rId10"/>
    <sheet name="Criteria 4" sheetId="13" r:id="rId11"/>
    <sheet name="Criteria 5" sheetId="14" r:id="rId12"/>
    <sheet name="Criteria 6" sheetId="15" r:id="rId13"/>
    <sheet name="Criteria 7" sheetId="16" r:id="rId14"/>
    <sheet name="Criteria 8" sheetId="34" r:id="rId15"/>
    <sheet name="Criteria 9" sheetId="35" r:id="rId16"/>
    <sheet name="Criteria 10 a,b" sheetId="36" r:id="rId17"/>
    <sheet name="Criteria 11" sheetId="37" r:id="rId18"/>
    <sheet name="Criteria 12" sheetId="38" r:id="rId19"/>
    <sheet name="Criteria 13" sheetId="39" r:id="rId20"/>
    <sheet name="Criteria 14" sheetId="40" r:id="rId21"/>
    <sheet name="Criteria 15" sheetId="41"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K18" i="1"/>
  <c r="J18" i="1"/>
  <c r="I18" i="1"/>
  <c r="K30" i="1"/>
  <c r="J30" i="1"/>
  <c r="I30" i="1"/>
  <c r="H30" i="1"/>
  <c r="G30" i="1"/>
  <c r="F30" i="1"/>
  <c r="E30" i="1"/>
  <c r="D30" i="1"/>
  <c r="C30" i="1"/>
  <c r="K29" i="1"/>
  <c r="J29" i="1"/>
  <c r="I29" i="1"/>
  <c r="H29" i="1"/>
  <c r="G29" i="1"/>
  <c r="F29" i="1"/>
  <c r="E29" i="1"/>
  <c r="D29" i="1"/>
  <c r="C29" i="1"/>
  <c r="K28" i="1"/>
  <c r="J28" i="1"/>
  <c r="I28" i="1"/>
  <c r="H28" i="1"/>
  <c r="G28" i="1"/>
  <c r="F28" i="1"/>
  <c r="E28" i="1"/>
  <c r="D28" i="1"/>
  <c r="C28" i="1"/>
  <c r="K27" i="1"/>
  <c r="J27" i="1"/>
  <c r="I27" i="1"/>
  <c r="H27" i="1"/>
  <c r="G27" i="1"/>
  <c r="F27" i="1"/>
  <c r="E27" i="1"/>
  <c r="D27" i="1"/>
  <c r="C27" i="1"/>
  <c r="K26" i="1"/>
  <c r="J26" i="1"/>
  <c r="I26" i="1"/>
  <c r="H26" i="1"/>
  <c r="G26" i="1"/>
  <c r="F26" i="1"/>
  <c r="E26" i="1"/>
  <c r="D26" i="1"/>
  <c r="C26" i="1"/>
  <c r="K25" i="1"/>
  <c r="J25" i="1"/>
  <c r="I25" i="1"/>
  <c r="H25" i="1"/>
  <c r="G25" i="1"/>
  <c r="F25" i="1"/>
  <c r="E25" i="1"/>
  <c r="D25" i="1"/>
  <c r="C25" i="1"/>
  <c r="K24" i="1"/>
  <c r="J24" i="1"/>
  <c r="I24" i="1"/>
  <c r="H24" i="1"/>
  <c r="G24" i="1"/>
  <c r="F24" i="1"/>
  <c r="E24" i="1"/>
  <c r="D24" i="1"/>
  <c r="C24"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D2" i="41"/>
  <c r="V8" i="6" s="1"/>
  <c r="D2" i="40"/>
  <c r="U8" i="6" s="1"/>
  <c r="D2" i="39"/>
  <c r="T8" i="6" s="1"/>
  <c r="D2" i="38"/>
  <c r="S8" i="6" s="1"/>
  <c r="D2" i="37"/>
  <c r="R8" i="6" s="1"/>
  <c r="D2" i="36"/>
  <c r="Q8" i="6" s="1"/>
  <c r="D2" i="35"/>
  <c r="P8" i="6" s="1"/>
  <c r="D2" i="34"/>
  <c r="O8" i="6" s="1"/>
  <c r="D2" i="16"/>
  <c r="D2" i="15"/>
  <c r="D2" i="14"/>
  <c r="D2" i="13"/>
  <c r="D2" i="12"/>
  <c r="D2" i="11"/>
  <c r="D2" i="10"/>
  <c r="D2" i="9"/>
  <c r="D2" i="8"/>
  <c r="D2" i="7"/>
  <c r="D2" i="2"/>
  <c r="H31" i="1" l="1"/>
  <c r="G31" i="1"/>
  <c r="F31" i="1"/>
  <c r="E31" i="1"/>
  <c r="D31" i="1"/>
  <c r="C31" i="1"/>
  <c r="N8" i="6"/>
  <c r="M8" i="6"/>
  <c r="L8" i="6"/>
  <c r="K8" i="6"/>
  <c r="J8" i="6"/>
  <c r="I8" i="6"/>
  <c r="F8" i="6"/>
  <c r="D8" i="6"/>
  <c r="K31" i="1" l="1"/>
  <c r="I31" i="1"/>
  <c r="J31" i="1"/>
  <c r="H8" i="6"/>
  <c r="G8" i="6"/>
  <c r="E8" i="6"/>
  <c r="E12" i="6" l="1"/>
  <c r="E10" i="6"/>
  <c r="E11" i="6"/>
</calcChain>
</file>

<file path=xl/sharedStrings.xml><?xml version="1.0" encoding="utf-8"?>
<sst xmlns="http://schemas.openxmlformats.org/spreadsheetml/2006/main" count="444" uniqueCount="228">
  <si>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</si>
  <si>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</si>
  <si>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</si>
  <si>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</si>
  <si>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</si>
  <si>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</si>
  <si>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</si>
  <si>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</si>
  <si>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</si>
  <si>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</si>
  <si>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</si>
  <si>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</si>
  <si>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</si>
  <si>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</si>
  <si>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</si>
  <si>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</si>
  <si>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</si>
  <si>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</si>
  <si>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</si>
  <si>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</si>
  <si>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</si>
  <si>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</si>
  <si>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</si>
  <si>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</si>
  <si>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</si>
  <si>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</si>
  <si>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</si>
  <si>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</si>
  <si>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</si>
  <si>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</si>
  <si>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</si>
  <si>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</si>
  <si>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Criteria 13</t>
  </si>
  <si>
    <t>Criteria 14</t>
  </si>
  <si>
    <t>Criteria 15</t>
  </si>
  <si>
    <t>Criteria 16</t>
  </si>
  <si>
    <t>Criteria 17</t>
  </si>
  <si>
    <t>Criteria 18</t>
  </si>
  <si>
    <t>Criteria 19</t>
  </si>
  <si>
    <t>Partial Compliant</t>
  </si>
  <si>
    <t>Non compliant</t>
  </si>
  <si>
    <t>Column1</t>
  </si>
  <si>
    <t>Work assigned to</t>
  </si>
  <si>
    <t>Projected date for completion</t>
  </si>
  <si>
    <t>Description of work needing to be done</t>
  </si>
  <si>
    <t>Evidence of Compliance</t>
  </si>
  <si>
    <t>Is FRS fully 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</si>
  <si>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</si>
  <si>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</si>
  <si>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</si>
  <si>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</si>
  <si>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</si>
  <si>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</si>
  <si>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</si>
  <si>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</si>
  <si>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</si>
  <si>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</si>
  <si>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</si>
  <si>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</si>
  <si>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</si>
  <si>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</si>
  <si>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</si>
  <si>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</si>
  <si>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</si>
  <si>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</si>
  <si>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</si>
  <si>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</si>
  <si>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</si>
  <si>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</si>
  <si>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</si>
  <si>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</si>
  <si>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</si>
  <si>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</si>
  <si>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</si>
  <si>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</si>
  <si>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</si>
  <si>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</si>
  <si>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</si>
  <si>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</si>
  <si>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</si>
  <si>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</si>
  <si>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</si>
  <si>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</si>
  <si>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</si>
  <si>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</si>
  <si>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</si>
  <si>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</si>
  <si>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</si>
  <si>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</si>
  <si>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</si>
  <si>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</si>
  <si>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</si>
  <si>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</si>
  <si>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</si>
  <si>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</si>
  <si>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</si>
  <si>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</si>
  <si>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</si>
  <si>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</si>
  <si>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</si>
  <si>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</si>
  <si>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</si>
  <si>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</si>
  <si>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</si>
  <si>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</si>
  <si>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</si>
  <si>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</si>
  <si>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</si>
  <si>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</si>
  <si>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</si>
  <si>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</si>
  <si>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</si>
  <si>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</si>
  <si>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</si>
  <si>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</si>
  <si>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</si>
  <si>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</si>
  <si>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</si>
  <si>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</si>
  <si>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</si>
  <si>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</si>
  <si>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</si>
  <si>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</si>
  <si>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</si>
  <si>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</si>
  <si>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</si>
  <si>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</si>
  <si>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</si>
  <si>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</si>
  <si>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</si>
  <si>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</si>
  <si>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</si>
  <si>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</si>
  <si>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</si>
  <si>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</si>
  <si>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</si>
  <si>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</si>
  <si>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</si>
  <si>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</si>
  <si>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</si>
  <si>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</si>
  <si>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</si>
  <si>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</si>
  <si>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</si>
  <si>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</si>
  <si>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</si>
  <si>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</si>
  <si>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</si>
  <si>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</si>
  <si>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</si>
  <si>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</si>
  <si>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</si>
  <si>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</si>
  <si>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</si>
  <si>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</si>
  <si>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</si>
  <si>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</si>
  <si>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</si>
  <si>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</si>
  <si>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</si>
  <si>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</si>
  <si>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</si>
  <si>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</si>
  <si>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</si>
  <si>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</si>
  <si>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</si>
  <si>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</si>
  <si>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</si>
  <si>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</si>
  <si>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</si>
  <si>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</si>
  <si>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</si>
  <si>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</si>
  <si>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</si>
  <si>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</si>
  <si>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</si>
  <si>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</si>
  <si>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</si>
  <si>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Task 14/1</t>
  </si>
  <si>
    <t>Task 14/2</t>
  </si>
  <si>
    <t>Task 14/3</t>
  </si>
  <si>
    <t>Task 14/4</t>
  </si>
  <si>
    <t>Task 14/5</t>
  </si>
  <si>
    <t>Task 14/6</t>
  </si>
  <si>
    <t>Task 14/7</t>
  </si>
  <si>
    <t>Task 14/8</t>
  </si>
  <si>
    <t>Task 14/9</t>
  </si>
  <si>
    <t>Task 14/10</t>
  </si>
  <si>
    <t>Task 15/1</t>
  </si>
  <si>
    <t>Task 15/2</t>
  </si>
  <si>
    <t>Task 15/3</t>
  </si>
  <si>
    <t>Task 15/4</t>
  </si>
  <si>
    <t>Task 15/5</t>
  </si>
  <si>
    <t>Task 15/6</t>
  </si>
  <si>
    <t>Task 15/7</t>
  </si>
  <si>
    <t>Task 15/8</t>
  </si>
  <si>
    <t>Task 15/9</t>
  </si>
  <si>
    <t>Task 15/10</t>
  </si>
  <si>
    <t>Have plans that enable it to prepare for emergencies and take preventative or pre-emptive actions as required, and that:
a) are based on a robust risk assessment of foreseeable risks to the local area, informed by the National Security Risk Assessment (NSRA) and its Community Risk Registers;
b) contain supporting materials which reflect and embed Joint Emergency Service Interoperability Principles (JESIP);</t>
  </si>
  <si>
    <t>2 a,b</t>
  </si>
  <si>
    <t>2 c,d</t>
  </si>
  <si>
    <t>2 e, f</t>
  </si>
  <si>
    <t>2 g, h</t>
  </si>
  <si>
    <t>2 I, j</t>
  </si>
  <si>
    <t>6 a, b</t>
  </si>
  <si>
    <t>10 a, b</t>
  </si>
  <si>
    <t>c) align to other multi-agency plans, and where relevant meet legislative requirements. These plans may include those for Control of Major Accident Hazards (COMAH), Pipeline Safety Regulations (PSR) and Radiation (Emergency Preparedness and Public Information) Regulations (REPPIR);
d) have a clear activation and notification process for communicating with other Category 1 and 2 responders, organisations and the public, to enhance cross-border awareness and interoperability for preparedness, response and recovery arrangements;</t>
  </si>
  <si>
    <r>
      <rPr>
        <b/>
        <sz val="10"/>
        <color theme="1"/>
        <rFont val="Calibri"/>
        <family val="2"/>
        <scheme val="minor"/>
      </rPr>
      <t xml:space="preserve">To achieve this Fire Standard, a fire and rescue service must:
</t>
    </r>
    <r>
      <rPr>
        <sz val="10"/>
        <color theme="1"/>
        <rFont val="Calibri"/>
        <family val="2"/>
        <scheme val="minor"/>
      </rPr>
      <t>Align to all relevant Cabinet Office National Resilience Standards for Local Resilience Forums (LRFs)</t>
    </r>
  </si>
  <si>
    <t xml:space="preserve">e) have robust, embedded and flexible recovery management arrangements in place as detailed in the Local Recovery Management National Resilience Standard #13;
f) contain protocols aligned with the LRF protocols and guidance for leaders and practitioners about the establishment of recovery and coordination groups (RCGs) and managing activity between phases from response, recovery and to stand down; </t>
  </si>
  <si>
    <t>g) have clear, inclusive and agreed governance arrangements for both single-service and national resilience capabilities in line with the National Coordination and Advisory Framework (NCAF), including defined roles and responsibilities; 
h) evidence assurance of its resilience capabilities, validated by regular testing using a risk-based exercise programme, either as a single service or with other relevant responder organisations at operational, tactical and strategic levels;</t>
  </si>
  <si>
    <t>i) are reviewed and updated periodically with relevant partners; and
j) are classified in line with the Government Security Classifications dependent upon the nature of the plan and exist in a format that makes them accessible to relevant stakeholders when required.</t>
  </si>
  <si>
    <t>Collaborate with partners to develop site-specific emergency plans which are based on a shared and common understanding of local risks, associated planning assumptions and the NSRA;</t>
  </si>
  <si>
    <t>Recruit, train, develop and maintain a competent and professional workforce to enable the service to carry out its role in preparedness, response and recovery to emergencies;</t>
  </si>
  <si>
    <t>Have access to a suitable and secure system to enable it to share and make information available and accessible to partners and stakeholders, when required;</t>
  </si>
  <si>
    <t>Have business continuity plans (BCP) in place relating to all critical functions, that:
a) demonstrate a clear procedure for invoking the BCP and set out the core of a response to emergencies; and
b) are reviewed and exercised periodically</t>
  </si>
  <si>
    <t xml:space="preserve">As part of the response to an emergency contribute to the effective operation of a Strategic Co-ordination Centre (SCC) and Strategic Co-ordinating Group (SCG) and in line with National Resilience Standards #11 and #12. </t>
  </si>
  <si>
    <r>
      <rPr>
        <b/>
        <sz val="10"/>
        <color theme="1"/>
        <rFont val="Calibri"/>
        <family val="2"/>
        <scheme val="minor"/>
      </rPr>
      <t>To achieve this Fire Standard, a fire and rescue service should:
E</t>
    </r>
    <r>
      <rPr>
        <sz val="10"/>
        <color theme="1"/>
        <rFont val="Calibri"/>
        <family val="2"/>
        <scheme val="minor"/>
      </rPr>
      <t>vidence a clear rationale for the balance between generic and site-specific emergency planning for defined risks;</t>
    </r>
  </si>
  <si>
    <t>Adopt the principles of integrated emergency management to effectively anticipate and assess risks and prevent, prepare, respond and recover from emergencies;</t>
  </si>
  <si>
    <t>Develop plans which:
a) follow a common template, including use of action cards, diagrammatic instructions, detachable annexes and directories; and
b) include an escalation process to request additional involvement and support, such as mutual aid and national resilience capabilities.</t>
  </si>
  <si>
    <t>Optimise the opportunity to gather learning, such as debrief outcomes following emergency response, training or exercising and share them on the available systems, such as Joint Organisational Learning (JOL) and National Operational Learning (NOL);</t>
  </si>
  <si>
    <t>Have a process in place to act on any learning received from systems such as JOL and NOL to drive innovation and continuous improvement and enhance future performance;</t>
  </si>
  <si>
    <t>Maximise opportunities gained from supporting the National Fire Chiefs Council (NFCC) network by sharing learning and experiences, collaborating with others and contributing to the continual improvement of preparedness, response and recovery activities;</t>
  </si>
  <si>
    <t>Contribute and support appropriate national campaigns and initiatives, where resources are available.</t>
  </si>
  <si>
    <t>Align to all relevant Cabinet Office National Resilience Standards for Local Resilience Forums (LRFs)</t>
  </si>
  <si>
    <t>Is FRS fully compliant with this Criteria?</t>
  </si>
  <si>
    <t>Evidence a clear rationale for the balance between generic and site-specific emergency planning for defined risks;</t>
  </si>
  <si>
    <r>
      <t xml:space="preserve">To achieve this Fire Standard, a fire and rescue service may:
</t>
    </r>
    <r>
      <rPr>
        <sz val="10"/>
        <color theme="1"/>
        <rFont val="Calibri"/>
        <family val="2"/>
        <scheme val="minor"/>
      </rPr>
      <t>Share plans with other services or partners for independent peer review for continual improvement purposes.</t>
    </r>
  </si>
  <si>
    <t>Share plans with other services or partners for independent peer review for continual improvement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</si>
</sst>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sz val="10"/>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4">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cellXfs>
  <cellStyles count="1">
    <cellStyle name="Normal" xfId="0" builtinId="0"/>
  </cellStyles>
  <dxfs count="424">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19</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69</xdr:row>
      <xdr:rowOff>104775</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59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19</xdr:row>
      <xdr:rowOff>108087</xdr:rowOff>
    </xdr:from>
    <xdr:to>
      <xdr:col>11</xdr:col>
      <xdr:colOff>590315</xdr:colOff>
      <xdr:row>19</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20</xdr:row>
      <xdr:rowOff>95042</xdr:rowOff>
    </xdr:from>
    <xdr:to>
      <xdr:col>11</xdr:col>
      <xdr:colOff>590316</xdr:colOff>
      <xdr:row>20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21</xdr:row>
      <xdr:rowOff>115128</xdr:rowOff>
    </xdr:from>
    <xdr:to>
      <xdr:col>11</xdr:col>
      <xdr:colOff>582033</xdr:colOff>
      <xdr:row>21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30</xdr:row>
      <xdr:rowOff>112847</xdr:rowOff>
    </xdr:from>
    <xdr:to>
      <xdr:col>11</xdr:col>
      <xdr:colOff>582033</xdr:colOff>
      <xdr:row>30</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209551</xdr:colOff>
      <xdr:row>1</xdr:row>
      <xdr:rowOff>163719</xdr:rowOff>
    </xdr:from>
    <xdr:to>
      <xdr:col>8</xdr:col>
      <xdr:colOff>286371</xdr:colOff>
      <xdr:row>2</xdr:row>
      <xdr:rowOff>85725</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581526" y="392319"/>
          <a:ext cx="3734420" cy="845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baseline="0"/>
            <a:t>EMERGENCY PREPAREDNESS AND RESILIENCE FIRE STANDARD</a:t>
          </a:r>
        </a:p>
        <a:p>
          <a:pPr algn="ctr"/>
          <a:r>
            <a:rPr lang="en-GB" sz="1600" b="1" baseline="0"/>
            <a:t>IMPLEMENTATION TOOL</a:t>
          </a:r>
          <a:endParaRPr lang="en-GB" sz="16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22</xdr:row>
      <xdr:rowOff>96078</xdr:rowOff>
    </xdr:from>
    <xdr:to>
      <xdr:col>11</xdr:col>
      <xdr:colOff>582033</xdr:colOff>
      <xdr:row>22</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23</xdr:row>
      <xdr:rowOff>134178</xdr:rowOff>
    </xdr:from>
    <xdr:to>
      <xdr:col>11</xdr:col>
      <xdr:colOff>572508</xdr:colOff>
      <xdr:row>23</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24</xdr:row>
      <xdr:rowOff>105603</xdr:rowOff>
    </xdr:from>
    <xdr:to>
      <xdr:col>11</xdr:col>
      <xdr:colOff>572508</xdr:colOff>
      <xdr:row>24</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25</xdr:row>
      <xdr:rowOff>115128</xdr:rowOff>
    </xdr:from>
    <xdr:to>
      <xdr:col>11</xdr:col>
      <xdr:colOff>572508</xdr:colOff>
      <xdr:row>25</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32508</xdr:colOff>
      <xdr:row>26</xdr:row>
      <xdr:rowOff>105603</xdr:rowOff>
    </xdr:from>
    <xdr:to>
      <xdr:col>11</xdr:col>
      <xdr:colOff>572508</xdr:colOff>
      <xdr:row>26</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32508</xdr:colOff>
      <xdr:row>27</xdr:row>
      <xdr:rowOff>96078</xdr:rowOff>
    </xdr:from>
    <xdr:to>
      <xdr:col>11</xdr:col>
      <xdr:colOff>572508</xdr:colOff>
      <xdr:row>27</xdr:row>
      <xdr:rowOff>640840</xdr:rowOff>
    </xdr:to>
    <xdr:graphicFrame macro="">
      <xdr:nvGraphicFramePr>
        <xdr:cNvPr id="24" name="Chart 23">
          <a:extLst>
            <a:ext uri="{FF2B5EF4-FFF2-40B4-BE49-F238E27FC236}">
              <a16:creationId xmlns:a16="http://schemas.microsoft.com/office/drawing/2014/main" id="{6F7F4898-B4B4-4C52-A5EF-0F42FC2E39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32508</xdr:colOff>
      <xdr:row>28</xdr:row>
      <xdr:rowOff>105603</xdr:rowOff>
    </xdr:from>
    <xdr:to>
      <xdr:col>11</xdr:col>
      <xdr:colOff>572508</xdr:colOff>
      <xdr:row>28</xdr:row>
      <xdr:rowOff>650365</xdr:rowOff>
    </xdr:to>
    <xdr:graphicFrame macro="">
      <xdr:nvGraphicFramePr>
        <xdr:cNvPr id="26" name="Chart 25">
          <a:extLst>
            <a:ext uri="{FF2B5EF4-FFF2-40B4-BE49-F238E27FC236}">
              <a16:creationId xmlns:a16="http://schemas.microsoft.com/office/drawing/2014/main" id="{361FC017-4E84-4ED6-A99B-554ECCF155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32508</xdr:colOff>
      <xdr:row>29</xdr:row>
      <xdr:rowOff>105603</xdr:rowOff>
    </xdr:from>
    <xdr:to>
      <xdr:col>11</xdr:col>
      <xdr:colOff>572508</xdr:colOff>
      <xdr:row>29</xdr:row>
      <xdr:rowOff>650365</xdr:rowOff>
    </xdr:to>
    <xdr:graphicFrame macro="">
      <xdr:nvGraphicFramePr>
        <xdr:cNvPr id="27" name="Chart 26">
          <a:extLst>
            <a:ext uri="{FF2B5EF4-FFF2-40B4-BE49-F238E27FC236}">
              <a16:creationId xmlns:a16="http://schemas.microsoft.com/office/drawing/2014/main" id="{AFCA2141-862F-435C-9FBE-7A1534AAE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1</xdr:colOff>
      <xdr:row>1</xdr:row>
      <xdr:rowOff>0</xdr:rowOff>
    </xdr:from>
    <xdr:to>
      <xdr:col>1</xdr:col>
      <xdr:colOff>1828801</xdr:colOff>
      <xdr:row>2</xdr:row>
      <xdr:rowOff>44466</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22"/>
        <a:stretch>
          <a:fillRect/>
        </a:stretch>
      </xdr:blipFill>
      <xdr:spPr>
        <a:xfrm>
          <a:off x="642939"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1</xdr:rowOff>
    </xdr:from>
    <xdr:to>
      <xdr:col>0</xdr:col>
      <xdr:colOff>4210050</xdr:colOff>
      <xdr:row>0</xdr:row>
      <xdr:rowOff>1447801</xdr:rowOff>
    </xdr:to>
    <xdr:sp macro="" textlink="">
      <xdr:nvSpPr>
        <xdr:cNvPr id="2" name="TextBox 1">
          <a:extLst>
            <a:ext uri="{FF2B5EF4-FFF2-40B4-BE49-F238E27FC236}">
              <a16:creationId xmlns:a16="http://schemas.microsoft.com/office/drawing/2014/main" id="{729FEB01-2840-F236-C8DD-EC8E37EFB754}"/>
            </a:ext>
          </a:extLst>
        </xdr:cNvPr>
        <xdr:cNvSpPr txBox="1"/>
      </xdr:nvSpPr>
      <xdr:spPr>
        <a:xfrm>
          <a:off x="31749" y="1"/>
          <a:ext cx="4178301" cy="14478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plans that enable it to prepare for emergencies and take preventative or pre-emptive actions as required, and that:</a:t>
          </a:r>
        </a:p>
        <a:p>
          <a:r>
            <a:rPr lang="en-GB" sz="1100" b="1"/>
            <a:t>a) are based on a robust risk assessment of foreseeable risks to the local area, informed by the National Security Risk Assessment (NSRA) and its Community Risk Registers;</a:t>
          </a:r>
        </a:p>
        <a:p>
          <a:r>
            <a:rPr lang="en-GB" sz="1100" b="1"/>
            <a:t>b) contain supporting materials which reflect and embed Joint Emergency Service Interoperability Principles (JESIP);</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4699000</xdr:colOff>
      <xdr:row>1</xdr:row>
      <xdr:rowOff>0</xdr:rowOff>
    </xdr:to>
    <xdr:sp macro="" textlink="">
      <xdr:nvSpPr>
        <xdr:cNvPr id="2" name="TextBox 1">
          <a:extLst>
            <a:ext uri="{FF2B5EF4-FFF2-40B4-BE49-F238E27FC236}">
              <a16:creationId xmlns:a16="http://schemas.microsoft.com/office/drawing/2014/main" id="{E44BE4FB-0750-1D42-1E65-F2AD36C519EE}"/>
            </a:ext>
          </a:extLst>
        </xdr:cNvPr>
        <xdr:cNvSpPr txBox="1"/>
      </xdr:nvSpPr>
      <xdr:spPr>
        <a:xfrm>
          <a:off x="0" y="0"/>
          <a:ext cx="4699000" cy="15240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 align to other multi-agency plans, and where relevant meet legislative requirements. These plans may include those for Control of Major Accident Hazards (COMAH), Pipeline Safety Regulations (PSR) and Radiation (Emergency Preparedness and Public Information) Regulations (REPPIR);</a:t>
          </a:r>
        </a:p>
        <a:p>
          <a:r>
            <a:rPr lang="en-GB" sz="1100"/>
            <a:t>d) have a clear activation and notification process for communicating with other Category 1 and 2 responders, organisations and the public, to enhance cross-border awareness and interoperability for preparedness, response and recovery arrangements;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28575</xdr:rowOff>
    </xdr:from>
    <xdr:to>
      <xdr:col>0</xdr:col>
      <xdr:colOff>4400550</xdr:colOff>
      <xdr:row>0</xdr:row>
      <xdr:rowOff>1381125</xdr:rowOff>
    </xdr:to>
    <xdr:sp macro="" textlink="">
      <xdr:nvSpPr>
        <xdr:cNvPr id="2" name="TextBox 1">
          <a:extLst>
            <a:ext uri="{FF2B5EF4-FFF2-40B4-BE49-F238E27FC236}">
              <a16:creationId xmlns:a16="http://schemas.microsoft.com/office/drawing/2014/main" id="{E079F499-F086-71C2-FFD2-6D083FED69B4}"/>
            </a:ext>
          </a:extLst>
        </xdr:cNvPr>
        <xdr:cNvSpPr txBox="1"/>
      </xdr:nvSpPr>
      <xdr:spPr>
        <a:xfrm>
          <a:off x="19050" y="28575"/>
          <a:ext cx="4381500" cy="135255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 have robust, embedded and flexible recovery management arrangements in place as detailed in the Local Recovery Management National Resilience Standard #13;</a:t>
          </a:r>
        </a:p>
        <a:p>
          <a:r>
            <a:rPr lang="en-GB" sz="1100"/>
            <a:t>f) contain protocols aligned with the LRF protocols and guidance for leaders and practitioners about the establishment of recovery and coordination groups (RCGs) and managing activity between phases from response, recovery and to stand down;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6349</xdr:rowOff>
    </xdr:from>
    <xdr:to>
      <xdr:col>0</xdr:col>
      <xdr:colOff>4343400</xdr:colOff>
      <xdr:row>0</xdr:row>
      <xdr:rowOff>1514474</xdr:rowOff>
    </xdr:to>
    <xdr:sp macro="" textlink="">
      <xdr:nvSpPr>
        <xdr:cNvPr id="2" name="TextBox 1">
          <a:extLst>
            <a:ext uri="{FF2B5EF4-FFF2-40B4-BE49-F238E27FC236}">
              <a16:creationId xmlns:a16="http://schemas.microsoft.com/office/drawing/2014/main" id="{756875F0-9B95-6DE8-40C9-B8D5F55A3FFE}"/>
            </a:ext>
          </a:extLst>
        </xdr:cNvPr>
        <xdr:cNvSpPr txBox="1"/>
      </xdr:nvSpPr>
      <xdr:spPr>
        <a:xfrm>
          <a:off x="19050" y="6349"/>
          <a:ext cx="4324350" cy="150812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 have clear, inclusive and agreed governance arrangements for both single-service and national resilience capabilities in line with the National Coordination and Advisory Framework (NCAF), including defined roles and responsibilities; </a:t>
          </a:r>
        </a:p>
        <a:p>
          <a:r>
            <a:rPr lang="en-GB" sz="1100"/>
            <a:t>h) evidence assurance of its resilience capabilities, validated by regular testing using a risk-based exercise programme, either as a single service or with other relevant responder organisations at operational, tactical and strategic levels;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47625</xdr:rowOff>
    </xdr:from>
    <xdr:to>
      <xdr:col>0</xdr:col>
      <xdr:colOff>4105275</xdr:colOff>
      <xdr:row>0</xdr:row>
      <xdr:rowOff>1228725</xdr:rowOff>
    </xdr:to>
    <xdr:sp macro="" textlink="">
      <xdr:nvSpPr>
        <xdr:cNvPr id="2" name="TextBox 1">
          <a:extLst>
            <a:ext uri="{FF2B5EF4-FFF2-40B4-BE49-F238E27FC236}">
              <a16:creationId xmlns:a16="http://schemas.microsoft.com/office/drawing/2014/main" id="{D438A69E-2DF9-6D00-EEB8-7730CB1F152B}"/>
            </a:ext>
          </a:extLst>
        </xdr:cNvPr>
        <xdr:cNvSpPr txBox="1"/>
      </xdr:nvSpPr>
      <xdr:spPr>
        <a:xfrm>
          <a:off x="19050" y="47625"/>
          <a:ext cx="4086225" cy="11811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 are reviewed and updated periodically with relevant partners; and</a:t>
          </a:r>
        </a:p>
        <a:p>
          <a:endParaRPr lang="en-GB" sz="1100"/>
        </a:p>
        <a:p>
          <a:r>
            <a:rPr lang="en-GB" sz="1100"/>
            <a:t>j) are classified in line with the Government Security Classifications dependent upon the nature of the plan and exist in a format that makes them accessible to relevant stakeholders when required.</a:t>
          </a: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4083050</xdr:colOff>
      <xdr:row>0</xdr:row>
      <xdr:rowOff>1238250</xdr:rowOff>
    </xdr:to>
    <xdr:sp macro="" textlink="">
      <xdr:nvSpPr>
        <xdr:cNvPr id="2" name="TextBox 1">
          <a:extLst>
            <a:ext uri="{FF2B5EF4-FFF2-40B4-BE49-F238E27FC236}">
              <a16:creationId xmlns:a16="http://schemas.microsoft.com/office/drawing/2014/main" id="{32BDCEF8-6028-F0B3-CD97-ADB9BED38D69}"/>
            </a:ext>
          </a:extLst>
        </xdr:cNvPr>
        <xdr:cNvSpPr txBox="1"/>
      </xdr:nvSpPr>
      <xdr:spPr>
        <a:xfrm>
          <a:off x="38100" y="66675"/>
          <a:ext cx="4044950" cy="11715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Develop plans which:</a:t>
          </a:r>
        </a:p>
        <a:p>
          <a:r>
            <a:rPr lang="en-GB" sz="1100"/>
            <a:t>a) follow a common template, including use of action cards, diagrammatic instructions, detachable annexes and directories; and</a:t>
          </a:r>
        </a:p>
        <a:p>
          <a:r>
            <a:rPr lang="en-GB" sz="1100"/>
            <a:t>b) include an escalation process to request additional involvement and support, such as mutual aid and national resilience capabilities.</a:t>
          </a: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414" dataDxfId="412" headerRowBorderDxfId="413" tableBorderDxfId="411" totalsRowBorderDxfId="410">
  <tableColumns count="8">
    <tableColumn id="1" xr3:uid="{D6F7D6F8-E727-4E81-B3E7-5F643C5F63BD}" name="Align to all relevant Cabinet Office National Resilience Standards for Local Resilience Forums (LRFs)" dataDxfId="409"/>
    <tableColumn id="2" xr3:uid="{0D1441E6-D5DC-44E1-B017-C9AC07ABEFB6}" name="Priority" dataDxfId="408"/>
    <tableColumn id="3" xr3:uid="{711D3D35-E45F-4699-A8AB-CD5D7824C884}" name="Impact" dataDxfId="407"/>
    <tableColumn id="4" xr3:uid="{DB77F1FA-84F5-43D8-BAA3-10663E50A68B}" name="Compliance" dataDxfId="406">
      <calculatedColumnFormula>IF(COUNTIF(D3:D50,"Non Compliant")&gt;0,"Non Compliant",IF(COUNTIF(D3:D50,"Partially Compliant")&gt;0,"Partially Compliant","Fully Compliant"))</calculatedColumnFormula>
    </tableColumn>
    <tableColumn id="5" xr3:uid="{07B139BB-FB53-4675-82EE-60FAAD67DAC0}" name="Work assigned to" dataDxfId="405"/>
    <tableColumn id="6" xr3:uid="{6E20B333-2265-4245-BAC8-D7352FA772BE}" name="Projected date for completion" dataDxfId="404"/>
    <tableColumn id="7" xr3:uid="{E4672199-92C8-47C4-9B27-283E8CCCF8BD}" name="Description of work needing to be done" dataDxfId="403"/>
    <tableColumn id="8" xr3:uid="{59AAAE0C-969C-4105-8535-3E65C413EBA2}" name="Evidence of Compliance" dataDxfId="40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210" dataDxfId="208" headerRowBorderDxfId="209" tableBorderDxfId="207" totalsRowBorderDxfId="206">
  <autoFilter ref="A1:H12" xr:uid="{3CF12713-E1DC-4042-A595-A161AA9BAFD5}"/>
  <tableColumns count="8">
    <tableColumn id="1" xr3:uid="{BD1DCD0D-9A1F-47FB-9686-08977129CF74}" name="Have business continuity plans (BCP) in place relating to all critical functions, that:_x000a_a) demonstrate a clear procedure for invoking the BCP and set out the core of a response to emergencies; and_x000a_b) are reviewed and exercised periodically" dataDxfId="205"/>
    <tableColumn id="2" xr3:uid="{5041C8F8-5705-4ACD-A552-69E0565E3234}" name="Priority" dataDxfId="204"/>
    <tableColumn id="3" xr3:uid="{C59B8678-715C-4CEB-83B3-A3496FE30CFE}" name="Impact" dataDxfId="203"/>
    <tableColumn id="4" xr3:uid="{02340F3A-439E-4129-AE65-CF1151C1AF5B}" name="Compliance" dataDxfId="202">
      <calculatedColumnFormula>IF(COUNTIF(D3:D50,"Non Compliant")&gt;0,"Non Compliant",IF(COUNTIF(D3:D50,"Partially Compliant")&gt;0,"Partially Compliant","Fully Compliant"))</calculatedColumnFormula>
    </tableColumn>
    <tableColumn id="5" xr3:uid="{5EE15833-E80D-412C-A7C4-5A88ECCB24D6}" name="Work assigned to" dataDxfId="201"/>
    <tableColumn id="6" xr3:uid="{8CA4DC95-DBA2-4C41-B067-5F7C8CC75C5E}" name="Projected date for completion" dataDxfId="200"/>
    <tableColumn id="7" xr3:uid="{E9285546-EBA5-475F-9818-B88033912E81}" name="Description of work needing to be done" dataDxfId="199"/>
    <tableColumn id="8" xr3:uid="{BBE6DD71-6000-4FD9-961A-2717A399120C}" name="Evidence of Compliance" dataDxfId="19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188" dataDxfId="186" headerRowBorderDxfId="187" tableBorderDxfId="185" totalsRowBorderDxfId="184">
  <autoFilter ref="A1:H12" xr:uid="{3CF12713-E1DC-4042-A595-A161AA9BAFD5}"/>
  <tableColumns count="8">
    <tableColumn id="1" xr3:uid="{F02C7BC7-1B82-4FF2-8655-6371A19767EC}" name="As part of the response to an emergency contribute to the effective operation of a Strategic Co-ordination Centre (SCC) and Strategic Co-ordinating Group (SCG) and in line with National Resilience Standards #11 and #12. " dataDxfId="183"/>
    <tableColumn id="2" xr3:uid="{8423513E-BD6F-49C7-A79C-113B9043C50C}" name="Priority" dataDxfId="182"/>
    <tableColumn id="3" xr3:uid="{78C0E9E7-36BE-4CF9-91BF-B9B04E8E9202}" name="Impact" dataDxfId="181"/>
    <tableColumn id="4" xr3:uid="{F00353B0-A1F4-48A6-A25A-85CDE8DB35D4}" name="Compliance" dataDxfId="180">
      <calculatedColumnFormula>IF(COUNTIF(D3:D50,"Non Compliant")&gt;0,"Non Compliant",IF(COUNTIF(D3:D50,"Partially Compliant")&gt;0,"Partially Compliant","Fully Compliant"))</calculatedColumnFormula>
    </tableColumn>
    <tableColumn id="5" xr3:uid="{18CDD81E-E77A-4442-B779-85424B6312E1}" name="Work assigned to" dataDxfId="179"/>
    <tableColumn id="6" xr3:uid="{C6EB9B3B-18CD-4156-A3D4-677DA95FA80B}" name="Projected date for completion" dataDxfId="178"/>
    <tableColumn id="7" xr3:uid="{E913AE16-6D87-4B69-8FBF-AF4CC2E5ACA3}" name="Description of work needing to be done" dataDxfId="177"/>
    <tableColumn id="8" xr3:uid="{F10E1447-D392-4365-BDF9-5627F4D4558E}" name="Evidence of Compliance" dataDxfId="17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166" dataDxfId="164" headerRowBorderDxfId="165" tableBorderDxfId="163" totalsRowBorderDxfId="162">
  <autoFilter ref="A1:H12" xr:uid="{3CF12713-E1DC-4042-A595-A161AA9BAFD5}"/>
  <tableColumns count="8">
    <tableColumn id="1" xr3:uid="{46282C90-E19B-48CA-9801-EE18B783A5C4}" name="Evidence a clear rationale for the balance between generic and site-specific emergency planning for defined risks;" dataDxfId="161"/>
    <tableColumn id="2" xr3:uid="{7C75C808-5269-4F0B-8FB1-38C61C0F4EE6}" name="Priority" dataDxfId="160"/>
    <tableColumn id="3" xr3:uid="{D31D36C1-42A6-4EE4-8030-E8FC2D288E18}" name="Impact" dataDxfId="159"/>
    <tableColumn id="4" xr3:uid="{0BC1E5C1-5E86-4F15-BB4D-4F98E11B79E9}" name="Compliance" dataDxfId="158">
      <calculatedColumnFormula>IF(COUNTIF(D3:D50,"Non Compliant")&gt;0,"Non Compliant",IF(COUNTIF(D3:D50,"Partially Compliant")&gt;0,"Partially Compliant","Fully Compliant"))</calculatedColumnFormula>
    </tableColumn>
    <tableColumn id="5" xr3:uid="{217AF267-9C92-4725-BB23-12010600329D}" name="Work assigned to" dataDxfId="157"/>
    <tableColumn id="6" xr3:uid="{96DFF750-F864-4C7A-BE1C-166A612160D5}" name="Projected date for completion" dataDxfId="156"/>
    <tableColumn id="7" xr3:uid="{D427D76C-6A0B-4B33-B2D4-687D21FD981F}" name="Description of work needing to be done" dataDxfId="155"/>
    <tableColumn id="8" xr3:uid="{92CAF5F7-314E-4CE4-982A-2F54655A770D}" name="Evidence of Compliance" dataDxfId="15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144" dataDxfId="142" headerRowBorderDxfId="143" tableBorderDxfId="141" totalsRowBorderDxfId="140">
  <autoFilter ref="A1:H12" xr:uid="{3CF12713-E1DC-4042-A595-A161AA9BAFD5}"/>
  <tableColumns count="8">
    <tableColumn id="1" xr3:uid="{E5AFF5DF-7399-413F-BF0E-1AB3A7E81A69}" name="Adopt the principles of integrated emergency management to effectively anticipate and assess risks and prevent, prepare, respond and recover from emergencies;" dataDxfId="139"/>
    <tableColumn id="2" xr3:uid="{6AC24FF1-1DBC-445D-962A-2A56F627851C}" name="Priority" dataDxfId="138"/>
    <tableColumn id="3" xr3:uid="{AACD731A-59FD-41FE-BB3B-CCBA994EEC65}" name="Impact" dataDxfId="137"/>
    <tableColumn id="4" xr3:uid="{4D0B498A-A2E2-42B9-B1A1-E43AD1D88511}" name="Compliance" dataDxfId="136">
      <calculatedColumnFormula>IF(COUNTIF(D3:D50,"Non Compliant")&gt;0,"Non Compliant",IF(COUNTIF(D3:D50,"Partially Compliant")&gt;0,"Partially Compliant","Fully Compliant"))</calculatedColumnFormula>
    </tableColumn>
    <tableColumn id="5" xr3:uid="{22A664C7-C07C-4763-A952-9FC13CD750BE}" name="Work assigned to" dataDxfId="135"/>
    <tableColumn id="6" xr3:uid="{2B3E8145-40E2-4DBC-81D8-92F7F845A15A}" name="Projected date for completion" dataDxfId="134"/>
    <tableColumn id="7" xr3:uid="{116004C2-F440-4AD1-83F9-0991F88068F5}" name="Description of work needing to be done" dataDxfId="133"/>
    <tableColumn id="8" xr3:uid="{FB90C4EB-8486-4AEB-9F4A-4E99AB789CC2}" name="Evidence of Compliance" dataDxfId="1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122" dataDxfId="120" headerRowBorderDxfId="121" tableBorderDxfId="119" totalsRowBorderDxfId="118">
  <autoFilter ref="A1:H12" xr:uid="{3CF12713-E1DC-4042-A595-A161AA9BAFD5}"/>
  <tableColumns count="8">
    <tableColumn id="1" xr3:uid="{57DECBE1-AB93-469B-9F97-280433A91013}" name="Column1" dataDxfId="117"/>
    <tableColumn id="2" xr3:uid="{FD0B3A2C-B3F3-4F59-AEC5-DB4FEF8216CE}" name="Priority" dataDxfId="116"/>
    <tableColumn id="3" xr3:uid="{835F7CD4-0945-4A6E-A41D-9E02B43111E4}" name="Impact" dataDxfId="115"/>
    <tableColumn id="4" xr3:uid="{A61C6923-6D71-4E0D-B246-77253A5E9EED}" name="Compliance" dataDxfId="114">
      <calculatedColumnFormula>IF(COUNTIF(D3:D50,"Non Compliant")&gt;0,"Non Compliant",IF(COUNTIF(D3:D50,"Partially Compliant")&gt;0,"Partially Compliant","Fully Compliant"))</calculatedColumnFormula>
    </tableColumn>
    <tableColumn id="5" xr3:uid="{C16BC935-BA9F-457C-A9E4-A3F1F7486259}" name="Work assigned to" dataDxfId="113"/>
    <tableColumn id="6" xr3:uid="{410A5087-6EA5-499D-946B-C59330B0D9E4}" name="Projected date for completion" dataDxfId="112"/>
    <tableColumn id="7" xr3:uid="{4CD201CA-D36A-4425-A2BE-A61BD3C5AA5A}" name="Description of work needing to be done" dataDxfId="111"/>
    <tableColumn id="8" xr3:uid="{E9ECED98-487A-450C-8A2D-86D3EB193995}" name="Evidence of Compliance" dataDxfId="11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100" dataDxfId="98" headerRowBorderDxfId="99" tableBorderDxfId="97" totalsRowBorderDxfId="96">
  <autoFilter ref="A1:H12" xr:uid="{3CF12713-E1DC-4042-A595-A161AA9BAFD5}"/>
  <tableColumns count="8">
    <tableColumn id="1" xr3:uid="{1D0370E7-76DF-4DB2-A6FA-41A93674F51C}" name="Optimise the opportunity to gather learning, such as debrief outcomes following emergency response, training or exercising and share them on the available systems, such as Joint Organisational Learning (JOL) and National Operational Learning (NOL);" dataDxfId="95"/>
    <tableColumn id="2" xr3:uid="{34FAD863-68A1-4A95-8CE1-1B9941F1EF6F}" name="Priority" dataDxfId="94"/>
    <tableColumn id="3" xr3:uid="{ED74CF99-CAA3-4151-A9AE-E1455E6D3F2C}" name="Impact" dataDxfId="93"/>
    <tableColumn id="4" xr3:uid="{C1049A21-89B6-40EE-9894-5B6796A51B30}" name="Compliance" dataDxfId="92">
      <calculatedColumnFormula>IF(COUNTIF(D3:D50,"Non Compliant")&gt;0,"Non Compliant",IF(COUNTIF(D3:D50,"Partially Compliant")&gt;0,"Partially Compliant","Fully Compliant"))</calculatedColumnFormula>
    </tableColumn>
    <tableColumn id="5" xr3:uid="{50464C00-1E13-41E6-835E-82E22BAF3140}" name="Work assigned to" dataDxfId="91"/>
    <tableColumn id="6" xr3:uid="{8E421C91-1A54-4895-8E38-9EE958ADA09B}" name="Projected date for completion" dataDxfId="90"/>
    <tableColumn id="7" xr3:uid="{03F0FFF0-A9F7-46D3-8542-34D9D0C10809}" name="Description of work needing to be done" dataDxfId="89"/>
    <tableColumn id="8" xr3:uid="{FED56D06-3E57-42B1-89BB-97201460DEF8}" name="Evidence of Compliance" dataDxfId="8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FF0EA3-0F7B-4B9C-A429-9057E985A284}" name="Table3567891011121314151617" displayName="Table3567891011121314151617" ref="A1:H12" totalsRowShown="0" headerRowDxfId="78" dataDxfId="76" headerRowBorderDxfId="77" tableBorderDxfId="75" totalsRowBorderDxfId="74">
  <autoFilter ref="A1:H12" xr:uid="{3CF12713-E1DC-4042-A595-A161AA9BAFD5}"/>
  <tableColumns count="8">
    <tableColumn id="1" xr3:uid="{1FF4BB7B-E9EA-4A8B-A50C-BDF631427044}" name="Have a process in place to act on any learning received from systems such as JOL and NOL to drive innovation and continuous improvement and enhance future performance;" dataDxfId="73"/>
    <tableColumn id="2" xr3:uid="{A9BABF74-B9AF-4971-BAF6-55B1A7D0B9A6}" name="Priority" dataDxfId="72"/>
    <tableColumn id="3" xr3:uid="{F94D0E3C-35ED-4D21-97A0-CC1E4874AE7E}" name="Impact" dataDxfId="71"/>
    <tableColumn id="4" xr3:uid="{A8C79CA1-DF8E-4EE7-B56B-A7121D10521A}" name="Compliance" dataDxfId="70">
      <calculatedColumnFormula>IF(COUNTIF(D3:D50,"Non Compliant")&gt;0,"Non Compliant",IF(COUNTIF(D3:D50,"Partially Compliant")&gt;0,"Partially Compliant","Fully Compliant"))</calculatedColumnFormula>
    </tableColumn>
    <tableColumn id="5" xr3:uid="{2E155358-6CBC-4F4E-82BD-875ED1A72C73}" name="Work assigned to" dataDxfId="69"/>
    <tableColumn id="6" xr3:uid="{9A709327-529D-4A18-A0C6-5DC4CDED43AE}" name="Projected date for completion" dataDxfId="68"/>
    <tableColumn id="7" xr3:uid="{1A8360C3-D91F-45E3-9550-CB6BEAFF1FBD}" name="Description of work needing to be done" dataDxfId="67"/>
    <tableColumn id="8" xr3:uid="{79FADC09-E69D-4DB2-8536-CD25850ADFAD}" name="Evidence of Compliance" dataDxfId="6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780B5C1-1196-4958-A1EE-AF477B3B994F}" name="Table356789101112131415161718" displayName="Table356789101112131415161718" ref="A1:H12" totalsRowShown="0" headerRowDxfId="56" dataDxfId="54" headerRowBorderDxfId="55" tableBorderDxfId="53" totalsRowBorderDxfId="52">
  <autoFilter ref="A1:H12" xr:uid="{3CF12713-E1DC-4042-A595-A161AA9BAFD5}"/>
  <tableColumns count="8">
    <tableColumn id="1" xr3:uid="{8ABC0CBD-5502-47BE-8BEE-79EC6D0E4692}" name="Maximise opportunities gained from supporting the National Fire Chiefs Council (NFCC) network by sharing learning and experiences, collaborating with others and contributing to the continual improvement of preparedness, response and recovery activities;" dataDxfId="51"/>
    <tableColumn id="2" xr3:uid="{DC43D79C-81AA-45EB-9BAF-F3F216D227A6}" name="Priority" dataDxfId="50"/>
    <tableColumn id="3" xr3:uid="{662AE82F-5ECB-4A3F-86A0-7CAC8E536476}" name="Impact" dataDxfId="49"/>
    <tableColumn id="4" xr3:uid="{600F9BC1-04D5-4668-ADF6-32F562BDE67C}" name="Compliance" dataDxfId="48">
      <calculatedColumnFormula>IF(COUNTIF(D3:D50,"Non Compliant")&gt;0,"Non Compliant",IF(COUNTIF(D3:D50,"Partially Compliant")&gt;0,"Partially Compliant","Fully Compliant"))</calculatedColumnFormula>
    </tableColumn>
    <tableColumn id="5" xr3:uid="{E28B7040-6354-427C-98AB-E8CF6E652341}" name="Work assigned to" dataDxfId="47"/>
    <tableColumn id="6" xr3:uid="{6C814E5E-3101-4A5D-A5CD-54B4166C7156}" name="Projected date for completion" dataDxfId="46"/>
    <tableColumn id="7" xr3:uid="{18228677-A405-4D24-BD95-22432DBCAD13}" name="Description of work needing to be done" dataDxfId="45"/>
    <tableColumn id="8" xr3:uid="{AD39C61C-B71D-46DD-BFD4-447139171A85}" name="Evidence of Compliance" dataDxfId="4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2215E9A-7FFD-4B08-8C5B-345EA1708707}" name="Table35678910111213141516171819" displayName="Table35678910111213141516171819" ref="A1:H12" totalsRowShown="0" headerRowDxfId="34" dataDxfId="32" headerRowBorderDxfId="33" tableBorderDxfId="31" totalsRowBorderDxfId="30">
  <autoFilter ref="A1:H12" xr:uid="{3CF12713-E1DC-4042-A595-A161AA9BAFD5}"/>
  <tableColumns count="8">
    <tableColumn id="1" xr3:uid="{A16B2223-B4FB-46CB-9A7F-942B0D8F1901}" name="Contribute and support appropriate national campaigns and initiatives, where resources are available." dataDxfId="29"/>
    <tableColumn id="2" xr3:uid="{F5912CB8-9401-4AE2-AB67-08A7BE5BFF2A}" name="Priority" dataDxfId="28"/>
    <tableColumn id="3" xr3:uid="{2B774A1B-B6C3-4137-B018-C3B76822F5B4}" name="Impact" dataDxfId="27"/>
    <tableColumn id="4" xr3:uid="{243BF473-2FD9-4C64-B73E-42010A2F1302}" name="Compliance" dataDxfId="26">
      <calculatedColumnFormula>IF(COUNTIF(D3:D50,"Non Compliant")&gt;0,"Non Compliant",IF(COUNTIF(D3:D50,"Partially Compliant")&gt;0,"Partially Compliant","Fully Compliant"))</calculatedColumnFormula>
    </tableColumn>
    <tableColumn id="5" xr3:uid="{9DDD89D5-B2A7-4F2A-9193-0A3653CAC689}" name="Work assigned to" dataDxfId="25"/>
    <tableColumn id="6" xr3:uid="{7910160E-6707-4D67-A150-C6DFFAC1E84B}" name="Projected date for completion" dataDxfId="24"/>
    <tableColumn id="7" xr3:uid="{73399701-FBBC-4F6D-9C3F-99E21F8565CC}" name="Description of work needing to be done" dataDxfId="23"/>
    <tableColumn id="8" xr3:uid="{E25307D0-7BA2-4AAD-8DE5-537A1E4997BD}" name="Evidence of Compliance" dataDxfId="2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884E5E1-A27C-47B9-B493-498FF6307057}" name="Table3567891011121314151617181920" displayName="Table3567891011121314151617181920" ref="A1:H12" totalsRowShown="0" headerRowDxfId="12" dataDxfId="10" headerRowBorderDxfId="11" tableBorderDxfId="9" totalsRowBorderDxfId="8">
  <autoFilter ref="A1:H12" xr:uid="{3CF12713-E1DC-4042-A595-A161AA9BAFD5}"/>
  <tableColumns count="8">
    <tableColumn id="1" xr3:uid="{4D601220-0724-4961-8C50-C5FE560A679A}" name="Share plans with other services or partners for independent peer review for continual improvement purposes." dataDxfId="7"/>
    <tableColumn id="2" xr3:uid="{F71A0628-C3B6-484B-A082-82700EC0D04B}" name="Priority" dataDxfId="6"/>
    <tableColumn id="3" xr3:uid="{622F49E2-E019-46DB-996C-F7155DE77336}" name="Impact" dataDxfId="5"/>
    <tableColumn id="4" xr3:uid="{548F9535-2339-48FC-BC45-806371875E38}" name="Compliance" dataDxfId="4">
      <calculatedColumnFormula>IF(COUNTIF(D3:D50,"Non Compliant")&gt;0,"Non Compliant",IF(COUNTIF(D3:D50,"Partially Compliant")&gt;0,"Partially Compliant","Fully Compliant"))</calculatedColumnFormula>
    </tableColumn>
    <tableColumn id="5" xr3:uid="{A17F5689-65E1-4A7D-A08C-F276731B3695}" name="Work assigned to" dataDxfId="3"/>
    <tableColumn id="6" xr3:uid="{82A94ABF-2DEB-416A-9338-61F91162EB07}" name="Projected date for completion" dataDxfId="2"/>
    <tableColumn id="7" xr3:uid="{E7EC73D7-9D32-4BA8-90D3-BF2C78D520D3}" name="Description of work needing to be done" dataDxfId="1"/>
    <tableColumn id="8" xr3:uid="{3C3A3064-3014-45B9-95C3-A2593F6C2D6F}"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392" dataDxfId="390" headerRowBorderDxfId="391" tableBorderDxfId="389" totalsRowBorderDxfId="388">
  <autoFilter ref="A1:G12" xr:uid="{5A30A0DF-7076-4884-8122-D7A248085FB4}"/>
  <tableColumns count="7">
    <tableColumn id="1" xr3:uid="{CC71243E-5FD8-4265-A5E8-61AB93FAE605}" name="Column1" dataDxfId="387"/>
    <tableColumn id="2" xr3:uid="{C569FC8F-3305-408D-A6B5-32FB31447DFA}" name="Priority" dataDxfId="386"/>
    <tableColumn id="3" xr3:uid="{C560D761-CD11-46ED-B34D-322A0F5A5486}" name="Impact" dataDxfId="385"/>
    <tableColumn id="4" xr3:uid="{1FD61E97-DFDF-41D8-9C0D-42461F747643}" name="Compliance" dataDxfId="384">
      <calculatedColumnFormula>IF(COUNTIF(D3:D50,"Non Compliant")&gt;0,"Non Compliant",IF(COUNTIF(D3:D50,"Partially Compliant")&gt;0,"Partially Compliant","Fully Compliant"))</calculatedColumnFormula>
    </tableColumn>
    <tableColumn id="5" xr3:uid="{CB0DC206-C95D-49AA-8331-9E1F6B58B161}" name="Work assigned to" dataDxfId="383"/>
    <tableColumn id="6" xr3:uid="{DE7AAE90-1CA9-442F-ACCA-1BB77E89A084}" name="Projected date for completion" dataDxfId="382"/>
    <tableColumn id="7" xr3:uid="{00236093-171D-476B-B9B3-7D057583008C}" name="Description of work needing to be done" dataDxfId="38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362" dataDxfId="361" tableBorderDxfId="360">
  <tableColumns count="8">
    <tableColumn id="1" xr3:uid="{D24E95F5-5FC7-48F5-901E-71A6E7717326}" name="Column1" dataDxfId="359"/>
    <tableColumn id="2" xr3:uid="{37C2E8BE-99CF-41D6-B422-CD6B797FF304}" name="Priority" dataDxfId="358"/>
    <tableColumn id="3" xr3:uid="{89F11A9A-A7ED-4B06-B3B1-63FFE4D100DF}" name="Impact" dataDxfId="357"/>
    <tableColumn id="4" xr3:uid="{FD1641D6-E1C5-4633-86B0-EFB28287887C}" name="Compliance" dataDxfId="356">
      <calculatedColumnFormula>IF(COUNTIF(D3:D50,"Non Compliant")&gt;0,"Non Compliant",IF(COUNTIF(D3:D50,"Partially Compliant")&gt;0,"Partially Compliant","Fully Compliant"))</calculatedColumnFormula>
    </tableColumn>
    <tableColumn id="5" xr3:uid="{584A011F-D808-4E2D-813F-CE06397AD97D}" name="Work assigned to" dataDxfId="355"/>
    <tableColumn id="6" xr3:uid="{E0125C64-5D43-4750-A9BF-320A97BB2A88}" name="Projected date for completion" dataDxfId="354"/>
    <tableColumn id="7" xr3:uid="{F7E45963-6608-4EA7-AF15-FC3D4C328B3B}" name="Description of work needing to be done" dataDxfId="353"/>
    <tableColumn id="8" xr3:uid="{B83CB38B-639C-4B95-8C66-84437C26022E}" name="Evidence of Compliance" dataDxfId="352"/>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342" dataDxfId="340" headerRowBorderDxfId="341" tableBorderDxfId="339" totalsRowBorderDxfId="338">
  <autoFilter ref="A1:H12" xr:uid="{3CF12713-E1DC-4042-A595-A161AA9BAFD5}"/>
  <tableColumns count="8">
    <tableColumn id="1" xr3:uid="{4097D040-8181-40FE-8F4C-BB2A4A6D0B47}" name="Column1" dataDxfId="337"/>
    <tableColumn id="2" xr3:uid="{95E9F0E7-8742-4577-BAE2-A99DF2365F62}" name="Priority" dataDxfId="336"/>
    <tableColumn id="3" xr3:uid="{56C71826-1E47-4FB9-A98C-FDBBFA777A91}" name="Impact" dataDxfId="335"/>
    <tableColumn id="4" xr3:uid="{661CEB2A-4F8D-42E6-94D3-89A4A2625D99}" name="Compliance" dataDxfId="334">
      <calculatedColumnFormula>IF(COUNTIF(D3:D50,"Non Compliant")&gt;0,"Non Compliant",IF(COUNTIF(D3:D50,"Partially Compliant")&gt;0,"Partially Compliant","Fully Compliant"))</calculatedColumnFormula>
    </tableColumn>
    <tableColumn id="5" xr3:uid="{C48C0D03-C90A-4DF9-B9BB-350FBBCEF464}" name="Work assigned to" dataDxfId="333"/>
    <tableColumn id="6" xr3:uid="{8BAF97BC-6396-48DA-94D1-30A85AC1A838}" name="Projected date for completion" dataDxfId="332"/>
    <tableColumn id="7" xr3:uid="{B028F557-8B01-4364-A6DB-CB486213C76C}" name="Description of work needing to be done" dataDxfId="331"/>
    <tableColumn id="8" xr3:uid="{C9AF09B5-3F1F-408F-A0C4-053F8EDDF04F}" name="Evidence of Compliance" dataDxfId="3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320" dataDxfId="318" headerRowBorderDxfId="319" tableBorderDxfId="317" totalsRowBorderDxfId="316">
  <autoFilter ref="A1:H12" xr:uid="{3CF12713-E1DC-4042-A595-A161AA9BAFD5}"/>
  <tableColumns count="8">
    <tableColumn id="1" xr3:uid="{D218B91B-550B-4D35-A882-38701708192D}" name="Column1" dataDxfId="315"/>
    <tableColumn id="2" xr3:uid="{166D8C3B-79B1-4340-B2C4-EED243ADF177}" name="Priority" dataDxfId="314"/>
    <tableColumn id="3" xr3:uid="{21DBE1EA-083E-4AC1-81B7-6553E83D05F3}" name="Impact" dataDxfId="313"/>
    <tableColumn id="4" xr3:uid="{D6986B9E-027F-4D1D-8988-1EEFDA4F7BDD}" name="Compliance" dataDxfId="312">
      <calculatedColumnFormula>IF(COUNTIF(D3:D50,"Non Compliant")&gt;0,"Non Compliant",IF(COUNTIF(D3:D50,"Partially Compliant")&gt;0,"Partially Compliant","Fully Compliant"))</calculatedColumnFormula>
    </tableColumn>
    <tableColumn id="5" xr3:uid="{BBE8C6D4-5951-420F-8E6A-DFF1C597ECC8}" name="Work assigned to" dataDxfId="311"/>
    <tableColumn id="6" xr3:uid="{9957A2B3-CD88-4EA7-9191-B5CE60E66421}" name="Projected date for completion" dataDxfId="310"/>
    <tableColumn id="7" xr3:uid="{6ECA12D3-6F96-44EE-A042-33F062519FC3}" name="Description of work needing to be done" dataDxfId="309"/>
    <tableColumn id="8" xr3:uid="{888F4CC2-0AAC-4406-AF97-9A475C3F9FFF}" name="Evidence of Compliance" dataDxfId="30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298" dataDxfId="296" headerRowBorderDxfId="297" tableBorderDxfId="295" totalsRowBorderDxfId="294">
  <autoFilter ref="A1:H12" xr:uid="{3CF12713-E1DC-4042-A595-A161AA9BAFD5}"/>
  <tableColumns count="8">
    <tableColumn id="1" xr3:uid="{3A872D1F-A2A9-44CB-8E50-33958C765656}" name="Column1" dataDxfId="293"/>
    <tableColumn id="2" xr3:uid="{BDE76DF8-B202-4CB5-8EF0-792DAA3BE78C}" name="Priority" dataDxfId="292"/>
    <tableColumn id="3" xr3:uid="{150D7184-FC04-426D-A17C-9026EDFDB86A}" name="Impact" dataDxfId="291"/>
    <tableColumn id="4" xr3:uid="{299C91EC-3524-4E7B-B1E1-D398D6CF4560}" name="Compliance" dataDxfId="290">
      <calculatedColumnFormula>IF(COUNTIF(D3:D50,"Non Compliant")&gt;0,"Non Compliant",IF(COUNTIF(D3:D50,"Partially Compliant")&gt;0,"Partially Compliant","Fully Compliant"))</calculatedColumnFormula>
    </tableColumn>
    <tableColumn id="5" xr3:uid="{FB037CB6-E0BE-4402-9B7A-2662756E3EED}" name="Work assigned to" dataDxfId="289"/>
    <tableColumn id="6" xr3:uid="{6BDBC66A-F628-4DC4-9237-B4968BBE0DBE}" name="Projected date for completion" dataDxfId="288"/>
    <tableColumn id="7" xr3:uid="{0886FBD4-98D3-4301-8DD5-7710F2B3739B}" name="Description of work needing to be done" dataDxfId="287"/>
    <tableColumn id="8" xr3:uid="{774C8EB9-D328-4C26-A61C-181189FE20B8}" name="Evidence of Compliance" dataDxfId="28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276" dataDxfId="274" headerRowBorderDxfId="275" tableBorderDxfId="273" totalsRowBorderDxfId="272">
  <autoFilter ref="A1:H12" xr:uid="{3CF12713-E1DC-4042-A595-A161AA9BAFD5}"/>
  <tableColumns count="8">
    <tableColumn id="1" xr3:uid="{CFF3F8FB-F7A0-4522-964D-22641C1819E5}" name="Collaborate with partners to develop site-specific emergency plans which are based on a shared and common understanding of local risks, associated planning assumptions and the NSRA;" dataDxfId="271"/>
    <tableColumn id="2" xr3:uid="{BA3D16EA-74B7-4614-A673-B3DE08B154F8}" name="Priority" dataDxfId="270"/>
    <tableColumn id="3" xr3:uid="{62728A32-AF84-4C70-8392-B3418DD8A8A0}" name="Impact" dataDxfId="269"/>
    <tableColumn id="4" xr3:uid="{79879EFD-CB0C-492C-B36A-AEFADF73BA53}" name="Compliance" dataDxfId="268">
      <calculatedColumnFormula>IF(COUNTIF(D3:D50,"Non Compliant")&gt;0,"Non Compliant",IF(COUNTIF(D3:D50,"Partially Compliant")&gt;0,"Partially Compliant","Fully Compliant"))</calculatedColumnFormula>
    </tableColumn>
    <tableColumn id="5" xr3:uid="{7840CCE3-523C-4655-B9AF-67A1F2AE9DC7}" name="Work assigned to" dataDxfId="267"/>
    <tableColumn id="6" xr3:uid="{8E2DD7FD-EF42-4319-9325-63A23055BB36}" name="Projected date for completion" dataDxfId="266"/>
    <tableColumn id="7" xr3:uid="{D7C28EB5-DD64-4ADA-BF6A-0C864EB061F4}" name="Description of work needing to be done" dataDxfId="265"/>
    <tableColumn id="8" xr3:uid="{790730B9-60F1-4090-B1A5-D24F4005C216}" name="Evidence of Compliance" dataDxfId="26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254" dataDxfId="252" headerRowBorderDxfId="253" tableBorderDxfId="251" totalsRowBorderDxfId="250">
  <autoFilter ref="A1:H12" xr:uid="{3CF12713-E1DC-4042-A595-A161AA9BAFD5}"/>
  <tableColumns count="8">
    <tableColumn id="1" xr3:uid="{E6B96B4F-17AD-4373-8919-F01DE883C874}" name="Recruit, train, develop and maintain a competent and professional workforce to enable the service to carry out its role in preparedness, response and recovery to emergencies;" dataDxfId="249"/>
    <tableColumn id="2" xr3:uid="{387129E5-8910-4D75-9847-DC3097452C69}" name="Priority" dataDxfId="248"/>
    <tableColumn id="3" xr3:uid="{E9CCBFDB-E024-454A-92BA-700B84F312A6}" name="Impact" dataDxfId="247"/>
    <tableColumn id="4" xr3:uid="{436248BC-7BF3-4B9B-8102-3CDF11D3E380}" name="Compliance" dataDxfId="246">
      <calculatedColumnFormula>IF(COUNTIF(D3:D50,"Non Compliant")&gt;0,"Non Compliant",IF(COUNTIF(D3:D50,"Partially Compliant")&gt;0,"Partially Compliant","Fully Compliant"))</calculatedColumnFormula>
    </tableColumn>
    <tableColumn id="5" xr3:uid="{AF8791CB-14C0-4B18-83CE-9005DB722E79}" name="Work assigned to" dataDxfId="245"/>
    <tableColumn id="6" xr3:uid="{BB3255AF-AD00-42A3-9538-B18905477F17}" name="Projected date for completion" dataDxfId="244"/>
    <tableColumn id="7" xr3:uid="{502A6AD2-7C9F-49AB-8705-9B71E4A9D5B0}" name="Description of work needing to be done" dataDxfId="243"/>
    <tableColumn id="8" xr3:uid="{69F9EB2B-3E33-4098-9E4A-BF26137FC127}" name="Evidence of Compliance" dataDxfId="2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232" dataDxfId="230" headerRowBorderDxfId="231" tableBorderDxfId="229" totalsRowBorderDxfId="228">
  <autoFilter ref="A1:H12" xr:uid="{3CF12713-E1DC-4042-A595-A161AA9BAFD5}"/>
  <tableColumns count="8">
    <tableColumn id="1" xr3:uid="{08AC25F6-8908-497A-8F87-B202493D77C4}" name="Have access to a suitable and secure system to enable it to share and make information available and accessible to partners and stakeholders, when required;" dataDxfId="227"/>
    <tableColumn id="2" xr3:uid="{CFA2B752-B4DB-4373-8494-D2453FF24F6D}" name="Priority" dataDxfId="226"/>
    <tableColumn id="3" xr3:uid="{B4D5222A-DE19-4321-8A97-DB2BA479436D}" name="Impact" dataDxfId="225"/>
    <tableColumn id="4" xr3:uid="{7D5DDBCA-B38D-4E41-8D58-39C624998731}" name="Compliance" dataDxfId="224">
      <calculatedColumnFormula>IF(COUNTIF(D3:D50,"Non Compliant")&gt;0,"Non Compliant",IF(COUNTIF(D3:D50,"Partially Compliant")&gt;0,"Partially Compliant","Fully Compliant"))</calculatedColumnFormula>
    </tableColumn>
    <tableColumn id="5" xr3:uid="{29EA3BB8-27B6-4AF4-9E7D-1A431F928F22}" name="Work assigned to" dataDxfId="223"/>
    <tableColumn id="6" xr3:uid="{4500AF78-9D2C-46C6-9478-42F70B08FF7D}" name="Projected date for completion" dataDxfId="222"/>
    <tableColumn id="7" xr3:uid="{55BF8418-7F30-495F-97D1-73D82DE3BB5D}" name="Description of work needing to be done" dataDxfId="221"/>
    <tableColumn id="8" xr3:uid="{9BB72DA0-667B-47E4-9DF1-F2F72093F5AF}" name="Evidence of Compliance" dataDxfId="22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election activeCell="Y63" sqref="Y63"/>
    </sheetView>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A11" sqref="A11:A12"/>
    </sheetView>
  </sheetViews>
  <sheetFormatPr defaultColWidth="9" defaultRowHeight="18"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7" customHeight="1" x14ac:dyDescent="0.35">
      <c r="A1" s="29" t="s">
        <v>211</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68</v>
      </c>
      <c r="B3" s="3"/>
      <c r="C3" s="3"/>
      <c r="D3" s="4"/>
      <c r="E3" s="34"/>
      <c r="F3" s="35"/>
      <c r="G3" s="43"/>
      <c r="H3" s="34"/>
    </row>
    <row r="4" spans="1:8" ht="39.4" customHeight="1" x14ac:dyDescent="0.35">
      <c r="A4" s="33" t="s">
        <v>69</v>
      </c>
      <c r="B4" s="3"/>
      <c r="C4" s="3"/>
      <c r="D4" s="4"/>
      <c r="E4" s="34"/>
      <c r="F4" s="35"/>
      <c r="G4" s="43"/>
      <c r="H4" s="68"/>
    </row>
    <row r="5" spans="1:8" ht="39.4" customHeight="1" x14ac:dyDescent="0.35">
      <c r="A5" s="33" t="s">
        <v>70</v>
      </c>
      <c r="B5" s="3"/>
      <c r="C5" s="3"/>
      <c r="D5" s="4"/>
      <c r="E5" s="34"/>
      <c r="F5" s="35"/>
      <c r="G5" s="43"/>
      <c r="H5" s="34"/>
    </row>
    <row r="6" spans="1:8" ht="39.4" customHeight="1" x14ac:dyDescent="0.35">
      <c r="A6" s="33" t="s">
        <v>71</v>
      </c>
      <c r="B6" s="3"/>
      <c r="C6" s="3"/>
      <c r="D6" s="4"/>
      <c r="E6" s="34"/>
      <c r="F6" s="35"/>
      <c r="G6" s="43"/>
      <c r="H6" s="68"/>
    </row>
    <row r="7" spans="1:8" ht="39.4" customHeight="1" x14ac:dyDescent="0.35">
      <c r="A7" s="33" t="s">
        <v>72</v>
      </c>
      <c r="B7" s="3"/>
      <c r="C7" s="3"/>
      <c r="D7" s="4"/>
      <c r="E7" s="34"/>
      <c r="F7" s="35"/>
      <c r="G7" s="43"/>
      <c r="H7" s="34"/>
    </row>
    <row r="8" spans="1:8" ht="39.4" customHeight="1" x14ac:dyDescent="0.35">
      <c r="A8" s="33" t="s">
        <v>73</v>
      </c>
      <c r="B8" s="3"/>
      <c r="C8" s="3"/>
      <c r="D8" s="4"/>
      <c r="E8" s="34"/>
      <c r="F8" s="35"/>
      <c r="G8" s="43"/>
      <c r="H8" s="68"/>
    </row>
    <row r="9" spans="1:8" ht="39.4" customHeight="1" x14ac:dyDescent="0.35">
      <c r="A9" s="33" t="s">
        <v>74</v>
      </c>
      <c r="B9" s="3"/>
      <c r="C9" s="3"/>
      <c r="D9" s="4"/>
      <c r="E9" s="34"/>
      <c r="F9" s="35"/>
      <c r="G9" s="43"/>
      <c r="H9" s="34"/>
    </row>
    <row r="10" spans="1:8" ht="39.4" customHeight="1" x14ac:dyDescent="0.35">
      <c r="A10" s="33" t="s">
        <v>75</v>
      </c>
      <c r="B10" s="3"/>
      <c r="C10" s="3"/>
      <c r="D10" s="4"/>
      <c r="E10" s="34"/>
      <c r="F10" s="35"/>
      <c r="G10" s="43"/>
      <c r="H10" s="68"/>
    </row>
    <row r="11" spans="1:8" ht="39.4" customHeight="1" x14ac:dyDescent="0.35">
      <c r="A11" s="33" t="s">
        <v>76</v>
      </c>
      <c r="B11" s="3"/>
      <c r="C11" s="3"/>
      <c r="D11" s="4"/>
      <c r="E11" s="34"/>
      <c r="F11" s="35"/>
      <c r="G11" s="43"/>
      <c r="H11" s="39"/>
    </row>
    <row r="12" spans="1:8" ht="39.4" customHeight="1" x14ac:dyDescent="0.35">
      <c r="A12" s="33" t="s">
        <v>77</v>
      </c>
      <c r="B12" s="37"/>
      <c r="C12" s="37"/>
      <c r="D12" s="38"/>
      <c r="E12" s="39"/>
      <c r="F12" s="40"/>
      <c r="G12" s="44"/>
      <c r="H12" s="68"/>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2:B12">
    <cfRule type="cellIs" dxfId="285" priority="7" operator="equal">
      <formula>"Low"</formula>
    </cfRule>
    <cfRule type="cellIs" dxfId="284" priority="8" operator="equal">
      <formula>"Medium"</formula>
    </cfRule>
    <cfRule type="cellIs" dxfId="283" priority="9" operator="equal">
      <formula>"High"</formula>
    </cfRule>
  </conditionalFormatting>
  <conditionalFormatting sqref="C2:C12">
    <cfRule type="cellIs" dxfId="282" priority="4" operator="equal">
      <formula>"Low"</formula>
    </cfRule>
    <cfRule type="cellIs" dxfId="281" priority="5" operator="equal">
      <formula>"Medium"</formula>
    </cfRule>
    <cfRule type="cellIs" dxfId="28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69" customHeight="1" x14ac:dyDescent="0.35">
      <c r="A1" s="29" t="s">
        <v>212</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78</v>
      </c>
      <c r="B3" s="3"/>
      <c r="C3" s="3"/>
      <c r="D3" s="4"/>
      <c r="E3" s="34"/>
      <c r="F3" s="35"/>
      <c r="G3" s="43"/>
      <c r="H3" s="34"/>
    </row>
    <row r="4" spans="1:8" ht="39.4" customHeight="1" x14ac:dyDescent="0.35">
      <c r="A4" s="33" t="s">
        <v>79</v>
      </c>
      <c r="B4" s="3"/>
      <c r="C4" s="3"/>
      <c r="D4" s="4"/>
      <c r="E4" s="34"/>
      <c r="F4" s="35"/>
      <c r="G4" s="43"/>
      <c r="H4" s="68"/>
    </row>
    <row r="5" spans="1:8" ht="39.4" customHeight="1" x14ac:dyDescent="0.35">
      <c r="A5" s="33" t="s">
        <v>80</v>
      </c>
      <c r="B5" s="3"/>
      <c r="C5" s="3"/>
      <c r="D5" s="4"/>
      <c r="E5" s="34"/>
      <c r="F5" s="35"/>
      <c r="G5" s="43"/>
      <c r="H5" s="34"/>
    </row>
    <row r="6" spans="1:8" ht="39.4" customHeight="1" x14ac:dyDescent="0.35">
      <c r="A6" s="33" t="s">
        <v>81</v>
      </c>
      <c r="B6" s="3"/>
      <c r="C6" s="3"/>
      <c r="D6" s="4"/>
      <c r="E6" s="34"/>
      <c r="F6" s="35"/>
      <c r="G6" s="43"/>
      <c r="H6" s="68"/>
    </row>
    <row r="7" spans="1:8" ht="39.4" customHeight="1" x14ac:dyDescent="0.35">
      <c r="A7" s="33" t="s">
        <v>82</v>
      </c>
      <c r="B7" s="3"/>
      <c r="C7" s="3"/>
      <c r="D7" s="4"/>
      <c r="E7" s="34"/>
      <c r="F7" s="35"/>
      <c r="G7" s="43"/>
      <c r="H7" s="34"/>
    </row>
    <row r="8" spans="1:8" ht="39.4" customHeight="1" x14ac:dyDescent="0.35">
      <c r="A8" s="33" t="s">
        <v>83</v>
      </c>
      <c r="B8" s="3"/>
      <c r="C8" s="3"/>
      <c r="D8" s="4"/>
      <c r="E8" s="34"/>
      <c r="F8" s="35"/>
      <c r="G8" s="43"/>
      <c r="H8" s="68"/>
    </row>
    <row r="9" spans="1:8" ht="39.4" customHeight="1" x14ac:dyDescent="0.35">
      <c r="A9" s="33" t="s">
        <v>84</v>
      </c>
      <c r="B9" s="3"/>
      <c r="C9" s="3"/>
      <c r="D9" s="4"/>
      <c r="E9" s="34"/>
      <c r="F9" s="35"/>
      <c r="G9" s="43"/>
      <c r="H9" s="34"/>
    </row>
    <row r="10" spans="1:8" ht="39.4" customHeight="1" x14ac:dyDescent="0.35">
      <c r="A10" s="33" t="s">
        <v>85</v>
      </c>
      <c r="B10" s="3"/>
      <c r="C10" s="3"/>
      <c r="D10" s="4"/>
      <c r="E10" s="34"/>
      <c r="F10" s="35"/>
      <c r="G10" s="43"/>
      <c r="H10" s="68"/>
    </row>
    <row r="11" spans="1:8" ht="39.4" customHeight="1" x14ac:dyDescent="0.35">
      <c r="A11" s="33" t="s">
        <v>86</v>
      </c>
      <c r="B11" s="3"/>
      <c r="C11" s="3"/>
      <c r="D11" s="4"/>
      <c r="E11" s="34"/>
      <c r="F11" s="35"/>
      <c r="G11" s="43"/>
      <c r="H11" s="39"/>
    </row>
    <row r="12" spans="1:8" ht="39.4" customHeight="1" x14ac:dyDescent="0.35">
      <c r="A12" s="33" t="s">
        <v>87</v>
      </c>
      <c r="B12" s="37"/>
      <c r="C12" s="37"/>
      <c r="D12" s="38"/>
      <c r="E12" s="39"/>
      <c r="F12" s="40"/>
      <c r="G12" s="44"/>
      <c r="H12" s="68"/>
    </row>
  </sheetData>
  <phoneticPr fontId="2" type="noConversion"/>
  <conditionalFormatting sqref="B2:B12">
    <cfRule type="cellIs" dxfId="263" priority="7" operator="equal">
      <formula>"Low"</formula>
    </cfRule>
    <cfRule type="cellIs" dxfId="262" priority="8" operator="equal">
      <formula>"Medium"</formula>
    </cfRule>
    <cfRule type="cellIs" dxfId="261" priority="9" operator="equal">
      <formula>"High"</formula>
    </cfRule>
  </conditionalFormatting>
  <conditionalFormatting sqref="C2:C12">
    <cfRule type="cellIs" dxfId="260" priority="4" operator="equal">
      <formula>"Low"</formula>
    </cfRule>
    <cfRule type="cellIs" dxfId="259" priority="5" operator="equal">
      <formula>"Medium"</formula>
    </cfRule>
    <cfRule type="cellIs" dxfId="25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8.5" customHeight="1" x14ac:dyDescent="0.35">
      <c r="A1" s="29" t="s">
        <v>213</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88</v>
      </c>
      <c r="B3" s="3"/>
      <c r="C3" s="3"/>
      <c r="D3" s="4"/>
      <c r="E3" s="34"/>
      <c r="F3" s="35"/>
      <c r="G3" s="43"/>
      <c r="H3" s="34"/>
    </row>
    <row r="4" spans="1:8" ht="39.4" customHeight="1" x14ac:dyDescent="0.35">
      <c r="A4" s="33" t="s">
        <v>89</v>
      </c>
      <c r="B4" s="3"/>
      <c r="C4" s="3"/>
      <c r="D4" s="4"/>
      <c r="E4" s="34"/>
      <c r="F4" s="35"/>
      <c r="G4" s="43"/>
      <c r="H4" s="68"/>
    </row>
    <row r="5" spans="1:8" ht="39.4" customHeight="1" x14ac:dyDescent="0.35">
      <c r="A5" s="33" t="s">
        <v>90</v>
      </c>
      <c r="B5" s="3"/>
      <c r="C5" s="3"/>
      <c r="D5" s="4"/>
      <c r="E5" s="34"/>
      <c r="F5" s="35"/>
      <c r="G5" s="43"/>
      <c r="H5" s="34"/>
    </row>
    <row r="6" spans="1:8" ht="39.4" customHeight="1" x14ac:dyDescent="0.35">
      <c r="A6" s="33" t="s">
        <v>91</v>
      </c>
      <c r="B6" s="3"/>
      <c r="C6" s="3"/>
      <c r="D6" s="4"/>
      <c r="E6" s="34"/>
      <c r="F6" s="35"/>
      <c r="G6" s="43"/>
      <c r="H6" s="68"/>
    </row>
    <row r="7" spans="1:8" ht="39.4" customHeight="1" x14ac:dyDescent="0.35">
      <c r="A7" s="33" t="s">
        <v>92</v>
      </c>
      <c r="B7" s="3"/>
      <c r="C7" s="3"/>
      <c r="D7" s="4"/>
      <c r="E7" s="34"/>
      <c r="F7" s="35"/>
      <c r="G7" s="43"/>
      <c r="H7" s="34"/>
    </row>
    <row r="8" spans="1:8" ht="39.4" customHeight="1" x14ac:dyDescent="0.35">
      <c r="A8" s="33" t="s">
        <v>93</v>
      </c>
      <c r="B8" s="3"/>
      <c r="C8" s="3"/>
      <c r="D8" s="4"/>
      <c r="E8" s="34"/>
      <c r="F8" s="35"/>
      <c r="G8" s="43"/>
      <c r="H8" s="68"/>
    </row>
    <row r="9" spans="1:8" ht="39.4" customHeight="1" x14ac:dyDescent="0.35">
      <c r="A9" s="33" t="s">
        <v>94</v>
      </c>
      <c r="B9" s="3"/>
      <c r="C9" s="3"/>
      <c r="D9" s="4"/>
      <c r="E9" s="34"/>
      <c r="F9" s="35"/>
      <c r="G9" s="43"/>
      <c r="H9" s="34"/>
    </row>
    <row r="10" spans="1:8" ht="39.4" customHeight="1" x14ac:dyDescent="0.35">
      <c r="A10" s="33" t="s">
        <v>95</v>
      </c>
      <c r="B10" s="3"/>
      <c r="C10" s="3"/>
      <c r="D10" s="4"/>
      <c r="E10" s="34"/>
      <c r="F10" s="35"/>
      <c r="G10" s="43"/>
      <c r="H10" s="68"/>
    </row>
    <row r="11" spans="1:8" ht="39.4" customHeight="1" x14ac:dyDescent="0.35">
      <c r="A11" s="33" t="s">
        <v>96</v>
      </c>
      <c r="B11" s="3"/>
      <c r="C11" s="3"/>
      <c r="D11" s="4"/>
      <c r="E11" s="34"/>
      <c r="F11" s="35"/>
      <c r="G11" s="43"/>
      <c r="H11" s="39"/>
    </row>
    <row r="12" spans="1:8" ht="39.4" customHeight="1" x14ac:dyDescent="0.35">
      <c r="A12" s="33" t="s">
        <v>97</v>
      </c>
      <c r="B12" s="37"/>
      <c r="C12" s="37"/>
      <c r="D12" s="38"/>
      <c r="E12" s="39"/>
      <c r="F12" s="40"/>
      <c r="G12" s="44"/>
      <c r="H12" s="68"/>
    </row>
  </sheetData>
  <phoneticPr fontId="2" type="noConversion"/>
  <conditionalFormatting sqref="B2:B12">
    <cfRule type="cellIs" dxfId="241" priority="7" operator="equal">
      <formula>"Low"</formula>
    </cfRule>
    <cfRule type="cellIs" dxfId="240" priority="8" operator="equal">
      <formula>"Medium"</formula>
    </cfRule>
    <cfRule type="cellIs" dxfId="239" priority="9" operator="equal">
      <formula>"High"</formula>
    </cfRule>
  </conditionalFormatting>
  <conditionalFormatting sqref="C2:C12">
    <cfRule type="cellIs" dxfId="238" priority="4" operator="equal">
      <formula>"Low"</formula>
    </cfRule>
    <cfRule type="cellIs" dxfId="237" priority="5" operator="equal">
      <formula>"Medium"</formula>
    </cfRule>
    <cfRule type="cellIs" dxfId="23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77.5" customHeight="1" x14ac:dyDescent="0.35">
      <c r="A1" s="29" t="s">
        <v>214</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98</v>
      </c>
      <c r="B3" s="3"/>
      <c r="C3" s="3"/>
      <c r="D3" s="4"/>
      <c r="E3" s="34"/>
      <c r="F3" s="35"/>
      <c r="G3" s="43"/>
      <c r="H3" s="34"/>
    </row>
    <row r="4" spans="1:8" ht="39.4" customHeight="1" x14ac:dyDescent="0.35">
      <c r="A4" s="33" t="s">
        <v>99</v>
      </c>
      <c r="B4" s="3"/>
      <c r="C4" s="3"/>
      <c r="D4" s="4"/>
      <c r="E4" s="34"/>
      <c r="F4" s="35"/>
      <c r="G4" s="43"/>
      <c r="H4" s="68"/>
    </row>
    <row r="5" spans="1:8" ht="39.4" customHeight="1" x14ac:dyDescent="0.35">
      <c r="A5" s="33" t="s">
        <v>100</v>
      </c>
      <c r="B5" s="3"/>
      <c r="C5" s="3"/>
      <c r="D5" s="4"/>
      <c r="E5" s="34"/>
      <c r="F5" s="35"/>
      <c r="G5" s="43"/>
      <c r="H5" s="34"/>
    </row>
    <row r="6" spans="1:8" ht="39.4" customHeight="1" x14ac:dyDescent="0.35">
      <c r="A6" s="33" t="s">
        <v>101</v>
      </c>
      <c r="B6" s="3"/>
      <c r="C6" s="3"/>
      <c r="D6" s="4"/>
      <c r="E6" s="34"/>
      <c r="F6" s="35"/>
      <c r="G6" s="43"/>
      <c r="H6" s="68"/>
    </row>
    <row r="7" spans="1:8" ht="39.4" customHeight="1" x14ac:dyDescent="0.35">
      <c r="A7" s="33" t="s">
        <v>102</v>
      </c>
      <c r="B7" s="3"/>
      <c r="C7" s="3"/>
      <c r="D7" s="4"/>
      <c r="E7" s="34"/>
      <c r="F7" s="35"/>
      <c r="G7" s="43"/>
      <c r="H7" s="34"/>
    </row>
    <row r="8" spans="1:8" ht="39.4" customHeight="1" x14ac:dyDescent="0.35">
      <c r="A8" s="33" t="s">
        <v>103</v>
      </c>
      <c r="B8" s="3"/>
      <c r="C8" s="3"/>
      <c r="D8" s="4"/>
      <c r="E8" s="34"/>
      <c r="F8" s="35"/>
      <c r="G8" s="43"/>
      <c r="H8" s="68"/>
    </row>
    <row r="9" spans="1:8" ht="39.4" customHeight="1" x14ac:dyDescent="0.35">
      <c r="A9" s="33" t="s">
        <v>104</v>
      </c>
      <c r="B9" s="3"/>
      <c r="C9" s="3"/>
      <c r="D9" s="4"/>
      <c r="E9" s="34"/>
      <c r="F9" s="35"/>
      <c r="G9" s="43"/>
      <c r="H9" s="34"/>
    </row>
    <row r="10" spans="1:8" ht="39.4" customHeight="1" x14ac:dyDescent="0.35">
      <c r="A10" s="33" t="s">
        <v>105</v>
      </c>
      <c r="B10" s="3"/>
      <c r="C10" s="3"/>
      <c r="D10" s="4"/>
      <c r="E10" s="34"/>
      <c r="F10" s="35"/>
      <c r="G10" s="43"/>
      <c r="H10" s="68"/>
    </row>
    <row r="11" spans="1:8" ht="39.4" customHeight="1" x14ac:dyDescent="0.35">
      <c r="A11" s="33" t="s">
        <v>106</v>
      </c>
      <c r="B11" s="3"/>
      <c r="C11" s="3"/>
      <c r="D11" s="4"/>
      <c r="E11" s="34"/>
      <c r="F11" s="35"/>
      <c r="G11" s="43"/>
      <c r="H11" s="39"/>
    </row>
    <row r="12" spans="1:8" ht="39.4" customHeight="1" x14ac:dyDescent="0.35">
      <c r="A12" s="33" t="s">
        <v>107</v>
      </c>
      <c r="B12" s="37"/>
      <c r="C12" s="37"/>
      <c r="D12" s="38"/>
      <c r="E12" s="39"/>
      <c r="F12" s="40"/>
      <c r="G12" s="44"/>
      <c r="H12" s="68"/>
    </row>
  </sheetData>
  <phoneticPr fontId="2" type="noConversion"/>
  <conditionalFormatting sqref="B2:B12">
    <cfRule type="cellIs" dxfId="219" priority="7" operator="equal">
      <formula>"Low"</formula>
    </cfRule>
    <cfRule type="cellIs" dxfId="218" priority="8" operator="equal">
      <formula>"Medium"</formula>
    </cfRule>
    <cfRule type="cellIs" dxfId="217" priority="9" operator="equal">
      <formula>"High"</formula>
    </cfRule>
  </conditionalFormatting>
  <conditionalFormatting sqref="C2:C12">
    <cfRule type="cellIs" dxfId="216" priority="4" operator="equal">
      <formula>"Low"</formula>
    </cfRule>
    <cfRule type="cellIs" dxfId="215" priority="5" operator="equal">
      <formula>"Medium"</formula>
    </cfRule>
    <cfRule type="cellIs" dxfId="21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215</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108</v>
      </c>
      <c r="B3" s="3"/>
      <c r="C3" s="3"/>
      <c r="D3" s="4"/>
      <c r="E3" s="34"/>
      <c r="F3" s="35"/>
      <c r="G3" s="43"/>
      <c r="H3" s="34"/>
    </row>
    <row r="4" spans="1:8" ht="39.4" customHeight="1" x14ac:dyDescent="0.35">
      <c r="A4" s="33" t="s">
        <v>109</v>
      </c>
      <c r="B4" s="3"/>
      <c r="C4" s="3"/>
      <c r="D4" s="4"/>
      <c r="E4" s="34"/>
      <c r="F4" s="35"/>
      <c r="G4" s="43"/>
      <c r="H4" s="68"/>
    </row>
    <row r="5" spans="1:8" ht="39.4" customHeight="1" x14ac:dyDescent="0.35">
      <c r="A5" s="33" t="s">
        <v>110</v>
      </c>
      <c r="B5" s="3"/>
      <c r="C5" s="3"/>
      <c r="D5" s="4"/>
      <c r="E5" s="34"/>
      <c r="F5" s="35"/>
      <c r="G5" s="43"/>
      <c r="H5" s="34"/>
    </row>
    <row r="6" spans="1:8" ht="39.4" customHeight="1" x14ac:dyDescent="0.35">
      <c r="A6" s="33" t="s">
        <v>111</v>
      </c>
      <c r="B6" s="3"/>
      <c r="C6" s="3"/>
      <c r="D6" s="4"/>
      <c r="E6" s="34"/>
      <c r="F6" s="35"/>
      <c r="G6" s="43"/>
      <c r="H6" s="68"/>
    </row>
    <row r="7" spans="1:8" ht="39.4" customHeight="1" x14ac:dyDescent="0.35">
      <c r="A7" s="33" t="s">
        <v>112</v>
      </c>
      <c r="B7" s="3"/>
      <c r="C7" s="3"/>
      <c r="D7" s="4"/>
      <c r="E7" s="34"/>
      <c r="F7" s="35"/>
      <c r="G7" s="43"/>
      <c r="H7" s="34"/>
    </row>
    <row r="8" spans="1:8" ht="39.4" customHeight="1" x14ac:dyDescent="0.35">
      <c r="A8" s="33" t="s">
        <v>113</v>
      </c>
      <c r="B8" s="3"/>
      <c r="C8" s="3"/>
      <c r="D8" s="4"/>
      <c r="E8" s="34"/>
      <c r="F8" s="35"/>
      <c r="G8" s="43"/>
      <c r="H8" s="68"/>
    </row>
    <row r="9" spans="1:8" ht="39.4" customHeight="1" x14ac:dyDescent="0.35">
      <c r="A9" s="33" t="s">
        <v>114</v>
      </c>
      <c r="B9" s="3"/>
      <c r="C9" s="3"/>
      <c r="D9" s="4"/>
      <c r="E9" s="34"/>
      <c r="F9" s="35"/>
      <c r="G9" s="43"/>
      <c r="H9" s="34"/>
    </row>
    <row r="10" spans="1:8" ht="39.4" customHeight="1" x14ac:dyDescent="0.35">
      <c r="A10" s="33" t="s">
        <v>115</v>
      </c>
      <c r="B10" s="3"/>
      <c r="C10" s="3"/>
      <c r="D10" s="4"/>
      <c r="E10" s="34"/>
      <c r="F10" s="35"/>
      <c r="G10" s="43"/>
      <c r="H10" s="68"/>
    </row>
    <row r="11" spans="1:8" ht="39.4" customHeight="1" x14ac:dyDescent="0.35">
      <c r="A11" s="33" t="s">
        <v>116</v>
      </c>
      <c r="B11" s="3"/>
      <c r="C11" s="3"/>
      <c r="D11" s="4"/>
      <c r="E11" s="34"/>
      <c r="F11" s="35"/>
      <c r="G11" s="43"/>
      <c r="H11" s="39"/>
    </row>
    <row r="12" spans="1:8" ht="39.4" customHeight="1" x14ac:dyDescent="0.35">
      <c r="A12" s="33" t="s">
        <v>117</v>
      </c>
      <c r="B12" s="37"/>
      <c r="C12" s="37"/>
      <c r="D12" s="38"/>
      <c r="E12" s="39"/>
      <c r="F12" s="40"/>
      <c r="G12" s="44"/>
      <c r="H12" s="68"/>
    </row>
  </sheetData>
  <phoneticPr fontId="2" type="noConversion"/>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225</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118</v>
      </c>
      <c r="B3" s="3"/>
      <c r="C3" s="3"/>
      <c r="D3" s="4"/>
      <c r="E3" s="34"/>
      <c r="F3" s="35"/>
      <c r="G3" s="43"/>
      <c r="H3" s="34"/>
    </row>
    <row r="4" spans="1:8" ht="39.4" customHeight="1" x14ac:dyDescent="0.35">
      <c r="A4" s="33" t="s">
        <v>119</v>
      </c>
      <c r="B4" s="3"/>
      <c r="C4" s="3"/>
      <c r="D4" s="4"/>
      <c r="E4" s="34"/>
      <c r="F4" s="35"/>
      <c r="G4" s="43"/>
      <c r="H4" s="68"/>
    </row>
    <row r="5" spans="1:8" ht="39.4" customHeight="1" x14ac:dyDescent="0.35">
      <c r="A5" s="33" t="s">
        <v>120</v>
      </c>
      <c r="B5" s="3"/>
      <c r="C5" s="3"/>
      <c r="D5" s="4"/>
      <c r="E5" s="34"/>
      <c r="F5" s="35"/>
      <c r="G5" s="43"/>
      <c r="H5" s="34"/>
    </row>
    <row r="6" spans="1:8" ht="39.4" customHeight="1" x14ac:dyDescent="0.35">
      <c r="A6" s="33" t="s">
        <v>121</v>
      </c>
      <c r="B6" s="3"/>
      <c r="C6" s="3"/>
      <c r="D6" s="4"/>
      <c r="E6" s="34"/>
      <c r="F6" s="35"/>
      <c r="G6" s="43"/>
      <c r="H6" s="68"/>
    </row>
    <row r="7" spans="1:8" ht="39.4" customHeight="1" x14ac:dyDescent="0.35">
      <c r="A7" s="33" t="s">
        <v>122</v>
      </c>
      <c r="B7" s="3"/>
      <c r="C7" s="3"/>
      <c r="D7" s="4"/>
      <c r="E7" s="34"/>
      <c r="F7" s="35"/>
      <c r="G7" s="43"/>
      <c r="H7" s="34"/>
    </row>
    <row r="8" spans="1:8" ht="39.4" customHeight="1" x14ac:dyDescent="0.35">
      <c r="A8" s="33" t="s">
        <v>123</v>
      </c>
      <c r="B8" s="3"/>
      <c r="C8" s="3"/>
      <c r="D8" s="4"/>
      <c r="E8" s="34"/>
      <c r="F8" s="35"/>
      <c r="G8" s="43"/>
      <c r="H8" s="68"/>
    </row>
    <row r="9" spans="1:8" ht="39.4" customHeight="1" x14ac:dyDescent="0.35">
      <c r="A9" s="33" t="s">
        <v>124</v>
      </c>
      <c r="B9" s="3"/>
      <c r="C9" s="3"/>
      <c r="D9" s="4"/>
      <c r="E9" s="34"/>
      <c r="F9" s="35"/>
      <c r="G9" s="43"/>
      <c r="H9" s="34"/>
    </row>
    <row r="10" spans="1:8" ht="39.4" customHeight="1" x14ac:dyDescent="0.35">
      <c r="A10" s="33" t="s">
        <v>125</v>
      </c>
      <c r="B10" s="3"/>
      <c r="C10" s="3"/>
      <c r="D10" s="4"/>
      <c r="E10" s="34"/>
      <c r="F10" s="35"/>
      <c r="G10" s="43"/>
      <c r="H10" s="68"/>
    </row>
    <row r="11" spans="1:8" ht="39.4" customHeight="1" x14ac:dyDescent="0.35">
      <c r="A11" s="33" t="s">
        <v>126</v>
      </c>
      <c r="B11" s="3"/>
      <c r="C11" s="3"/>
      <c r="D11" s="4"/>
      <c r="E11" s="34"/>
      <c r="F11" s="35"/>
      <c r="G11" s="43"/>
      <c r="H11" s="39"/>
    </row>
    <row r="12" spans="1:8" ht="39.4" customHeight="1" x14ac:dyDescent="0.35">
      <c r="A12" s="33" t="s">
        <v>127</v>
      </c>
      <c r="B12" s="37"/>
      <c r="C12" s="37"/>
      <c r="D12" s="38"/>
      <c r="E12" s="39"/>
      <c r="F12" s="40"/>
      <c r="G12" s="44"/>
      <c r="H12" s="68"/>
    </row>
  </sheetData>
  <phoneticPr fontId="2" type="noConversion"/>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217</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128</v>
      </c>
      <c r="B3" s="3"/>
      <c r="C3" s="3"/>
      <c r="D3" s="4"/>
      <c r="E3" s="34"/>
      <c r="F3" s="35"/>
      <c r="G3" s="43"/>
      <c r="H3" s="34"/>
    </row>
    <row r="4" spans="1:8" ht="39.4" customHeight="1" x14ac:dyDescent="0.35">
      <c r="A4" s="33" t="s">
        <v>129</v>
      </c>
      <c r="B4" s="3"/>
      <c r="C4" s="3"/>
      <c r="D4" s="4"/>
      <c r="E4" s="34"/>
      <c r="F4" s="35"/>
      <c r="G4" s="43"/>
      <c r="H4" s="68"/>
    </row>
    <row r="5" spans="1:8" ht="39.4" customHeight="1" x14ac:dyDescent="0.35">
      <c r="A5" s="33" t="s">
        <v>130</v>
      </c>
      <c r="B5" s="3"/>
      <c r="C5" s="3"/>
      <c r="D5" s="4"/>
      <c r="E5" s="34"/>
      <c r="F5" s="35"/>
      <c r="G5" s="43"/>
      <c r="H5" s="34"/>
    </row>
    <row r="6" spans="1:8" ht="39.4" customHeight="1" x14ac:dyDescent="0.35">
      <c r="A6" s="33" t="s">
        <v>131</v>
      </c>
      <c r="B6" s="3"/>
      <c r="C6" s="3"/>
      <c r="D6" s="4"/>
      <c r="E6" s="34"/>
      <c r="F6" s="35"/>
      <c r="G6" s="43"/>
      <c r="H6" s="68"/>
    </row>
    <row r="7" spans="1:8" ht="39.4" customHeight="1" x14ac:dyDescent="0.35">
      <c r="A7" s="33" t="s">
        <v>132</v>
      </c>
      <c r="B7" s="3"/>
      <c r="C7" s="3"/>
      <c r="D7" s="4"/>
      <c r="E7" s="34"/>
      <c r="F7" s="35"/>
      <c r="G7" s="43"/>
      <c r="H7" s="34"/>
    </row>
    <row r="8" spans="1:8" ht="39.4" customHeight="1" x14ac:dyDescent="0.35">
      <c r="A8" s="33" t="s">
        <v>133</v>
      </c>
      <c r="B8" s="3"/>
      <c r="C8" s="3"/>
      <c r="D8" s="4"/>
      <c r="E8" s="34"/>
      <c r="F8" s="35"/>
      <c r="G8" s="43"/>
      <c r="H8" s="68"/>
    </row>
    <row r="9" spans="1:8" ht="39.4" customHeight="1" x14ac:dyDescent="0.35">
      <c r="A9" s="33" t="s">
        <v>134</v>
      </c>
      <c r="B9" s="3"/>
      <c r="C9" s="3"/>
      <c r="D9" s="4"/>
      <c r="E9" s="34"/>
      <c r="F9" s="35"/>
      <c r="G9" s="43"/>
      <c r="H9" s="34"/>
    </row>
    <row r="10" spans="1:8" ht="39.4" customHeight="1" x14ac:dyDescent="0.35">
      <c r="A10" s="33" t="s">
        <v>135</v>
      </c>
      <c r="B10" s="3"/>
      <c r="C10" s="3"/>
      <c r="D10" s="4"/>
      <c r="E10" s="34"/>
      <c r="F10" s="35"/>
      <c r="G10" s="43"/>
      <c r="H10" s="68"/>
    </row>
    <row r="11" spans="1:8" ht="39.4" customHeight="1" x14ac:dyDescent="0.35">
      <c r="A11" s="33" t="s">
        <v>136</v>
      </c>
      <c r="B11" s="3"/>
      <c r="C11" s="3"/>
      <c r="D11" s="4"/>
      <c r="E11" s="34"/>
      <c r="F11" s="35"/>
      <c r="G11" s="43"/>
      <c r="H11" s="39"/>
    </row>
    <row r="12" spans="1:8" ht="39.4" customHeight="1" x14ac:dyDescent="0.35">
      <c r="A12" s="33" t="s">
        <v>137</v>
      </c>
      <c r="B12" s="37"/>
      <c r="C12" s="37"/>
      <c r="D12" s="38"/>
      <c r="E12" s="39"/>
      <c r="F12" s="40"/>
      <c r="G12" s="44"/>
      <c r="H12" s="68"/>
    </row>
  </sheetData>
  <phoneticPr fontId="2" type="noConversion"/>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selection activeCell="A3" sqref="A3:A12"/>
    </sheetView>
  </sheetViews>
  <sheetFormatPr defaultColWidth="9" defaultRowHeight="39.4" customHeight="1" x14ac:dyDescent="0.35"/>
  <cols>
    <col min="1" max="1" width="61.36328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99" customHeight="1" x14ac:dyDescent="0.35">
      <c r="A1" s="29" t="s">
        <v>41</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138</v>
      </c>
      <c r="B3" s="3"/>
      <c r="C3" s="3"/>
      <c r="D3" s="4"/>
      <c r="E3" s="34"/>
      <c r="F3" s="35"/>
      <c r="G3" s="43"/>
      <c r="H3" s="34"/>
    </row>
    <row r="4" spans="1:8" ht="39.4" customHeight="1" x14ac:dyDescent="0.35">
      <c r="A4" s="33" t="s">
        <v>139</v>
      </c>
      <c r="B4" s="3"/>
      <c r="C4" s="3"/>
      <c r="D4" s="4"/>
      <c r="E4" s="34"/>
      <c r="F4" s="35"/>
      <c r="G4" s="43"/>
      <c r="H4" s="68"/>
    </row>
    <row r="5" spans="1:8" ht="39.4" customHeight="1" x14ac:dyDescent="0.35">
      <c r="A5" s="33" t="s">
        <v>140</v>
      </c>
      <c r="B5" s="3"/>
      <c r="C5" s="3"/>
      <c r="D5" s="4"/>
      <c r="E5" s="34"/>
      <c r="F5" s="35"/>
      <c r="G5" s="43"/>
      <c r="H5" s="34"/>
    </row>
    <row r="6" spans="1:8" ht="39.4" customHeight="1" x14ac:dyDescent="0.35">
      <c r="A6" s="33" t="s">
        <v>141</v>
      </c>
      <c r="B6" s="3"/>
      <c r="C6" s="3"/>
      <c r="D6" s="4"/>
      <c r="E6" s="34"/>
      <c r="F6" s="35"/>
      <c r="G6" s="43"/>
      <c r="H6" s="68"/>
    </row>
    <row r="7" spans="1:8" ht="39.4" customHeight="1" x14ac:dyDescent="0.35">
      <c r="A7" s="33" t="s">
        <v>142</v>
      </c>
      <c r="B7" s="3"/>
      <c r="C7" s="3"/>
      <c r="D7" s="4"/>
      <c r="E7" s="34"/>
      <c r="F7" s="35"/>
      <c r="G7" s="43"/>
      <c r="H7" s="34"/>
    </row>
    <row r="8" spans="1:8" ht="39.4" customHeight="1" x14ac:dyDescent="0.35">
      <c r="A8" s="33" t="s">
        <v>143</v>
      </c>
      <c r="B8" s="3"/>
      <c r="C8" s="3"/>
      <c r="D8" s="4"/>
      <c r="E8" s="34"/>
      <c r="F8" s="35"/>
      <c r="G8" s="43"/>
      <c r="H8" s="68"/>
    </row>
    <row r="9" spans="1:8" ht="39.4" customHeight="1" x14ac:dyDescent="0.35">
      <c r="A9" s="33" t="s">
        <v>144</v>
      </c>
      <c r="B9" s="3"/>
      <c r="C9" s="3"/>
      <c r="D9" s="4"/>
      <c r="E9" s="34"/>
      <c r="F9" s="35"/>
      <c r="G9" s="43"/>
      <c r="H9" s="34"/>
    </row>
    <row r="10" spans="1:8" ht="39.4" customHeight="1" x14ac:dyDescent="0.35">
      <c r="A10" s="33" t="s">
        <v>145</v>
      </c>
      <c r="B10" s="3"/>
      <c r="C10" s="3"/>
      <c r="D10" s="4"/>
      <c r="E10" s="34"/>
      <c r="F10" s="35"/>
      <c r="G10" s="43"/>
      <c r="H10" s="68"/>
    </row>
    <row r="11" spans="1:8" ht="39.4" customHeight="1" x14ac:dyDescent="0.35">
      <c r="A11" s="33" t="s">
        <v>146</v>
      </c>
      <c r="B11" s="3"/>
      <c r="C11" s="3"/>
      <c r="D11" s="4"/>
      <c r="E11" s="34"/>
      <c r="F11" s="35"/>
      <c r="G11" s="43"/>
      <c r="H11" s="39"/>
    </row>
    <row r="12" spans="1:8" ht="39.4" customHeight="1" x14ac:dyDescent="0.35">
      <c r="A12" s="33" t="s">
        <v>147</v>
      </c>
      <c r="B12" s="37"/>
      <c r="C12" s="37"/>
      <c r="D12" s="38"/>
      <c r="E12" s="39"/>
      <c r="F12" s="40"/>
      <c r="G12" s="44"/>
      <c r="H12" s="68"/>
    </row>
  </sheetData>
  <phoneticPr fontId="2" type="noConversion"/>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78.5" customHeight="1" x14ac:dyDescent="0.35">
      <c r="A1" s="29" t="s">
        <v>219</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148</v>
      </c>
      <c r="B3" s="3"/>
      <c r="C3" s="3"/>
      <c r="D3" s="4"/>
      <c r="E3" s="34"/>
      <c r="F3" s="35"/>
      <c r="G3" s="43"/>
      <c r="H3" s="34"/>
    </row>
    <row r="4" spans="1:8" ht="39.4" customHeight="1" x14ac:dyDescent="0.35">
      <c r="A4" s="33" t="s">
        <v>149</v>
      </c>
      <c r="B4" s="3"/>
      <c r="C4" s="3"/>
      <c r="D4" s="4"/>
      <c r="E4" s="34"/>
      <c r="F4" s="35"/>
      <c r="G4" s="43"/>
      <c r="H4" s="68"/>
    </row>
    <row r="5" spans="1:8" ht="39.4" customHeight="1" x14ac:dyDescent="0.35">
      <c r="A5" s="33" t="s">
        <v>150</v>
      </c>
      <c r="B5" s="3"/>
      <c r="C5" s="3"/>
      <c r="D5" s="4"/>
      <c r="E5" s="34"/>
      <c r="F5" s="35"/>
      <c r="G5" s="43"/>
      <c r="H5" s="34"/>
    </row>
    <row r="6" spans="1:8" ht="39.4" customHeight="1" x14ac:dyDescent="0.35">
      <c r="A6" s="33" t="s">
        <v>151</v>
      </c>
      <c r="B6" s="3"/>
      <c r="C6" s="3"/>
      <c r="D6" s="4"/>
      <c r="E6" s="34"/>
      <c r="F6" s="35"/>
      <c r="G6" s="43"/>
      <c r="H6" s="68"/>
    </row>
    <row r="7" spans="1:8" ht="39.4" customHeight="1" x14ac:dyDescent="0.35">
      <c r="A7" s="33" t="s">
        <v>152</v>
      </c>
      <c r="B7" s="3"/>
      <c r="C7" s="3"/>
      <c r="D7" s="4"/>
      <c r="E7" s="34"/>
      <c r="F7" s="35"/>
      <c r="G7" s="43"/>
      <c r="H7" s="34"/>
    </row>
    <row r="8" spans="1:8" ht="39.4" customHeight="1" x14ac:dyDescent="0.35">
      <c r="A8" s="33" t="s">
        <v>153</v>
      </c>
      <c r="B8" s="3"/>
      <c r="C8" s="3"/>
      <c r="D8" s="4"/>
      <c r="E8" s="34"/>
      <c r="F8" s="35"/>
      <c r="G8" s="43"/>
      <c r="H8" s="68"/>
    </row>
    <row r="9" spans="1:8" ht="39.4" customHeight="1" x14ac:dyDescent="0.35">
      <c r="A9" s="33" t="s">
        <v>154</v>
      </c>
      <c r="B9" s="3"/>
      <c r="C9" s="3"/>
      <c r="D9" s="4"/>
      <c r="E9" s="34"/>
      <c r="F9" s="35"/>
      <c r="G9" s="43"/>
      <c r="H9" s="34"/>
    </row>
    <row r="10" spans="1:8" ht="39.4" customHeight="1" x14ac:dyDescent="0.35">
      <c r="A10" s="33" t="s">
        <v>155</v>
      </c>
      <c r="B10" s="3"/>
      <c r="C10" s="3"/>
      <c r="D10" s="4"/>
      <c r="E10" s="34"/>
      <c r="F10" s="35"/>
      <c r="G10" s="43"/>
      <c r="H10" s="68"/>
    </row>
    <row r="11" spans="1:8" ht="39.4" customHeight="1" x14ac:dyDescent="0.35">
      <c r="A11" s="33" t="s">
        <v>156</v>
      </c>
      <c r="B11" s="3"/>
      <c r="C11" s="3"/>
      <c r="D11" s="4"/>
      <c r="E11" s="34"/>
      <c r="F11" s="35"/>
      <c r="G11" s="43"/>
      <c r="H11" s="39"/>
    </row>
    <row r="12" spans="1:8" ht="39.4" customHeight="1" x14ac:dyDescent="0.35">
      <c r="A12" s="33" t="s">
        <v>157</v>
      </c>
      <c r="B12" s="37"/>
      <c r="C12" s="37"/>
      <c r="D12" s="38"/>
      <c r="E12" s="39"/>
      <c r="F12" s="40"/>
      <c r="G12" s="44"/>
      <c r="H12" s="68"/>
    </row>
  </sheetData>
  <phoneticPr fontId="2" type="noConversion"/>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DA88-4A91-413E-B419-7536AA0110FA}">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220</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158</v>
      </c>
      <c r="B3" s="3"/>
      <c r="C3" s="3"/>
      <c r="D3" s="4"/>
      <c r="E3" s="34"/>
      <c r="F3" s="35"/>
      <c r="G3" s="43"/>
      <c r="H3" s="34"/>
    </row>
    <row r="4" spans="1:8" ht="39.4" customHeight="1" x14ac:dyDescent="0.35">
      <c r="A4" s="33" t="s">
        <v>159</v>
      </c>
      <c r="B4" s="3"/>
      <c r="C4" s="3"/>
      <c r="D4" s="4"/>
      <c r="E4" s="34"/>
      <c r="F4" s="35"/>
      <c r="G4" s="43"/>
      <c r="H4" s="68"/>
    </row>
    <row r="5" spans="1:8" ht="39.4" customHeight="1" x14ac:dyDescent="0.35">
      <c r="A5" s="33" t="s">
        <v>160</v>
      </c>
      <c r="B5" s="3"/>
      <c r="C5" s="3"/>
      <c r="D5" s="4"/>
      <c r="E5" s="34"/>
      <c r="F5" s="35"/>
      <c r="G5" s="43"/>
      <c r="H5" s="34"/>
    </row>
    <row r="6" spans="1:8" ht="39.4" customHeight="1" x14ac:dyDescent="0.35">
      <c r="A6" s="33" t="s">
        <v>161</v>
      </c>
      <c r="B6" s="3"/>
      <c r="C6" s="3"/>
      <c r="D6" s="4"/>
      <c r="E6" s="34"/>
      <c r="F6" s="35"/>
      <c r="G6" s="43"/>
      <c r="H6" s="68"/>
    </row>
    <row r="7" spans="1:8" ht="39.4" customHeight="1" x14ac:dyDescent="0.35">
      <c r="A7" s="33" t="s">
        <v>162</v>
      </c>
      <c r="B7" s="3"/>
      <c r="C7" s="3"/>
      <c r="D7" s="4"/>
      <c r="E7" s="34"/>
      <c r="F7" s="35"/>
      <c r="G7" s="43"/>
      <c r="H7" s="34"/>
    </row>
    <row r="8" spans="1:8" ht="39.4" customHeight="1" x14ac:dyDescent="0.35">
      <c r="A8" s="33" t="s">
        <v>163</v>
      </c>
      <c r="B8" s="3"/>
      <c r="C8" s="3"/>
      <c r="D8" s="4"/>
      <c r="E8" s="34"/>
      <c r="F8" s="35"/>
      <c r="G8" s="43"/>
      <c r="H8" s="68"/>
    </row>
    <row r="9" spans="1:8" ht="39.4" customHeight="1" x14ac:dyDescent="0.35">
      <c r="A9" s="33" t="s">
        <v>164</v>
      </c>
      <c r="B9" s="3"/>
      <c r="C9" s="3"/>
      <c r="D9" s="4"/>
      <c r="E9" s="34"/>
      <c r="F9" s="35"/>
      <c r="G9" s="43"/>
      <c r="H9" s="34"/>
    </row>
    <row r="10" spans="1:8" ht="39.4" customHeight="1" x14ac:dyDescent="0.35">
      <c r="A10" s="33" t="s">
        <v>165</v>
      </c>
      <c r="B10" s="3"/>
      <c r="C10" s="3"/>
      <c r="D10" s="4"/>
      <c r="E10" s="34"/>
      <c r="F10" s="35"/>
      <c r="G10" s="43"/>
      <c r="H10" s="68"/>
    </row>
    <row r="11" spans="1:8" ht="39.4" customHeight="1" x14ac:dyDescent="0.35">
      <c r="A11" s="33" t="s">
        <v>166</v>
      </c>
      <c r="B11" s="3"/>
      <c r="C11" s="3"/>
      <c r="D11" s="4"/>
      <c r="E11" s="34"/>
      <c r="F11" s="35"/>
      <c r="G11" s="43"/>
      <c r="H11" s="39"/>
    </row>
    <row r="12" spans="1:8" ht="39.4" customHeight="1" x14ac:dyDescent="0.35">
      <c r="A12" s="33" t="s">
        <v>167</v>
      </c>
      <c r="B12" s="37"/>
      <c r="C12" s="37"/>
      <c r="D12" s="38"/>
      <c r="E12" s="39"/>
      <c r="F12" s="40"/>
      <c r="G12" s="44"/>
      <c r="H12" s="68"/>
    </row>
  </sheetData>
  <phoneticPr fontId="2" type="noConversion"/>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D5A0CF9-4EEE-41C0-A7A7-4DEBAD4D09F0}">
            <xm:f>Lists!$C$4</xm:f>
            <x14:dxf>
              <font>
                <color auto="1"/>
              </font>
              <fill>
                <patternFill>
                  <bgColor rgb="FFFF3300"/>
                </patternFill>
              </fill>
            </x14:dxf>
          </x14:cfRule>
          <x14:cfRule type="cellIs" priority="2" operator="equal" id="{29995A95-7551-4087-BBA8-204DA9560A68}">
            <xm:f>Lists!$C$3</xm:f>
            <x14:dxf>
              <font>
                <color auto="1"/>
              </font>
              <fill>
                <patternFill>
                  <bgColor rgb="FFFFC000"/>
                </patternFill>
              </fill>
            </x14:dxf>
          </x14:cfRule>
          <x14:cfRule type="cellIs" priority="3" operator="equal" id="{BACC51A7-81F5-4E63-A5BD-F714F292335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BEF15C-52FA-4BFE-9C45-6FAA04EC2FAB}">
          <x14:formula1>
            <xm:f>Lists!$C$2:$C$4</xm:f>
          </x14:formula1>
          <xm:sqref>D3:D50</xm:sqref>
        </x14:dataValidation>
        <x14:dataValidation type="list" allowBlank="1" showInputMessage="1" showErrorMessage="1" xr:uid="{F721531B-1B78-4792-8061-4A3CF14C730F}">
          <x14:formula1>
            <xm:f>Lists!$B$2:$B$4</xm:f>
          </x14:formula1>
          <xm:sqref>C2:C50</xm:sqref>
        </x14:dataValidation>
        <x14:dataValidation type="list" allowBlank="1" showInputMessage="1" showErrorMessage="1" xr:uid="{E27B0539-09E7-4B93-9FC0-A9A4DDE13439}">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32"/>
  <sheetViews>
    <sheetView showGridLines="0" tabSelected="1" topLeftCell="A7" zoomScaleNormal="100" workbookViewId="0">
      <selection activeCell="B14" sqref="B14"/>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2" spans="1:12" ht="72.75" customHeight="1" x14ac:dyDescent="0.35"/>
    <row r="3" spans="1:12" ht="18" customHeight="1" thickBot="1" x14ac:dyDescent="0.4"/>
    <row r="4" spans="1:12" ht="20.5" customHeight="1" thickTop="1" thickBot="1" x14ac:dyDescent="0.4">
      <c r="B4" s="93" t="s">
        <v>0</v>
      </c>
      <c r="C4" s="93"/>
      <c r="D4" s="93"/>
      <c r="E4" s="93"/>
      <c r="F4" s="93"/>
      <c r="G4" s="93"/>
      <c r="I4" s="83" t="s">
        <v>1</v>
      </c>
      <c r="J4" s="84"/>
      <c r="K4" s="84"/>
      <c r="L4" s="85"/>
    </row>
    <row r="5" spans="1:12" ht="20.5" customHeight="1" thickBot="1" x14ac:dyDescent="0.4">
      <c r="B5" s="74" t="s">
        <v>2</v>
      </c>
      <c r="C5" s="92"/>
      <c r="D5" s="92"/>
      <c r="E5" s="92"/>
      <c r="F5" s="92"/>
      <c r="G5" s="92"/>
      <c r="I5" s="86"/>
      <c r="J5" s="87"/>
      <c r="K5" s="87"/>
      <c r="L5" s="88"/>
    </row>
    <row r="6" spans="1:12" ht="20.5" customHeight="1" thickBot="1" x14ac:dyDescent="0.4">
      <c r="B6" s="74" t="s">
        <v>3</v>
      </c>
      <c r="C6" s="92"/>
      <c r="D6" s="92"/>
      <c r="E6" s="92"/>
      <c r="F6" s="92"/>
      <c r="G6" s="92"/>
      <c r="I6" s="86"/>
      <c r="J6" s="87"/>
      <c r="K6" s="87"/>
      <c r="L6" s="88"/>
    </row>
    <row r="7" spans="1:12" ht="20.5" customHeight="1" thickBot="1" x14ac:dyDescent="0.4">
      <c r="B7" s="74" t="s">
        <v>4</v>
      </c>
      <c r="C7" s="92"/>
      <c r="D7" s="92"/>
      <c r="E7" s="92"/>
      <c r="F7" s="92"/>
      <c r="G7" s="92"/>
      <c r="I7" s="86"/>
      <c r="J7" s="87"/>
      <c r="K7" s="87"/>
      <c r="L7" s="88"/>
    </row>
    <row r="8" spans="1:12" ht="20.5" customHeight="1" thickBot="1" x14ac:dyDescent="0.4">
      <c r="B8" s="74" t="s">
        <v>5</v>
      </c>
      <c r="C8" s="92"/>
      <c r="D8" s="92"/>
      <c r="E8" s="92"/>
      <c r="F8" s="92"/>
      <c r="G8" s="92"/>
      <c r="I8" s="89"/>
      <c r="J8" s="90"/>
      <c r="K8" s="90"/>
      <c r="L8" s="91"/>
    </row>
    <row r="9" spans="1:12" ht="18" customHeight="1" x14ac:dyDescent="0.35">
      <c r="B9" s="17"/>
      <c r="C9" s="17"/>
      <c r="D9"/>
    </row>
    <row r="10" spans="1:12" ht="18" customHeight="1" x14ac:dyDescent="0.35">
      <c r="A10" s="77" t="s">
        <v>6</v>
      </c>
      <c r="B10" s="77" t="s">
        <v>7</v>
      </c>
      <c r="C10" s="81" t="s">
        <v>8</v>
      </c>
      <c r="D10" s="81"/>
      <c r="E10" s="81"/>
      <c r="F10" s="82" t="s">
        <v>9</v>
      </c>
      <c r="G10" s="82"/>
      <c r="H10" s="82"/>
      <c r="I10" s="78" t="s">
        <v>10</v>
      </c>
      <c r="J10" s="79"/>
      <c r="K10" s="79"/>
      <c r="L10" s="80"/>
    </row>
    <row r="11" spans="1:12" s="5" customFormat="1" ht="31.15" customHeight="1" x14ac:dyDescent="0.35">
      <c r="A11" s="77"/>
      <c r="B11" s="77"/>
      <c r="C11" s="6" t="s">
        <v>11</v>
      </c>
      <c r="D11" s="7" t="s">
        <v>12</v>
      </c>
      <c r="E11" s="8" t="s">
        <v>13</v>
      </c>
      <c r="F11" s="6" t="s">
        <v>11</v>
      </c>
      <c r="G11" s="7" t="s">
        <v>12</v>
      </c>
      <c r="H11" s="8" t="s">
        <v>13</v>
      </c>
      <c r="I11" s="9" t="s">
        <v>14</v>
      </c>
      <c r="J11" s="10" t="s">
        <v>15</v>
      </c>
      <c r="K11" s="11" t="s">
        <v>16</v>
      </c>
      <c r="L11" s="13" t="s">
        <v>17</v>
      </c>
    </row>
    <row r="12" spans="1:12" ht="60" customHeight="1" x14ac:dyDescent="0.35">
      <c r="A12" s="3">
        <v>1</v>
      </c>
      <c r="B12" s="75" t="s">
        <v>207</v>
      </c>
      <c r="C12" s="15">
        <f>COUNTIF('Criteria 1'!$B$3:$B$50,"Low")</f>
        <v>0</v>
      </c>
      <c r="D12" s="15">
        <f>COUNTIF('Criteria 1'!$B$3:$B$50,"Medium")</f>
        <v>0</v>
      </c>
      <c r="E12" s="15">
        <f>COUNTIF('Criteria 1'!$B$3:$B$50,"High")</f>
        <v>0</v>
      </c>
      <c r="F12" s="16">
        <f>COUNTIF('Criteria 1'!$C$3:$C$50,"Low")</f>
        <v>0</v>
      </c>
      <c r="G12" s="16">
        <f>COUNTIF('Criteria 1'!$C$3:$C$50,"Medium")</f>
        <v>0</v>
      </c>
      <c r="H12" s="16">
        <f>COUNTIF('Criteria 1'!$C$3:$C$50,"High")</f>
        <v>0</v>
      </c>
      <c r="I12" s="14">
        <f>COUNTIF('Criteria 1'!$D$3:$D$50,"Fully Compliant")</f>
        <v>0</v>
      </c>
      <c r="J12" s="14">
        <f>COUNTIF('Criteria 1'!$D$3:$D$50,"Partially Compliant")</f>
        <v>0</v>
      </c>
      <c r="K12" s="14">
        <f>COUNTIF('Criteria 1'!$D$3:$D$50,"Non Compliant")</f>
        <v>0</v>
      </c>
      <c r="L12" s="12"/>
    </row>
    <row r="13" spans="1:12" ht="92" customHeight="1" x14ac:dyDescent="0.35">
      <c r="A13" s="3" t="s">
        <v>199</v>
      </c>
      <c r="B13" s="75" t="s">
        <v>198</v>
      </c>
      <c r="C13" s="15">
        <f>COUNTIF('Criteria 2 a,b'!$B$3:$B$50,"Low")</f>
        <v>0</v>
      </c>
      <c r="D13" s="15">
        <f>COUNTIF('Criteria 2 a,b'!$B$3:$B$50,"Medium")</f>
        <v>0</v>
      </c>
      <c r="E13" s="15">
        <f>COUNTIF('Criteria 2 a,b'!$B$3:$B$50,"High")</f>
        <v>0</v>
      </c>
      <c r="F13" s="16">
        <f>COUNTIF('Criteria 2 a,b'!$C$3:$C$50,"Low")</f>
        <v>0</v>
      </c>
      <c r="G13" s="16">
        <f>COUNTIF('Criteria 2 a,b'!$C$3:$C$50,"Medium")</f>
        <v>0</v>
      </c>
      <c r="H13" s="16">
        <f>COUNTIF('Criteria 2 a,b'!$C$3:$C$50,"High")</f>
        <v>0</v>
      </c>
      <c r="I13" s="14">
        <f>COUNTIF('Criteria 2 a,b'!$D$3:$D$50,"Fully Compliant")</f>
        <v>0</v>
      </c>
      <c r="J13" s="14">
        <f>COUNTIF('Criteria 2 a,b'!$D$3:$D$50,"Partially Compliant")</f>
        <v>0</v>
      </c>
      <c r="K13" s="14">
        <f>COUNTIF('Criteria 2 a,b'!$D$3:$D$50,"Non Compliant")</f>
        <v>0</v>
      </c>
      <c r="L13" s="12"/>
    </row>
    <row r="14" spans="1:12" ht="115.5" customHeight="1" x14ac:dyDescent="0.35">
      <c r="A14" s="3" t="s">
        <v>200</v>
      </c>
      <c r="B14" s="75" t="s">
        <v>206</v>
      </c>
      <c r="C14" s="15">
        <f>COUNTIF('Criteria 2 c,d'!$B$3:$B$50,"Low")</f>
        <v>0</v>
      </c>
      <c r="D14" s="15">
        <f>COUNTIF('Criteria 2 c,d'!$B$3:$B$50,"Medium")</f>
        <v>0</v>
      </c>
      <c r="E14" s="15">
        <f>COUNTIF('Criteria 2 c,d'!$B$3:$B$50,"High")</f>
        <v>0</v>
      </c>
      <c r="F14" s="16">
        <f>COUNTIF('Criteria 2 c,d'!$C$3:$C$50,"Low")</f>
        <v>0</v>
      </c>
      <c r="G14" s="16">
        <f>COUNTIF('Criteria 2 c,d'!$C$3:$C$50,"Medium")</f>
        <v>0</v>
      </c>
      <c r="H14" s="16">
        <f>COUNTIF('Criteria 2 c,d'!$C$3:$C$50,"High")</f>
        <v>0</v>
      </c>
      <c r="I14" s="14">
        <f>COUNTIF('Criteria 2 c,d'!$D$3:$D$50,"Fully Compliant")</f>
        <v>0</v>
      </c>
      <c r="J14" s="14">
        <f>COUNTIF('Criteria 2 c,d'!$D$3:$D$50,"Partially Compliant")</f>
        <v>0</v>
      </c>
      <c r="K14" s="14">
        <f>COUNTIF('Criteria 2 c,d'!$D$3:$D$50,"Non Compliant")</f>
        <v>0</v>
      </c>
      <c r="L14" s="12"/>
    </row>
    <row r="15" spans="1:12" ht="90" customHeight="1" x14ac:dyDescent="0.35">
      <c r="A15" s="3" t="s">
        <v>201</v>
      </c>
      <c r="B15" s="75" t="s">
        <v>208</v>
      </c>
      <c r="C15" s="15">
        <f>COUNTIF('Criteria 2 e,f'!$B$3:$B$50,"Low")</f>
        <v>0</v>
      </c>
      <c r="D15" s="15">
        <f>COUNTIF('Criteria 2 e,f'!$B$3:$B$50,"Medium")</f>
        <v>0</v>
      </c>
      <c r="E15" s="15">
        <f>COUNTIF('Criteria 2 e,f'!$B$3:$B$50,"High")</f>
        <v>0</v>
      </c>
      <c r="F15" s="16">
        <f>COUNTIF('Criteria 2 e,f'!$C$3:$C$50,"Low")</f>
        <v>0</v>
      </c>
      <c r="G15" s="16">
        <f>COUNTIF('Criteria 2 e,f'!$C$3:$C$50,"Medium")</f>
        <v>0</v>
      </c>
      <c r="H15" s="16">
        <f>COUNTIF('Criteria 2 e,f'!$C$3:$C$50,"High")</f>
        <v>0</v>
      </c>
      <c r="I15" s="14">
        <f>COUNTIF('Criteria 2 e,f'!$D$3:$D$50,"Fully Compliant")</f>
        <v>0</v>
      </c>
      <c r="J15" s="14">
        <f>COUNTIF('Criteria 2 e,f'!$D$3:$D$50,"Partially Compliant")</f>
        <v>0</v>
      </c>
      <c r="K15" s="14">
        <f>COUNTIF('Criteria 2 e,f'!$D$3:$D$50,"Non Compliant")</f>
        <v>0</v>
      </c>
      <c r="L15" s="12"/>
    </row>
    <row r="16" spans="1:12" ht="103" customHeight="1" x14ac:dyDescent="0.35">
      <c r="A16" s="3" t="s">
        <v>202</v>
      </c>
      <c r="B16" s="75" t="s">
        <v>209</v>
      </c>
      <c r="C16" s="15">
        <f>COUNTIF('Criteria 2 g,h'!$B$3:$B$50,"Low")</f>
        <v>0</v>
      </c>
      <c r="D16" s="15">
        <f>COUNTIF('Criteria 2 g,h'!$B$3:$B$50,"Medium")</f>
        <v>0</v>
      </c>
      <c r="E16" s="15">
        <f>COUNTIF('Criteria 2 g,h'!$B$3:$B$50,"High")</f>
        <v>0</v>
      </c>
      <c r="F16" s="16">
        <f>COUNTIF('Criteria 2 g,h'!$C$3:$C$50,"Low")</f>
        <v>0</v>
      </c>
      <c r="G16" s="16">
        <f>COUNTIF('Criteria 2 g,h'!$C$3:$C$50,"Medium")</f>
        <v>0</v>
      </c>
      <c r="H16" s="16">
        <f>COUNTIF('Criteria 2 g,h'!$C$3:$C$50,"High")</f>
        <v>0</v>
      </c>
      <c r="I16" s="14">
        <f>COUNTIF('Criteria 2 g,h'!$D$3:$D$50,"Fully Compliant")</f>
        <v>0</v>
      </c>
      <c r="J16" s="14">
        <f>COUNTIF('Criteria 2 g,h'!$D$3:$D$50,"Partially Compliant")</f>
        <v>0</v>
      </c>
      <c r="K16" s="14">
        <f>COUNTIF('Criteria 2 g,h'!$D$3:$D$50,"Non Compliant")</f>
        <v>0</v>
      </c>
      <c r="L16" s="12"/>
    </row>
    <row r="17" spans="1:12" ht="67" customHeight="1" x14ac:dyDescent="0.35">
      <c r="A17" s="3" t="s">
        <v>203</v>
      </c>
      <c r="B17" s="75" t="s">
        <v>210</v>
      </c>
      <c r="C17" s="15">
        <f>COUNTIF('Criteria 2 1, j'!$B$3:$B$50,"Low")</f>
        <v>0</v>
      </c>
      <c r="D17" s="15">
        <f>COUNTIF('Criteria 2 1, j'!$B$3:$B$50,"Medium")</f>
        <v>0</v>
      </c>
      <c r="E17" s="15">
        <f>COUNTIF('Criteria 2 1, j'!$B$3:$B$50,"High")</f>
        <v>0</v>
      </c>
      <c r="F17" s="16">
        <f>COUNTIF('Criteria 2 1, j'!$C$3:$C$50,"Low")</f>
        <v>0</v>
      </c>
      <c r="G17" s="16">
        <f>COUNTIF('Criteria 2 1, j'!$C$3:$C$50,"Medium")</f>
        <v>0</v>
      </c>
      <c r="H17" s="16">
        <f>COUNTIF('Criteria 2 1, j'!$C$3:$C$50,"High")</f>
        <v>0</v>
      </c>
      <c r="I17" s="14">
        <f>COUNTIF('Criteria 2 1, j'!$D$3:$D$50,"Fully Compliant")</f>
        <v>0</v>
      </c>
      <c r="J17" s="14">
        <f>COUNTIF('Criteria 2 1, j'!$D$3:$D$50,"Partially Compliant")</f>
        <v>0</v>
      </c>
      <c r="K17" s="14">
        <f>COUNTIF('Criteria 2 1, j'!$D$3:$D$50,"Non Compliant")</f>
        <v>0</v>
      </c>
      <c r="L17" s="12"/>
    </row>
    <row r="18" spans="1:12" ht="60" customHeight="1" x14ac:dyDescent="0.35">
      <c r="A18" s="3">
        <v>3</v>
      </c>
      <c r="B18" s="75" t="s">
        <v>211</v>
      </c>
      <c r="C18" s="15">
        <f>COUNTIF('Criteria 3'!$B$3:$B$50,"Low")</f>
        <v>0</v>
      </c>
      <c r="D18" s="15">
        <f>COUNTIF('Criteria 3'!$B$3:$B$50,"Medium")</f>
        <v>0</v>
      </c>
      <c r="E18" s="15">
        <f>COUNTIF('Criteria 3'!$B$3:$B$50,"High")</f>
        <v>0</v>
      </c>
      <c r="F18" s="16">
        <f>COUNTIF('Criteria 3'!$C$3:$C$50,"Low")</f>
        <v>0</v>
      </c>
      <c r="G18" s="16">
        <f>COUNTIF('Criteria 3'!$C$3:$C$50,"Medium")</f>
        <v>0</v>
      </c>
      <c r="H18" s="16">
        <f>COUNTIF('Criteria 3'!$C$3:$C$50,"High")</f>
        <v>0</v>
      </c>
      <c r="I18" s="14">
        <f>COUNTIF('Criteria 3'!$D$3:$D$50,"Fully Compliant")</f>
        <v>0</v>
      </c>
      <c r="J18" s="14">
        <f>COUNTIF('Criteria 3'!$D$3:$D$50,"Partially Compliant")</f>
        <v>0</v>
      </c>
      <c r="K18" s="14">
        <f>COUNTIF('Criteria 3'!$D$3:$D$50,"Non Compliant")</f>
        <v>0</v>
      </c>
      <c r="L18" s="12"/>
    </row>
    <row r="19" spans="1:12" ht="60" customHeight="1" x14ac:dyDescent="0.35">
      <c r="A19" s="3">
        <v>4</v>
      </c>
      <c r="B19" s="75" t="s">
        <v>212</v>
      </c>
      <c r="C19" s="15">
        <f>COUNTIF('Criteria 4'!$B$3:$B$50,"Low")</f>
        <v>0</v>
      </c>
      <c r="D19" s="15">
        <f>COUNTIF('Criteria 4'!$B$3:$B$50,"Medium")</f>
        <v>0</v>
      </c>
      <c r="E19" s="15">
        <f>COUNTIF('Criteria 4'!$B$3:$B$50,"High")</f>
        <v>0</v>
      </c>
      <c r="F19" s="16">
        <f>COUNTIF('Criteria 4'!$C$3:$C$50,"Low")</f>
        <v>0</v>
      </c>
      <c r="G19" s="16">
        <f>COUNTIF('Criteria 4'!$C$3:$C$50,"Medium")</f>
        <v>0</v>
      </c>
      <c r="H19" s="16">
        <f>COUNTIF('Criteria 4'!$C$3:$C$50,"High")</f>
        <v>0</v>
      </c>
      <c r="I19" s="14">
        <f>COUNTIF('Criteria 4'!$D$3:$D$50,"Fully Compliant")</f>
        <v>0</v>
      </c>
      <c r="J19" s="14">
        <f>COUNTIF('Criteria 4'!$D$3:$D$50,"Partially Compliant")</f>
        <v>0</v>
      </c>
      <c r="K19" s="14">
        <f>COUNTIF('Criteria 4'!$D$3:$D$50,"Non Compliant")</f>
        <v>0</v>
      </c>
      <c r="L19" s="12"/>
    </row>
    <row r="20" spans="1:12" ht="60" customHeight="1" x14ac:dyDescent="0.35">
      <c r="A20" s="3">
        <v>5</v>
      </c>
      <c r="B20" s="75" t="s">
        <v>213</v>
      </c>
      <c r="C20" s="15">
        <f>COUNTIF('Criteria 5'!$B$3:$B$50,"Low")</f>
        <v>0</v>
      </c>
      <c r="D20" s="15">
        <f>COUNTIF('Criteria 5'!$B$3:$B$50,"Medium")</f>
        <v>0</v>
      </c>
      <c r="E20" s="15">
        <f>COUNTIF('Criteria 5'!$B$3:$B$50,"High")</f>
        <v>0</v>
      </c>
      <c r="F20" s="16">
        <f>COUNTIF('Criteria 5'!$C$3:$C$50,"Low")</f>
        <v>0</v>
      </c>
      <c r="G20" s="16">
        <f>COUNTIF('Criteria 5'!$C$3:$C$50,"Medium")</f>
        <v>0</v>
      </c>
      <c r="H20" s="16">
        <f>COUNTIF('Criteria 5'!$C$3:$C$50,"High")</f>
        <v>0</v>
      </c>
      <c r="I20" s="14">
        <f>COUNTIF('Criteria 5'!$D$3:$D$50,"Fully Compliant")</f>
        <v>0</v>
      </c>
      <c r="J20" s="14">
        <f>COUNTIF('Criteria 5'!$D$3:$D$50,"Partially Compliant")</f>
        <v>0</v>
      </c>
      <c r="K20" s="14">
        <f>COUNTIF('Criteria 5'!$D$3:$D$50,"Non Compliant")</f>
        <v>0</v>
      </c>
      <c r="L20" s="12"/>
    </row>
    <row r="21" spans="1:12" ht="70.5" customHeight="1" x14ac:dyDescent="0.35">
      <c r="A21" s="3" t="s">
        <v>204</v>
      </c>
      <c r="B21" s="75" t="s">
        <v>214</v>
      </c>
      <c r="C21" s="15">
        <f>COUNTIF('Criteria 6'!$B$3:$B$50,"Low")</f>
        <v>0</v>
      </c>
      <c r="D21" s="15">
        <f>COUNTIF('Criteria 6'!$B$3:$B$50,"Medium")</f>
        <v>0</v>
      </c>
      <c r="E21" s="15">
        <f>COUNTIF('Criteria 6'!$B$3:$B$50,"High")</f>
        <v>0</v>
      </c>
      <c r="F21" s="16">
        <f>COUNTIF('Criteria 6'!$C$3:$C$50,"Low")</f>
        <v>0</v>
      </c>
      <c r="G21" s="16">
        <f>COUNTIF('Criteria 6'!$C$3:$C$50,"Medium")</f>
        <v>0</v>
      </c>
      <c r="H21" s="16">
        <f>COUNTIF('Criteria 6'!$C$3:$C$50,"High")</f>
        <v>0</v>
      </c>
      <c r="I21" s="14">
        <f>COUNTIF('Criteria 6'!$D$3:$D$50,"Fully Compliant")</f>
        <v>0</v>
      </c>
      <c r="J21" s="14">
        <f>COUNTIF('Criteria 6'!$D$3:$D$50,"Partially Compliant")</f>
        <v>0</v>
      </c>
      <c r="K21" s="14">
        <f>COUNTIF('Criteria 6'!$D$3:$D$50,"Non Compliant")</f>
        <v>0</v>
      </c>
      <c r="L21" s="12"/>
    </row>
    <row r="22" spans="1:12" ht="60" customHeight="1" x14ac:dyDescent="0.35">
      <c r="A22" s="3">
        <v>7</v>
      </c>
      <c r="B22" s="75" t="s">
        <v>215</v>
      </c>
      <c r="C22" s="15">
        <f>COUNTIF('Criteria 7'!$B$3:$B$50,"Low")</f>
        <v>0</v>
      </c>
      <c r="D22" s="15">
        <f>COUNTIF('Criteria 7'!$B$3:$B$50,"Medium")</f>
        <v>0</v>
      </c>
      <c r="E22" s="15">
        <f>COUNTIF('Criteria 7'!$B$3:$B$50,"High")</f>
        <v>0</v>
      </c>
      <c r="F22" s="16">
        <f>COUNTIF('Criteria 7'!$C$3:$C$50,"Low")</f>
        <v>0</v>
      </c>
      <c r="G22" s="16">
        <f>COUNTIF('Criteria 7'!$C$3:$C$50,"Medium")</f>
        <v>0</v>
      </c>
      <c r="H22" s="16">
        <f>COUNTIF('Criteria 7'!$C$3:$C$50,"High")</f>
        <v>0</v>
      </c>
      <c r="I22" s="14">
        <f>COUNTIF('Criteria 7'!$D$3:$D$50,"Fully Compliant")</f>
        <v>0</v>
      </c>
      <c r="J22" s="14">
        <f>COUNTIF('Criteria 7'!$D$3:$D$50,"Partially Compliant")</f>
        <v>0</v>
      </c>
      <c r="K22" s="14">
        <f>COUNTIF('Criteria 7'!$D$3:$D$50,"Non Compliant")</f>
        <v>0</v>
      </c>
      <c r="L22" s="12"/>
    </row>
    <row r="23" spans="1:12" ht="60" customHeight="1" x14ac:dyDescent="0.35">
      <c r="A23" s="3">
        <v>8</v>
      </c>
      <c r="B23" s="75" t="s">
        <v>216</v>
      </c>
      <c r="C23" s="15">
        <f>COUNTIF('Criteria 8'!$B$3:$B$50,"Low")</f>
        <v>0</v>
      </c>
      <c r="D23" s="15">
        <f>COUNTIF('Criteria 8'!$B$3:$B$50,"Medium")</f>
        <v>0</v>
      </c>
      <c r="E23" s="15">
        <f>COUNTIF('Criteria 8'!$B$3:$B$50,"High")</f>
        <v>0</v>
      </c>
      <c r="F23" s="16">
        <f>COUNTIF('Criteria 8'!$C$3:$C$50,"Low")</f>
        <v>0</v>
      </c>
      <c r="G23" s="16">
        <f>COUNTIF('Criteria 8'!$C$3:$C$50,"Medium")</f>
        <v>0</v>
      </c>
      <c r="H23" s="16">
        <f>COUNTIF('Criteria 8'!$C$3:$C$50,"High")</f>
        <v>0</v>
      </c>
      <c r="I23" s="14">
        <f>COUNTIF('Criteria 8'!$D$3:$D$50,"Fully Compliant")</f>
        <v>0</v>
      </c>
      <c r="J23" s="14">
        <f>COUNTIF('Criteria 8'!$D$3:$D$50,"Partially Compliant")</f>
        <v>0</v>
      </c>
      <c r="K23" s="14">
        <f>COUNTIF('Criteria 8'!$D$3:$D$50,"Non Compliant")</f>
        <v>0</v>
      </c>
      <c r="L23" s="12"/>
    </row>
    <row r="24" spans="1:12" ht="60" customHeight="1" x14ac:dyDescent="0.35">
      <c r="A24" s="3">
        <v>9</v>
      </c>
      <c r="B24" s="75" t="s">
        <v>217</v>
      </c>
      <c r="C24" s="15">
        <f>COUNTIF('Criteria 9'!$B$3:$B$50,"Low")</f>
        <v>0</v>
      </c>
      <c r="D24" s="15">
        <f>COUNTIF('Criteria 9'!$B$3:$B$50,"Medium")</f>
        <v>0</v>
      </c>
      <c r="E24" s="15">
        <f>COUNTIF('Criteria 9'!$B$3:$B$50,"High")</f>
        <v>0</v>
      </c>
      <c r="F24" s="16">
        <f>COUNTIF('Criteria 9'!$C$3:$C$50,"Low")</f>
        <v>0</v>
      </c>
      <c r="G24" s="16">
        <f>COUNTIF('Criteria 9'!$C$3:$C$50,"Medium")</f>
        <v>0</v>
      </c>
      <c r="H24" s="16">
        <f>COUNTIF('Criteria 9'!$C$3:$C$50,"High")</f>
        <v>0</v>
      </c>
      <c r="I24" s="14">
        <f>COUNTIF('Criteria 9'!$D$3:$D$50,"Fully Compliant")</f>
        <v>0</v>
      </c>
      <c r="J24" s="14">
        <f>COUNTIF('Criteria 9'!$D$3:$D$50,"Partially Compliant")</f>
        <v>0</v>
      </c>
      <c r="K24" s="14">
        <f>COUNTIF('Criteria 9'!$D$3:$D$50,"Non Compliant")</f>
        <v>0</v>
      </c>
      <c r="L24" s="12"/>
    </row>
    <row r="25" spans="1:12" ht="78" customHeight="1" x14ac:dyDescent="0.35">
      <c r="A25" s="3" t="s">
        <v>205</v>
      </c>
      <c r="B25" s="75" t="s">
        <v>218</v>
      </c>
      <c r="C25" s="15">
        <f>COUNTIF('Criteria 10 a,b'!$B$3:$B$50,"Low")</f>
        <v>0</v>
      </c>
      <c r="D25" s="15">
        <f>COUNTIF('Criteria 10 a,b'!$B$3:$B$50,"Medium")</f>
        <v>0</v>
      </c>
      <c r="E25" s="15">
        <f>COUNTIF('Criteria 10 a,b'!$B$3:$B$50,"High")</f>
        <v>0</v>
      </c>
      <c r="F25" s="16">
        <f>COUNTIF('Criteria 10 a,b'!$C$3:$C$50,"Low")</f>
        <v>0</v>
      </c>
      <c r="G25" s="16">
        <f>COUNTIF('Criteria 10 a,b'!$C$3:$C$50,"Medium")</f>
        <v>0</v>
      </c>
      <c r="H25" s="16">
        <f>COUNTIF('Criteria 10 a,b'!$C$3:$C$50,"High")</f>
        <v>0</v>
      </c>
      <c r="I25" s="14">
        <f>COUNTIF('Criteria 10 a,b'!$D$3:$D$50,"Fully Compliant")</f>
        <v>0</v>
      </c>
      <c r="J25" s="14">
        <f>COUNTIF('Criteria 10 a,b'!$D$3:$D$50,"Partially Compliant")</f>
        <v>0</v>
      </c>
      <c r="K25" s="14">
        <f>COUNTIF('Criteria 10 a,b'!$D$3:$D$50,"Non Compliant")</f>
        <v>0</v>
      </c>
      <c r="L25" s="12"/>
    </row>
    <row r="26" spans="1:12" ht="60" customHeight="1" x14ac:dyDescent="0.35">
      <c r="A26" s="3">
        <v>11</v>
      </c>
      <c r="B26" s="75" t="s">
        <v>219</v>
      </c>
      <c r="C26" s="15">
        <f>COUNTIF('Criteria 11'!$B$3:$B$50,"Low")</f>
        <v>0</v>
      </c>
      <c r="D26" s="15">
        <f>COUNTIF('Criteria 11'!$B$3:$B$50,"Medium")</f>
        <v>0</v>
      </c>
      <c r="E26" s="15">
        <f>COUNTIF('Criteria 11'!$B$3:$B$50,"High")</f>
        <v>0</v>
      </c>
      <c r="F26" s="16">
        <f>COUNTIF('Criteria 11'!$C$3:$C$50,"Low")</f>
        <v>0</v>
      </c>
      <c r="G26" s="16">
        <f>COUNTIF('Criteria 11'!$C$3:$C$50,"Medium")</f>
        <v>0</v>
      </c>
      <c r="H26" s="16">
        <f>COUNTIF('Criteria 11'!$C$3:$C$50,"High")</f>
        <v>0</v>
      </c>
      <c r="I26" s="14">
        <f>COUNTIF('Criteria 11'!$D$3:$D$50,"Fully Compliant")</f>
        <v>0</v>
      </c>
      <c r="J26" s="14">
        <f>COUNTIF('Criteria 11'!$D$3:$D$50,"Partially Compliant")</f>
        <v>0</v>
      </c>
      <c r="K26" s="14">
        <f>COUNTIF('Criteria 11'!$D$3:$D$50,"Non Compliant")</f>
        <v>0</v>
      </c>
      <c r="L26" s="12"/>
    </row>
    <row r="27" spans="1:12" ht="60" customHeight="1" x14ac:dyDescent="0.35">
      <c r="A27" s="3">
        <v>12</v>
      </c>
      <c r="B27" s="75" t="s">
        <v>220</v>
      </c>
      <c r="C27" s="15">
        <f>COUNTIF('Criteria 12'!$B$3:$B$50,"Low")</f>
        <v>0</v>
      </c>
      <c r="D27" s="15">
        <f>COUNTIF('Criteria 12'!$B$3:$B$50,"Medium")</f>
        <v>0</v>
      </c>
      <c r="E27" s="15">
        <f>COUNTIF('Criteria 12'!$B$3:$B$50,"High")</f>
        <v>0</v>
      </c>
      <c r="F27" s="16">
        <f>COUNTIF('Criteria 12'!$C$3:$C$50,"Low")</f>
        <v>0</v>
      </c>
      <c r="G27" s="16">
        <f>COUNTIF('Criteria 12'!$C$3:$C$50,"Medium")</f>
        <v>0</v>
      </c>
      <c r="H27" s="16">
        <f>COUNTIF('Criteria 12'!$C$3:$C$50,"High")</f>
        <v>0</v>
      </c>
      <c r="I27" s="14">
        <f>COUNTIF('Criteria 12'!$D$3:$D$50,"Fully Compliant")</f>
        <v>0</v>
      </c>
      <c r="J27" s="14">
        <f>COUNTIF('Criteria 12'!$D$3:$D$50,"Partially Compliant")</f>
        <v>0</v>
      </c>
      <c r="K27" s="14">
        <f>COUNTIF('Criteria 12'!$D$3:$D$50,"Non Compliant")</f>
        <v>0</v>
      </c>
      <c r="L27" s="12"/>
    </row>
    <row r="28" spans="1:12" ht="60" customHeight="1" x14ac:dyDescent="0.35">
      <c r="A28" s="3">
        <v>13</v>
      </c>
      <c r="B28" s="75" t="s">
        <v>221</v>
      </c>
      <c r="C28" s="15">
        <f>COUNTIF('Criteria 13'!$B$3:$B$50,"Low")</f>
        <v>0</v>
      </c>
      <c r="D28" s="15">
        <f>COUNTIF('Criteria 13'!$B$3:$B$50,"Medium")</f>
        <v>0</v>
      </c>
      <c r="E28" s="15">
        <f>COUNTIF('Criteria 13'!$B$3:$B$50,"High")</f>
        <v>0</v>
      </c>
      <c r="F28" s="16">
        <f>COUNTIF('Criteria 13'!$C$3:$C$50,"Low")</f>
        <v>0</v>
      </c>
      <c r="G28" s="16">
        <f>COUNTIF('Criteria 13'!$C$3:$C$50,"Medium")</f>
        <v>0</v>
      </c>
      <c r="H28" s="16">
        <f>COUNTIF('Criteria 13'!$C$3:$C$50,"High")</f>
        <v>0</v>
      </c>
      <c r="I28" s="14">
        <f>COUNTIF('Criteria 13'!$D$3:$D$50,"Fully Compliant")</f>
        <v>0</v>
      </c>
      <c r="J28" s="14">
        <f>COUNTIF('Criteria 13'!$D$3:$D$50,"Partially Compliant")</f>
        <v>0</v>
      </c>
      <c r="K28" s="14">
        <f>COUNTIF('Criteria 13'!$D$3:$D$50,"Non Compliant")</f>
        <v>0</v>
      </c>
      <c r="L28" s="12"/>
    </row>
    <row r="29" spans="1:12" ht="60" customHeight="1" x14ac:dyDescent="0.35">
      <c r="A29" s="3">
        <v>14</v>
      </c>
      <c r="B29" s="75" t="s">
        <v>222</v>
      </c>
      <c r="C29" s="15">
        <f>COUNTIF('Criteria 14'!$B$3:$B$50,"Low")</f>
        <v>0</v>
      </c>
      <c r="D29" s="15">
        <f>COUNTIF('Criteria 14'!$B$3:$B$50,"Medium")</f>
        <v>0</v>
      </c>
      <c r="E29" s="15">
        <f>COUNTIF('Criteria 14'!$B$3:$B$50,"High")</f>
        <v>0</v>
      </c>
      <c r="F29" s="16">
        <f>COUNTIF('Criteria 14'!$C$3:$C$50,"Low")</f>
        <v>0</v>
      </c>
      <c r="G29" s="16">
        <f>COUNTIF('Criteria 14'!$C$3:$C$50,"Medium")</f>
        <v>0</v>
      </c>
      <c r="H29" s="16">
        <f>COUNTIF('Criteria 14'!$C$3:$C$50,"High")</f>
        <v>0</v>
      </c>
      <c r="I29" s="14">
        <f>COUNTIF('Criteria 14'!$D$3:$D$50,"Fully Compliant")</f>
        <v>0</v>
      </c>
      <c r="J29" s="14">
        <f>COUNTIF('Criteria 14'!$D$3:$D$50,"Partially Compliant")</f>
        <v>0</v>
      </c>
      <c r="K29" s="14">
        <f>COUNTIF('Criteria 14'!$D$3:$D$50,"Non Compliant")</f>
        <v>0</v>
      </c>
      <c r="L29" s="12"/>
    </row>
    <row r="30" spans="1:12" ht="60" customHeight="1" thickBot="1" x14ac:dyDescent="0.4">
      <c r="A30" s="3">
        <v>15</v>
      </c>
      <c r="B30" s="76" t="s">
        <v>226</v>
      </c>
      <c r="C30" s="15">
        <f>COUNTIF('Criteria 15'!$B$3:$B$50,"Low")</f>
        <v>0</v>
      </c>
      <c r="D30" s="15">
        <f>COUNTIF('Criteria 15'!$B$3:$B$50,"Medium")</f>
        <v>0</v>
      </c>
      <c r="E30" s="15">
        <f>COUNTIF('Criteria 15'!$B$3:$B$50,"High")</f>
        <v>0</v>
      </c>
      <c r="F30" s="16">
        <f>COUNTIF('Criteria 15'!$C$3:$C$50,"Low")</f>
        <v>0</v>
      </c>
      <c r="G30" s="16">
        <f>COUNTIF('Criteria 15'!$C$3:$C$50,"Medium")</f>
        <v>0</v>
      </c>
      <c r="H30" s="16">
        <f>COUNTIF('Criteria 15'!$C$3:$C$50,"High")</f>
        <v>0</v>
      </c>
      <c r="I30" s="14">
        <f>COUNTIF('Criteria 15'!$D$3:$D$50,"Fully Compliant")</f>
        <v>0</v>
      </c>
      <c r="J30" s="14">
        <f>COUNTIF('Criteria 15'!$D$3:$D$50,"Partially Compliant")</f>
        <v>0</v>
      </c>
      <c r="K30" s="14">
        <f>COUNTIF('Criteria 15'!$D$3:$D$50,"Non Compliant")</f>
        <v>0</v>
      </c>
      <c r="L30" s="12"/>
    </row>
    <row r="31" spans="1:12" s="5" customFormat="1" ht="60" customHeight="1" thickTop="1" thickBot="1" x14ac:dyDescent="0.4">
      <c r="A31" s="63" t="s">
        <v>18</v>
      </c>
      <c r="B31" s="64"/>
      <c r="C31" s="65">
        <f t="shared" ref="C31:K31" si="0">SUM(C12:C30)</f>
        <v>0</v>
      </c>
      <c r="D31" s="65">
        <f t="shared" si="0"/>
        <v>0</v>
      </c>
      <c r="E31" s="65">
        <f t="shared" si="0"/>
        <v>0</v>
      </c>
      <c r="F31" s="66">
        <f t="shared" si="0"/>
        <v>0</v>
      </c>
      <c r="G31" s="66">
        <f t="shared" si="0"/>
        <v>0</v>
      </c>
      <c r="H31" s="67">
        <f t="shared" si="0"/>
        <v>0</v>
      </c>
      <c r="I31" s="71">
        <f t="shared" si="0"/>
        <v>0</v>
      </c>
      <c r="J31" s="72">
        <f t="shared" si="0"/>
        <v>0</v>
      </c>
      <c r="K31" s="72">
        <f t="shared" si="0"/>
        <v>0</v>
      </c>
      <c r="L31" s="73"/>
    </row>
    <row r="32" spans="1:12" ht="18" customHeight="1" thickTop="1" x14ac:dyDescent="0.35"/>
  </sheetData>
  <mergeCells count="12">
    <mergeCell ref="I4:L4"/>
    <mergeCell ref="I5:L8"/>
    <mergeCell ref="C5:G5"/>
    <mergeCell ref="C6:G6"/>
    <mergeCell ref="C7:G7"/>
    <mergeCell ref="C8:G8"/>
    <mergeCell ref="B4:G4"/>
    <mergeCell ref="A10:A11"/>
    <mergeCell ref="I10:L10"/>
    <mergeCell ref="B10:B11"/>
    <mergeCell ref="C10:E10"/>
    <mergeCell ref="F10:H10"/>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F426-A92A-41F4-A4F6-C5FE98EBC1F1}">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72.5" customHeight="1" x14ac:dyDescent="0.35">
      <c r="A1" s="29" t="s">
        <v>221</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168</v>
      </c>
      <c r="B3" s="3"/>
      <c r="C3" s="3"/>
      <c r="D3" s="4"/>
      <c r="E3" s="34"/>
      <c r="F3" s="35"/>
      <c r="G3" s="43"/>
      <c r="H3" s="34"/>
    </row>
    <row r="4" spans="1:8" ht="39.4" customHeight="1" x14ac:dyDescent="0.35">
      <c r="A4" s="33" t="s">
        <v>169</v>
      </c>
      <c r="B4" s="3"/>
      <c r="C4" s="3"/>
      <c r="D4" s="4"/>
      <c r="E4" s="34"/>
      <c r="F4" s="35"/>
      <c r="G4" s="43"/>
      <c r="H4" s="68"/>
    </row>
    <row r="5" spans="1:8" ht="39.4" customHeight="1" x14ac:dyDescent="0.35">
      <c r="A5" s="33" t="s">
        <v>170</v>
      </c>
      <c r="B5" s="3"/>
      <c r="C5" s="3"/>
      <c r="D5" s="4"/>
      <c r="E5" s="34"/>
      <c r="F5" s="35"/>
      <c r="G5" s="43"/>
      <c r="H5" s="34"/>
    </row>
    <row r="6" spans="1:8" ht="39.4" customHeight="1" x14ac:dyDescent="0.35">
      <c r="A6" s="33" t="s">
        <v>171</v>
      </c>
      <c r="B6" s="3"/>
      <c r="C6" s="3"/>
      <c r="D6" s="4"/>
      <c r="E6" s="34"/>
      <c r="F6" s="35"/>
      <c r="G6" s="43"/>
      <c r="H6" s="68"/>
    </row>
    <row r="7" spans="1:8" ht="39.4" customHeight="1" x14ac:dyDescent="0.35">
      <c r="A7" s="33" t="s">
        <v>172</v>
      </c>
      <c r="B7" s="3"/>
      <c r="C7" s="3"/>
      <c r="D7" s="4"/>
      <c r="E7" s="34"/>
      <c r="F7" s="35"/>
      <c r="G7" s="43"/>
      <c r="H7" s="34"/>
    </row>
    <row r="8" spans="1:8" ht="39.4" customHeight="1" x14ac:dyDescent="0.35">
      <c r="A8" s="33" t="s">
        <v>173</v>
      </c>
      <c r="B8" s="3"/>
      <c r="C8" s="3"/>
      <c r="D8" s="4"/>
      <c r="E8" s="34"/>
      <c r="F8" s="35"/>
      <c r="G8" s="43"/>
      <c r="H8" s="68"/>
    </row>
    <row r="9" spans="1:8" ht="39.4" customHeight="1" x14ac:dyDescent="0.35">
      <c r="A9" s="33" t="s">
        <v>174</v>
      </c>
      <c r="B9" s="3"/>
      <c r="C9" s="3"/>
      <c r="D9" s="4"/>
      <c r="E9" s="34"/>
      <c r="F9" s="35"/>
      <c r="G9" s="43"/>
      <c r="H9" s="34"/>
    </row>
    <row r="10" spans="1:8" ht="39.4" customHeight="1" x14ac:dyDescent="0.35">
      <c r="A10" s="33" t="s">
        <v>175</v>
      </c>
      <c r="B10" s="3"/>
      <c r="C10" s="3"/>
      <c r="D10" s="4"/>
      <c r="E10" s="34"/>
      <c r="F10" s="35"/>
      <c r="G10" s="43"/>
      <c r="H10" s="68"/>
    </row>
    <row r="11" spans="1:8" ht="39.4" customHeight="1" x14ac:dyDescent="0.35">
      <c r="A11" s="33" t="s">
        <v>176</v>
      </c>
      <c r="B11" s="3"/>
      <c r="C11" s="3"/>
      <c r="D11" s="4"/>
      <c r="E11" s="34"/>
      <c r="F11" s="35"/>
      <c r="G11" s="43"/>
      <c r="H11" s="39"/>
    </row>
    <row r="12" spans="1:8" ht="39.4" customHeight="1" x14ac:dyDescent="0.35">
      <c r="A12" s="33" t="s">
        <v>177</v>
      </c>
      <c r="B12" s="37"/>
      <c r="C12" s="37"/>
      <c r="D12" s="38"/>
      <c r="E12" s="39"/>
      <c r="F12" s="40"/>
      <c r="G12" s="44"/>
      <c r="H12" s="68"/>
    </row>
  </sheetData>
  <phoneticPr fontId="2" type="noConversion"/>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CCF70A-4962-4205-AEDD-CE7030A029D2}">
            <xm:f>Lists!$C$4</xm:f>
            <x14:dxf>
              <font>
                <color auto="1"/>
              </font>
              <fill>
                <patternFill>
                  <bgColor rgb="FFFF3300"/>
                </patternFill>
              </fill>
            </x14:dxf>
          </x14:cfRule>
          <x14:cfRule type="cellIs" priority="2" operator="equal" id="{761C09F2-A1C9-42DB-87ED-4FD72D979728}">
            <xm:f>Lists!$C$3</xm:f>
            <x14:dxf>
              <font>
                <color auto="1"/>
              </font>
              <fill>
                <patternFill>
                  <bgColor rgb="FFFFC000"/>
                </patternFill>
              </fill>
            </x14:dxf>
          </x14:cfRule>
          <x14:cfRule type="cellIs" priority="3" operator="equal" id="{95B1681C-E057-4713-B4DE-62189ABBBD7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B57430-9E82-43FB-A2C7-7850E99023DD}">
          <x14:formula1>
            <xm:f>Lists!$A$2:$A$4</xm:f>
          </x14:formula1>
          <xm:sqref>B2:B50</xm:sqref>
        </x14:dataValidation>
        <x14:dataValidation type="list" allowBlank="1" showInputMessage="1" showErrorMessage="1" xr:uid="{02B6675C-8BD3-4050-9C34-B097658D7A91}">
          <x14:formula1>
            <xm:f>Lists!$B$2:$B$4</xm:f>
          </x14:formula1>
          <xm:sqref>C2:C50</xm:sqref>
        </x14:dataValidation>
        <x14:dataValidation type="list" allowBlank="1" showInputMessage="1" showErrorMessage="1" xr:uid="{B8FCF181-0802-416B-A54E-BB2314544D5E}">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EF4C-0230-43CB-8493-F1A2B49F4353}">
  <dimension ref="A1:H12"/>
  <sheetViews>
    <sheetView workbookViewId="0">
      <selection activeCell="A3" sqref="A3:A12"/>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222</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178</v>
      </c>
      <c r="B3" s="3"/>
      <c r="C3" s="3"/>
      <c r="D3" s="4"/>
      <c r="E3" s="34"/>
      <c r="F3" s="35"/>
      <c r="G3" s="43"/>
      <c r="H3" s="34"/>
    </row>
    <row r="4" spans="1:8" ht="39.4" customHeight="1" x14ac:dyDescent="0.35">
      <c r="A4" s="33" t="s">
        <v>179</v>
      </c>
      <c r="B4" s="3"/>
      <c r="C4" s="3"/>
      <c r="D4" s="4"/>
      <c r="E4" s="34"/>
      <c r="F4" s="35"/>
      <c r="G4" s="43"/>
      <c r="H4" s="68"/>
    </row>
    <row r="5" spans="1:8" ht="39.4" customHeight="1" x14ac:dyDescent="0.35">
      <c r="A5" s="33" t="s">
        <v>180</v>
      </c>
      <c r="B5" s="3"/>
      <c r="C5" s="3"/>
      <c r="D5" s="4"/>
      <c r="E5" s="34"/>
      <c r="F5" s="35"/>
      <c r="G5" s="43"/>
      <c r="H5" s="34"/>
    </row>
    <row r="6" spans="1:8" ht="39.4" customHeight="1" x14ac:dyDescent="0.35">
      <c r="A6" s="33" t="s">
        <v>181</v>
      </c>
      <c r="B6" s="3"/>
      <c r="C6" s="3"/>
      <c r="D6" s="4"/>
      <c r="E6" s="34"/>
      <c r="F6" s="35"/>
      <c r="G6" s="43"/>
      <c r="H6" s="68"/>
    </row>
    <row r="7" spans="1:8" ht="39.4" customHeight="1" x14ac:dyDescent="0.35">
      <c r="A7" s="33" t="s">
        <v>182</v>
      </c>
      <c r="B7" s="3"/>
      <c r="C7" s="3"/>
      <c r="D7" s="4"/>
      <c r="E7" s="34"/>
      <c r="F7" s="35"/>
      <c r="G7" s="43"/>
      <c r="H7" s="34"/>
    </row>
    <row r="8" spans="1:8" ht="39.4" customHeight="1" x14ac:dyDescent="0.35">
      <c r="A8" s="33" t="s">
        <v>183</v>
      </c>
      <c r="B8" s="3"/>
      <c r="C8" s="3"/>
      <c r="D8" s="4"/>
      <c r="E8" s="34"/>
      <c r="F8" s="35"/>
      <c r="G8" s="43"/>
      <c r="H8" s="68"/>
    </row>
    <row r="9" spans="1:8" ht="39.4" customHeight="1" x14ac:dyDescent="0.35">
      <c r="A9" s="33" t="s">
        <v>184</v>
      </c>
      <c r="B9" s="3"/>
      <c r="C9" s="3"/>
      <c r="D9" s="4"/>
      <c r="E9" s="34"/>
      <c r="F9" s="35"/>
      <c r="G9" s="43"/>
      <c r="H9" s="34"/>
    </row>
    <row r="10" spans="1:8" ht="39.4" customHeight="1" x14ac:dyDescent="0.35">
      <c r="A10" s="33" t="s">
        <v>185</v>
      </c>
      <c r="B10" s="3"/>
      <c r="C10" s="3"/>
      <c r="D10" s="4"/>
      <c r="E10" s="34"/>
      <c r="F10" s="35"/>
      <c r="G10" s="43"/>
      <c r="H10" s="68"/>
    </row>
    <row r="11" spans="1:8" ht="39.4" customHeight="1" x14ac:dyDescent="0.35">
      <c r="A11" s="33" t="s">
        <v>186</v>
      </c>
      <c r="B11" s="3"/>
      <c r="C11" s="3"/>
      <c r="D11" s="4"/>
      <c r="E11" s="34"/>
      <c r="F11" s="35"/>
      <c r="G11" s="43"/>
      <c r="H11" s="39"/>
    </row>
    <row r="12" spans="1:8" ht="39.4" customHeight="1" x14ac:dyDescent="0.35">
      <c r="A12" s="33" t="s">
        <v>187</v>
      </c>
      <c r="B12" s="37"/>
      <c r="C12" s="37"/>
      <c r="D12" s="38"/>
      <c r="E12" s="39"/>
      <c r="F12" s="40"/>
      <c r="G12" s="44"/>
      <c r="H12" s="68"/>
    </row>
  </sheetData>
  <phoneticPr fontId="2" type="noConversion"/>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4B8B7F4-A42A-4B38-BB52-5B98A1361609}">
            <xm:f>Lists!$C$4</xm:f>
            <x14:dxf>
              <font>
                <color auto="1"/>
              </font>
              <fill>
                <patternFill>
                  <bgColor rgb="FFFF3300"/>
                </patternFill>
              </fill>
            </x14:dxf>
          </x14:cfRule>
          <x14:cfRule type="cellIs" priority="2" operator="equal" id="{8066FF22-AFDB-41D7-A653-D76342D27ED7}">
            <xm:f>Lists!$C$3</xm:f>
            <x14:dxf>
              <font>
                <color auto="1"/>
              </font>
              <fill>
                <patternFill>
                  <bgColor rgb="FFFFC000"/>
                </patternFill>
              </fill>
            </x14:dxf>
          </x14:cfRule>
          <x14:cfRule type="cellIs" priority="3" operator="equal" id="{E2ABEE12-0A4B-4285-91F8-7F6C537FE8A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A63EFC-E414-4C89-B07C-0D7CB1F50011}">
          <x14:formula1>
            <xm:f>Lists!$C$2:$C$4</xm:f>
          </x14:formula1>
          <xm:sqref>D3:D50</xm:sqref>
        </x14:dataValidation>
        <x14:dataValidation type="list" allowBlank="1" showInputMessage="1" showErrorMessage="1" xr:uid="{FD9D4E83-77BC-4F64-8C9A-D32B942799B1}">
          <x14:formula1>
            <xm:f>Lists!$B$2:$B$4</xm:f>
          </x14:formula1>
          <xm:sqref>C2:C50</xm:sqref>
        </x14:dataValidation>
        <x14:dataValidation type="list" allowBlank="1" showInputMessage="1" showErrorMessage="1" xr:uid="{600DB15E-278F-474C-9363-2E6176410FAC}">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4884-5DD3-4D3B-B2F7-5099325A2CC7}">
  <dimension ref="A1:H12"/>
  <sheetViews>
    <sheetView workbookViewId="0">
      <selection activeCell="A3" sqref="A3"/>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59.25" customHeight="1" x14ac:dyDescent="0.35">
      <c r="A1" s="29" t="s">
        <v>227</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188</v>
      </c>
      <c r="B3" s="3"/>
      <c r="C3" s="3"/>
      <c r="D3" s="4"/>
      <c r="E3" s="34"/>
      <c r="F3" s="35"/>
      <c r="G3" s="43"/>
      <c r="H3" s="34"/>
    </row>
    <row r="4" spans="1:8" ht="39.4" customHeight="1" x14ac:dyDescent="0.35">
      <c r="A4" s="33" t="s">
        <v>189</v>
      </c>
      <c r="B4" s="3"/>
      <c r="C4" s="3"/>
      <c r="D4" s="4"/>
      <c r="E4" s="34"/>
      <c r="F4" s="35"/>
      <c r="G4" s="43"/>
      <c r="H4" s="68"/>
    </row>
    <row r="5" spans="1:8" ht="39.4" customHeight="1" x14ac:dyDescent="0.35">
      <c r="A5" s="33" t="s">
        <v>190</v>
      </c>
      <c r="B5" s="3"/>
      <c r="C5" s="3"/>
      <c r="D5" s="4"/>
      <c r="E5" s="34"/>
      <c r="F5" s="35"/>
      <c r="G5" s="43"/>
      <c r="H5" s="34"/>
    </row>
    <row r="6" spans="1:8" ht="39.4" customHeight="1" x14ac:dyDescent="0.35">
      <c r="A6" s="33" t="s">
        <v>191</v>
      </c>
      <c r="B6" s="3"/>
      <c r="C6" s="3"/>
      <c r="D6" s="4"/>
      <c r="E6" s="34"/>
      <c r="F6" s="35"/>
      <c r="G6" s="43"/>
      <c r="H6" s="68"/>
    </row>
    <row r="7" spans="1:8" ht="39.4" customHeight="1" x14ac:dyDescent="0.35">
      <c r="A7" s="33" t="s">
        <v>192</v>
      </c>
      <c r="B7" s="3"/>
      <c r="C7" s="3"/>
      <c r="D7" s="4"/>
      <c r="E7" s="34"/>
      <c r="F7" s="35"/>
      <c r="G7" s="43"/>
      <c r="H7" s="34"/>
    </row>
    <row r="8" spans="1:8" ht="39.4" customHeight="1" x14ac:dyDescent="0.35">
      <c r="A8" s="33" t="s">
        <v>193</v>
      </c>
      <c r="B8" s="3"/>
      <c r="C8" s="3"/>
      <c r="D8" s="4"/>
      <c r="E8" s="34"/>
      <c r="F8" s="35"/>
      <c r="G8" s="43"/>
      <c r="H8" s="68"/>
    </row>
    <row r="9" spans="1:8" ht="39.4" customHeight="1" x14ac:dyDescent="0.35">
      <c r="A9" s="33" t="s">
        <v>194</v>
      </c>
      <c r="B9" s="3"/>
      <c r="C9" s="3"/>
      <c r="D9" s="4"/>
      <c r="E9" s="34"/>
      <c r="F9" s="35"/>
      <c r="G9" s="43"/>
      <c r="H9" s="34"/>
    </row>
    <row r="10" spans="1:8" ht="39.4" customHeight="1" x14ac:dyDescent="0.35">
      <c r="A10" s="33" t="s">
        <v>195</v>
      </c>
      <c r="B10" s="3"/>
      <c r="C10" s="3"/>
      <c r="D10" s="4"/>
      <c r="E10" s="34"/>
      <c r="F10" s="35"/>
      <c r="G10" s="43"/>
      <c r="H10" s="68"/>
    </row>
    <row r="11" spans="1:8" ht="39.4" customHeight="1" x14ac:dyDescent="0.35">
      <c r="A11" s="33" t="s">
        <v>196</v>
      </c>
      <c r="B11" s="3"/>
      <c r="C11" s="3"/>
      <c r="D11" s="4"/>
      <c r="E11" s="34"/>
      <c r="F11" s="35"/>
      <c r="G11" s="43"/>
      <c r="H11" s="39"/>
    </row>
    <row r="12" spans="1:8" ht="39.4" customHeight="1" x14ac:dyDescent="0.35">
      <c r="A12" s="33" t="s">
        <v>197</v>
      </c>
      <c r="B12" s="37"/>
      <c r="C12" s="37"/>
      <c r="D12" s="38"/>
      <c r="E12" s="39"/>
      <c r="F12" s="40"/>
      <c r="G12" s="44"/>
      <c r="H12" s="68"/>
    </row>
  </sheetData>
  <phoneticPr fontId="2" type="noConversion"/>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16E3CF2-5185-4C0A-8E76-902C81B1B3FA}">
            <xm:f>Lists!$C$4</xm:f>
            <x14:dxf>
              <font>
                <color auto="1"/>
              </font>
              <fill>
                <patternFill>
                  <bgColor rgb="FFFF3300"/>
                </patternFill>
              </fill>
            </x14:dxf>
          </x14:cfRule>
          <x14:cfRule type="cellIs" priority="2" operator="equal" id="{0448D959-C6A7-4C2A-A872-B4B1125C0A0B}">
            <xm:f>Lists!$C$3</xm:f>
            <x14:dxf>
              <font>
                <color auto="1"/>
              </font>
              <fill>
                <patternFill>
                  <bgColor rgb="FFFFC000"/>
                </patternFill>
              </fill>
            </x14:dxf>
          </x14:cfRule>
          <x14:cfRule type="cellIs" priority="3" operator="equal" id="{035F527B-6461-4F95-8F81-2C23DE69029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01E22C-9BC3-4067-ACA6-6ECA2134ABAC}">
          <x14:formula1>
            <xm:f>Lists!$A$2:$A$4</xm:f>
          </x14:formula1>
          <xm:sqref>B2:B50</xm:sqref>
        </x14:dataValidation>
        <x14:dataValidation type="list" allowBlank="1" showInputMessage="1" showErrorMessage="1" xr:uid="{5DBCCBAF-EF7F-496F-B6AC-DFE51F2EAC71}">
          <x14:formula1>
            <xm:f>Lists!$B$2:$B$4</xm:f>
          </x14:formula1>
          <xm:sqref>C2:C50</xm:sqref>
        </x14:dataValidation>
        <x14:dataValidation type="list" allowBlank="1" showInputMessage="1" showErrorMessage="1" xr:uid="{54B43673-1EBD-4A13-AB42-24FA19C95016}">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V24"/>
  <sheetViews>
    <sheetView topLeftCell="D1" workbookViewId="0">
      <selection activeCell="V14" sqref="V14"/>
    </sheetView>
  </sheetViews>
  <sheetFormatPr defaultRowHeight="14.5" x14ac:dyDescent="0.35"/>
  <cols>
    <col min="1" max="1" width="11.81640625" customWidth="1"/>
    <col min="2" max="2" width="18" customWidth="1"/>
    <col min="3" max="3" width="21" customWidth="1"/>
    <col min="4" max="4" width="17.453125" customWidth="1"/>
    <col min="5" max="23" width="10" customWidth="1"/>
  </cols>
  <sheetData>
    <row r="1" spans="1:22" x14ac:dyDescent="0.35">
      <c r="A1" s="1" t="s">
        <v>8</v>
      </c>
      <c r="B1" s="1" t="s">
        <v>9</v>
      </c>
      <c r="C1" s="1" t="s">
        <v>10</v>
      </c>
    </row>
    <row r="2" spans="1:22" x14ac:dyDescent="0.35">
      <c r="A2" t="s">
        <v>13</v>
      </c>
      <c r="B2" t="s">
        <v>13</v>
      </c>
      <c r="C2" t="s">
        <v>14</v>
      </c>
    </row>
    <row r="3" spans="1:22" x14ac:dyDescent="0.35">
      <c r="A3" t="s">
        <v>12</v>
      </c>
      <c r="B3" t="s">
        <v>12</v>
      </c>
      <c r="C3" t="s">
        <v>19</v>
      </c>
    </row>
    <row r="4" spans="1:22" x14ac:dyDescent="0.35">
      <c r="A4" t="s">
        <v>11</v>
      </c>
      <c r="B4" t="s">
        <v>11</v>
      </c>
      <c r="C4" t="s">
        <v>16</v>
      </c>
    </row>
    <row r="7" spans="1:22" x14ac:dyDescent="0.35">
      <c r="D7" s="3" t="s">
        <v>20</v>
      </c>
      <c r="E7" s="3" t="s">
        <v>21</v>
      </c>
      <c r="F7" s="3" t="s">
        <v>22</v>
      </c>
      <c r="G7" s="3" t="s">
        <v>23</v>
      </c>
      <c r="H7" s="3" t="s">
        <v>24</v>
      </c>
      <c r="I7" s="3" t="s">
        <v>25</v>
      </c>
      <c r="J7" s="3" t="s">
        <v>26</v>
      </c>
      <c r="K7" s="3" t="s">
        <v>27</v>
      </c>
      <c r="L7" s="3" t="s">
        <v>28</v>
      </c>
      <c r="M7" s="3" t="s">
        <v>29</v>
      </c>
      <c r="N7" s="3" t="s">
        <v>30</v>
      </c>
      <c r="O7" s="3" t="s">
        <v>31</v>
      </c>
      <c r="P7" s="3" t="s">
        <v>32</v>
      </c>
      <c r="Q7" s="3" t="s">
        <v>33</v>
      </c>
      <c r="R7" s="3" t="s">
        <v>34</v>
      </c>
      <c r="S7" s="3" t="s">
        <v>35</v>
      </c>
      <c r="T7" s="3" t="s">
        <v>36</v>
      </c>
      <c r="U7" s="3" t="s">
        <v>37</v>
      </c>
      <c r="V7" s="3" t="s">
        <v>38</v>
      </c>
    </row>
    <row r="8" spans="1:22" x14ac:dyDescent="0.35">
      <c r="D8" s="4">
        <f>IF('Criteria 1'!$D$2="Fully Compliant",1,IF('Criteria 1'!$D$2="Partially Compliant",2,IF('Criteria 1'!$D$2="Non Compliant",3,0)))</f>
        <v>1</v>
      </c>
      <c r="E8" s="4">
        <f>IF('Criteria 2 a,b'!$D$2="Fully Compliant",1,IF('Criteria 2 a,b'!$D$2="Partially Compliant",2,IF('Criteria 2 a,b'!$D$2="Non Compliant",3,0)))</f>
        <v>1</v>
      </c>
      <c r="F8" s="4">
        <f>IF('Criteria 2 c,d'!$D$2="Fully Compliant",1,IF('Criteria 2 c,d'!$D$2="Partially Compliant",2,IF('Criteria 2 c,d'!$D$2="Non Compliant",3,0)))</f>
        <v>1</v>
      </c>
      <c r="G8" s="4">
        <f>IF('Criteria 2 e,f'!$D$2="Fully Compliant",1,IF('Criteria 2 e,f'!$D$2="Partially Compliant",2,IF('Criteria 2 e,f'!$D$2="Non Compliant",3,0)))</f>
        <v>1</v>
      </c>
      <c r="H8" s="4">
        <f>IF('Criteria 2 g,h'!$D$2="Fully Compliant",1,IF('Criteria 2 g,h'!$D$2="Partially Compliant",2,IF('Criteria 2 g,h'!$D$2="Non Compliant",3,0)))</f>
        <v>1</v>
      </c>
      <c r="I8" s="4">
        <f>IF('Criteria 2 1, j'!$D$2="Fully Compliant",1,IF('Criteria 2 1, j'!$D$2="Partially Compliant",2,IF('Criteria 2 1, j'!$D$2="Non Compliant",3,0)))</f>
        <v>1</v>
      </c>
      <c r="J8" s="4">
        <f>IF('Criteria 3'!$D$2="Fully Compliant",1,IF('Criteria 3'!$D$2="Partially Compliant",2,IF('Criteria 3'!$D$2="Non Compliant",3,0)))</f>
        <v>1</v>
      </c>
      <c r="K8" s="4">
        <f>IF('Criteria 4'!$D$2="Fully Compliant",1,IF('Criteria 4'!$D$2="Partially Compliant",2,IF('Criteria 4'!$D$2="Non Compliant",3,0)))</f>
        <v>1</v>
      </c>
      <c r="L8" s="4">
        <f>IF('Criteria 5'!$D$2="Fully Compliant",1,IF('Criteria 5'!$D$2="Partially Compliant",2,IF('Criteria 5'!$D$2="Non Compliant",3,0)))</f>
        <v>1</v>
      </c>
      <c r="M8" s="4">
        <f>IF('Criteria 6'!$D$2="Fully Compliant",1,IF('Criteria 6'!$D$2="Partially Compliant",2,IF('Criteria 6'!$D$2="Non Compliant",3,0)))</f>
        <v>1</v>
      </c>
      <c r="N8" s="4">
        <f>IF('Criteria 7'!$D$2="Fully Compliant",1,IF('Criteria 7'!$D$2="Partially Compliant",2,IF('Criteria 7'!$D$2="Non Compliant",3,0)))</f>
        <v>1</v>
      </c>
      <c r="O8" s="4">
        <f>IF('Criteria 8'!$D$2="Fully Compliant",1,IF('Criteria 8'!$D$2="Partially Compliant",2,IF('Criteria 8'!$D$2="Non Compliant",3,0)))</f>
        <v>1</v>
      </c>
      <c r="P8" s="4">
        <f>IF('Criteria 9'!$D$2="Fully Compliant",1,IF('Criteria 9'!$D$2="Partially Compliant",2,IF('Criteria 9'!$D$2="Non Compliant",3,0)))</f>
        <v>1</v>
      </c>
      <c r="Q8" s="4">
        <f>IF('Criteria 10 a,b'!$D$2="Fully Compliant",1,IF('Criteria 10 a,b'!$D$2="Partially Compliant",2,IF('Criteria 10 a,b'!$D$2="Non Compliant",3,0)))</f>
        <v>1</v>
      </c>
      <c r="R8" s="4">
        <f>IF('Criteria 11'!$D$2="Fully Compliant",1,IF('Criteria 11'!$D$2="Partially Compliant",2,IF('Criteria 11'!$D$2="Non Compliant",3,0)))</f>
        <v>1</v>
      </c>
      <c r="S8" s="4">
        <f>IF('Criteria 12'!$D$2="Fully Compliant",1,IF('Criteria 12'!$D$2="Partially Compliant",2,IF('Criteria 12'!$D$2="Non Compliant",3,0)))</f>
        <v>1</v>
      </c>
      <c r="T8" s="4">
        <f>IF('Criteria 13'!$D$2="Fully Compliant",1,IF('Criteria 13'!$D$2="Partially Compliant",2,IF('Criteria 13'!$D$2="Non Compliant",3,0)))</f>
        <v>1</v>
      </c>
      <c r="U8" s="4">
        <f>IF('Criteria 14'!$D$2="Fully Compliant",1,IF('Criteria 14'!$D$2="Partially Compliant",2,IF('Criteria 14'!$D$2="Non Compliant",3,0)))</f>
        <v>1</v>
      </c>
      <c r="V8" s="4">
        <f>IF('Criteria 15'!$D$2="Fully Compliant",1,IF('Criteria 15'!$D$2="Partially Compliant",2,IF('Criteria 15'!$D$2="Non Compliant",3,0)))</f>
        <v>1</v>
      </c>
    </row>
    <row r="9" spans="1:22" x14ac:dyDescent="0.35">
      <c r="A9" s="18"/>
    </row>
    <row r="10" spans="1:22" x14ac:dyDescent="0.35">
      <c r="A10" s="18"/>
      <c r="D10" s="19" t="s">
        <v>14</v>
      </c>
      <c r="E10" s="20">
        <f>COUNTIF($D$8:$W$8,1)</f>
        <v>19</v>
      </c>
    </row>
    <row r="11" spans="1:22" x14ac:dyDescent="0.35">
      <c r="A11" s="18"/>
      <c r="D11" s="19" t="s">
        <v>39</v>
      </c>
      <c r="E11" s="21">
        <f>COUNTIF($D$8:$W$8,2)</f>
        <v>0</v>
      </c>
    </row>
    <row r="12" spans="1:22" x14ac:dyDescent="0.35">
      <c r="A12" s="18"/>
      <c r="D12" s="19" t="s">
        <v>40</v>
      </c>
      <c r="E12" s="22">
        <f>COUNTIF($D$8:$W$8,3)</f>
        <v>0</v>
      </c>
    </row>
    <row r="13" spans="1:22" x14ac:dyDescent="0.35">
      <c r="A13" s="18"/>
    </row>
    <row r="14" spans="1:22" x14ac:dyDescent="0.35">
      <c r="A14" s="18"/>
    </row>
    <row r="15" spans="1:22" x14ac:dyDescent="0.35">
      <c r="A15" s="18"/>
    </row>
    <row r="16" spans="1:22" x14ac:dyDescent="0.35">
      <c r="A16" s="18"/>
    </row>
    <row r="17" spans="1:1" x14ac:dyDescent="0.35">
      <c r="A17" s="18"/>
    </row>
    <row r="18" spans="1:1" x14ac:dyDescent="0.35">
      <c r="A18" s="18"/>
    </row>
    <row r="19" spans="1:1" x14ac:dyDescent="0.35">
      <c r="A19" s="18"/>
    </row>
    <row r="20" spans="1:1" x14ac:dyDescent="0.35">
      <c r="A20" s="18"/>
    </row>
    <row r="21" spans="1:1" x14ac:dyDescent="0.35">
      <c r="A21" s="18"/>
    </row>
    <row r="22" spans="1:1" x14ac:dyDescent="0.35">
      <c r="A22" s="18"/>
    </row>
    <row r="23" spans="1:1" x14ac:dyDescent="0.35">
      <c r="A23" s="18"/>
    </row>
    <row r="24" spans="1:1" x14ac:dyDescent="0.35">
      <c r="A24" s="18"/>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Normal="100" workbookViewId="0">
      <selection activeCell="A2" sqref="A2"/>
    </sheetView>
  </sheetViews>
  <sheetFormatPr defaultColWidth="9" defaultRowHeight="39.4" customHeight="1" x14ac:dyDescent="0.35"/>
  <cols>
    <col min="1" max="1" width="50.54296875" style="2" customWidth="1"/>
    <col min="2" max="3" width="12.1796875" style="2" customWidth="1"/>
    <col min="4" max="4" width="12.54296875" style="2" customWidth="1"/>
    <col min="5" max="5" width="19.54296875" style="2" customWidth="1"/>
    <col min="6" max="6" width="15.54296875" style="2" customWidth="1"/>
    <col min="7" max="7" width="50.54296875" style="2" customWidth="1"/>
    <col min="8" max="8" width="50.7265625" style="2" customWidth="1"/>
    <col min="9" max="16384" width="9" style="2"/>
  </cols>
  <sheetData>
    <row r="1" spans="1:8" s="31" customFormat="1" ht="81" customHeight="1" x14ac:dyDescent="0.35">
      <c r="A1" s="29" t="s">
        <v>223</v>
      </c>
      <c r="B1" s="30" t="s">
        <v>8</v>
      </c>
      <c r="C1" s="30" t="s">
        <v>9</v>
      </c>
      <c r="D1" s="30" t="s">
        <v>10</v>
      </c>
      <c r="E1" s="30" t="s">
        <v>42</v>
      </c>
      <c r="F1" s="30" t="s">
        <v>43</v>
      </c>
      <c r="G1" s="27" t="s">
        <v>44</v>
      </c>
      <c r="H1" s="27" t="s">
        <v>45</v>
      </c>
    </row>
    <row r="2" spans="1:8" ht="39.4" customHeight="1" x14ac:dyDescent="0.35">
      <c r="A2" s="32" t="s">
        <v>224</v>
      </c>
      <c r="B2" s="23"/>
      <c r="C2" s="23"/>
      <c r="D2" s="28" t="str">
        <f t="shared" ref="D2" si="0">IF(COUNTIF(D3:D50,"Non Compliant")&gt;0,"Non Compliant",IF(COUNTIF(D3:D50,"Partially Compliant")&gt;0,"Partially Compliant","Fully Compliant"))</f>
        <v>Fully Compliant</v>
      </c>
      <c r="E2" s="25"/>
      <c r="F2" s="26"/>
      <c r="G2" s="25"/>
      <c r="H2" s="25"/>
    </row>
    <row r="3" spans="1:8" ht="39.4" customHeight="1" x14ac:dyDescent="0.35">
      <c r="A3" s="33" t="s">
        <v>47</v>
      </c>
      <c r="B3" s="3"/>
      <c r="C3" s="3"/>
      <c r="D3" s="4"/>
      <c r="E3" s="34"/>
      <c r="F3" s="35"/>
      <c r="G3" s="34"/>
      <c r="H3" s="34"/>
    </row>
    <row r="4" spans="1:8" ht="39.4" customHeight="1" x14ac:dyDescent="0.35">
      <c r="A4" s="33" t="s">
        <v>48</v>
      </c>
      <c r="B4" s="3"/>
      <c r="C4" s="3"/>
      <c r="D4" s="4"/>
      <c r="E4" s="34"/>
      <c r="F4" s="35"/>
      <c r="G4" s="34"/>
      <c r="H4" s="34"/>
    </row>
    <row r="5" spans="1:8" ht="39.4" customHeight="1" x14ac:dyDescent="0.35">
      <c r="A5" s="33" t="s">
        <v>49</v>
      </c>
      <c r="B5" s="3"/>
      <c r="C5" s="3"/>
      <c r="D5" s="4"/>
      <c r="E5" s="34"/>
      <c r="F5" s="35"/>
      <c r="G5" s="34"/>
      <c r="H5" s="34"/>
    </row>
    <row r="6" spans="1:8" ht="39.4" customHeight="1" x14ac:dyDescent="0.35">
      <c r="A6" s="33" t="s">
        <v>50</v>
      </c>
      <c r="B6" s="3"/>
      <c r="C6" s="3"/>
      <c r="D6" s="4"/>
      <c r="E6" s="34"/>
      <c r="F6" s="35"/>
      <c r="G6" s="34"/>
      <c r="H6" s="34"/>
    </row>
    <row r="7" spans="1:8" ht="39.4" customHeight="1" x14ac:dyDescent="0.35">
      <c r="A7" s="33" t="s">
        <v>51</v>
      </c>
      <c r="B7" s="3"/>
      <c r="C7" s="3"/>
      <c r="D7" s="4"/>
      <c r="E7" s="34"/>
      <c r="F7" s="35"/>
      <c r="G7" s="34"/>
      <c r="H7" s="34"/>
    </row>
    <row r="8" spans="1:8" ht="39.4" customHeight="1" x14ac:dyDescent="0.35">
      <c r="A8" s="33" t="s">
        <v>52</v>
      </c>
      <c r="B8" s="3"/>
      <c r="C8" s="3"/>
      <c r="D8" s="4"/>
      <c r="E8" s="34"/>
      <c r="F8" s="35"/>
      <c r="G8" s="34"/>
      <c r="H8" s="34"/>
    </row>
    <row r="9" spans="1:8" ht="39.4" customHeight="1" x14ac:dyDescent="0.35">
      <c r="A9" s="33" t="s">
        <v>53</v>
      </c>
      <c r="B9" s="3"/>
      <c r="C9" s="3"/>
      <c r="D9" s="4"/>
      <c r="E9" s="34"/>
      <c r="F9" s="35"/>
      <c r="G9" s="34"/>
      <c r="H9" s="34"/>
    </row>
    <row r="10" spans="1:8" ht="39.4" customHeight="1" x14ac:dyDescent="0.35">
      <c r="A10" s="33" t="s">
        <v>54</v>
      </c>
      <c r="B10" s="3"/>
      <c r="C10" s="3"/>
      <c r="D10" s="4"/>
      <c r="E10" s="34"/>
      <c r="F10" s="35"/>
      <c r="G10" s="34"/>
      <c r="H10" s="34"/>
    </row>
    <row r="11" spans="1:8" ht="39.4" customHeight="1" x14ac:dyDescent="0.35">
      <c r="A11" s="33" t="s">
        <v>55</v>
      </c>
      <c r="B11" s="3"/>
      <c r="C11" s="3"/>
      <c r="D11" s="4"/>
      <c r="E11" s="34"/>
      <c r="F11" s="35"/>
      <c r="G11" s="34"/>
      <c r="H11" s="34"/>
    </row>
    <row r="12" spans="1:8" ht="39.4" customHeight="1" x14ac:dyDescent="0.35">
      <c r="A12" s="36" t="s">
        <v>56</v>
      </c>
      <c r="B12" s="37"/>
      <c r="C12" s="37"/>
      <c r="D12" s="38"/>
      <c r="E12" s="39"/>
      <c r="F12" s="40"/>
      <c r="G12" s="34"/>
      <c r="H12" s="34"/>
    </row>
    <row r="13" spans="1:8" ht="39.4" customHeight="1" x14ac:dyDescent="0.35">
      <c r="A13" s="36" t="s">
        <v>57</v>
      </c>
      <c r="B13" s="37"/>
      <c r="C13" s="37"/>
      <c r="D13" s="38"/>
      <c r="E13" s="39"/>
      <c r="F13" s="40"/>
      <c r="G13" s="39"/>
      <c r="H13" s="39"/>
    </row>
  </sheetData>
  <phoneticPr fontId="2" type="noConversion"/>
  <conditionalFormatting sqref="B2:B13">
    <cfRule type="cellIs" dxfId="423" priority="7" operator="equal">
      <formula>"Low"</formula>
    </cfRule>
    <cfRule type="cellIs" dxfId="422" priority="8" operator="equal">
      <formula>"Medium"</formula>
    </cfRule>
    <cfRule type="cellIs" dxfId="421" priority="9" operator="equal">
      <formula>"High"</formula>
    </cfRule>
  </conditionalFormatting>
  <conditionalFormatting sqref="C2:C13">
    <cfRule type="cellIs" dxfId="420" priority="4" operator="equal">
      <formula>"Low"</formula>
    </cfRule>
    <cfRule type="cellIs" dxfId="419" priority="5" operator="equal">
      <formula>"Medium"</formula>
    </cfRule>
    <cfRule type="cellIs" dxfId="41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selection activeCell="A3" sqref="A3:A12"/>
    </sheetView>
  </sheetViews>
  <sheetFormatPr defaultColWidth="9" defaultRowHeight="39.4" customHeight="1" x14ac:dyDescent="0.35"/>
  <cols>
    <col min="1" max="1" width="63.4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109.5" customHeight="1" x14ac:dyDescent="0.35">
      <c r="A1" s="29" t="s">
        <v>41</v>
      </c>
      <c r="B1" s="30" t="s">
        <v>8</v>
      </c>
      <c r="C1" s="30" t="s">
        <v>9</v>
      </c>
      <c r="D1" s="30" t="s">
        <v>10</v>
      </c>
      <c r="E1" s="30" t="s">
        <v>42</v>
      </c>
      <c r="F1" s="30" t="s">
        <v>43</v>
      </c>
      <c r="G1" s="41" t="s">
        <v>44</v>
      </c>
      <c r="H1" s="27"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58</v>
      </c>
      <c r="B3" s="3"/>
      <c r="C3" s="3"/>
      <c r="D3" s="4"/>
      <c r="E3" s="34"/>
      <c r="F3" s="35"/>
      <c r="G3" s="43"/>
      <c r="H3" s="34"/>
    </row>
    <row r="4" spans="1:8" ht="39.4" customHeight="1" x14ac:dyDescent="0.35">
      <c r="A4" s="33" t="s">
        <v>59</v>
      </c>
      <c r="B4" s="3"/>
      <c r="C4" s="3"/>
      <c r="D4" s="4"/>
      <c r="E4" s="34"/>
      <c r="F4" s="35"/>
      <c r="G4" s="43"/>
      <c r="H4" s="68"/>
    </row>
    <row r="5" spans="1:8" ht="39.4" customHeight="1" x14ac:dyDescent="0.35">
      <c r="A5" s="33" t="s">
        <v>60</v>
      </c>
      <c r="B5" s="3"/>
      <c r="C5" s="3"/>
      <c r="D5" s="4"/>
      <c r="E5" s="34"/>
      <c r="F5" s="35"/>
      <c r="G5" s="43"/>
      <c r="H5" s="34"/>
    </row>
    <row r="6" spans="1:8" ht="39.4" customHeight="1" x14ac:dyDescent="0.35">
      <c r="A6" s="33" t="s">
        <v>61</v>
      </c>
      <c r="B6" s="3"/>
      <c r="C6" s="3"/>
      <c r="D6" s="4"/>
      <c r="E6" s="34"/>
      <c r="F6" s="35"/>
      <c r="G6" s="43"/>
      <c r="H6" s="68"/>
    </row>
    <row r="7" spans="1:8" ht="39.4" customHeight="1" x14ac:dyDescent="0.35">
      <c r="A7" s="33" t="s">
        <v>62</v>
      </c>
      <c r="B7" s="3"/>
      <c r="C7" s="3"/>
      <c r="D7" s="4"/>
      <c r="E7" s="34"/>
      <c r="F7" s="35"/>
      <c r="G7" s="43"/>
      <c r="H7" s="34"/>
    </row>
    <row r="8" spans="1:8" ht="39.4" customHeight="1" x14ac:dyDescent="0.35">
      <c r="A8" s="33" t="s">
        <v>63</v>
      </c>
      <c r="B8" s="3"/>
      <c r="C8" s="3"/>
      <c r="D8" s="4"/>
      <c r="E8" s="34"/>
      <c r="F8" s="35"/>
      <c r="G8" s="43"/>
      <c r="H8" s="68"/>
    </row>
    <row r="9" spans="1:8" ht="39.4" customHeight="1" x14ac:dyDescent="0.35">
      <c r="A9" s="33" t="s">
        <v>64</v>
      </c>
      <c r="B9" s="3"/>
      <c r="C9" s="3"/>
      <c r="D9" s="4"/>
      <c r="E9" s="34"/>
      <c r="F9" s="35"/>
      <c r="G9" s="43"/>
      <c r="H9" s="34"/>
    </row>
    <row r="10" spans="1:8" ht="39.4" customHeight="1" x14ac:dyDescent="0.35">
      <c r="A10" s="33" t="s">
        <v>65</v>
      </c>
      <c r="B10" s="3"/>
      <c r="C10" s="3"/>
      <c r="D10" s="4"/>
      <c r="E10" s="34"/>
      <c r="F10" s="35"/>
      <c r="G10" s="43"/>
      <c r="H10" s="68"/>
    </row>
    <row r="11" spans="1:8" ht="39.4" customHeight="1" x14ac:dyDescent="0.35">
      <c r="A11" s="33" t="s">
        <v>66</v>
      </c>
      <c r="B11" s="3"/>
      <c r="C11" s="3"/>
      <c r="D11" s="4"/>
      <c r="E11" s="34"/>
      <c r="F11" s="35"/>
      <c r="G11" s="43"/>
      <c r="H11" s="39"/>
    </row>
    <row r="12" spans="1:8" ht="39.4" customHeight="1" x14ac:dyDescent="0.35">
      <c r="A12" s="36" t="s">
        <v>67</v>
      </c>
      <c r="B12" s="37"/>
      <c r="C12" s="37"/>
      <c r="D12" s="38"/>
      <c r="E12" s="39"/>
      <c r="F12" s="40"/>
      <c r="G12" s="44"/>
      <c r="H12" s="68"/>
    </row>
  </sheetData>
  <phoneticPr fontId="2" type="noConversion"/>
  <conditionalFormatting sqref="B2:B12">
    <cfRule type="cellIs" dxfId="401" priority="7" operator="equal">
      <formula>"Low"</formula>
    </cfRule>
    <cfRule type="cellIs" dxfId="400" priority="8" operator="equal">
      <formula>"Medium"</formula>
    </cfRule>
    <cfRule type="cellIs" dxfId="399" priority="9" operator="equal">
      <formula>"High"</formula>
    </cfRule>
  </conditionalFormatting>
  <conditionalFormatting sqref="C2:C12">
    <cfRule type="cellIs" dxfId="398" priority="4" operator="equal">
      <formula>"Low"</formula>
    </cfRule>
    <cfRule type="cellIs" dxfId="397" priority="5" operator="equal">
      <formula>"Medium"</formula>
    </cfRule>
    <cfRule type="cellIs" dxfId="39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12" sqref="A12"/>
    </sheetView>
  </sheetViews>
  <sheetFormatPr defaultColWidth="9" defaultRowHeight="18" customHeight="1" x14ac:dyDescent="0.35"/>
  <cols>
    <col min="1" max="1" width="68.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ht="120" customHeight="1" x14ac:dyDescent="0.35">
      <c r="A1" s="45" t="s">
        <v>41</v>
      </c>
      <c r="B1" s="46" t="s">
        <v>8</v>
      </c>
      <c r="C1" s="46" t="s">
        <v>9</v>
      </c>
      <c r="D1" s="47" t="s">
        <v>10</v>
      </c>
      <c r="E1" s="46" t="s">
        <v>42</v>
      </c>
      <c r="F1" s="48" t="s">
        <v>43</v>
      </c>
      <c r="G1" s="46" t="s">
        <v>44</v>
      </c>
      <c r="H1" s="69" t="s">
        <v>45</v>
      </c>
    </row>
    <row r="2" spans="1:8" ht="39.4" customHeight="1" x14ac:dyDescent="0.35">
      <c r="A2" s="32" t="s">
        <v>224</v>
      </c>
      <c r="B2" s="49"/>
      <c r="C2" s="49"/>
      <c r="D2" s="50" t="str">
        <f t="shared" ref="D2" si="0">IF(COUNTIF(D3:D50,"Non Compliant")&gt;0,"Non Compliant",IF(COUNTIF(D3:D50,"Partially Compliant")&gt;0,"Partially Compliant","Fully Compliant"))</f>
        <v>Fully Compliant</v>
      </c>
      <c r="E2" s="51"/>
      <c r="F2" s="52"/>
      <c r="G2" s="51"/>
      <c r="H2" s="25"/>
    </row>
    <row r="3" spans="1:8" ht="39.4" customHeight="1" x14ac:dyDescent="0.35">
      <c r="A3" s="53" t="s">
        <v>58</v>
      </c>
      <c r="B3" s="54"/>
      <c r="C3" s="54"/>
      <c r="D3" s="55"/>
      <c r="E3" s="44"/>
      <c r="F3" s="56"/>
      <c r="G3" s="44"/>
      <c r="H3" s="34"/>
    </row>
    <row r="4" spans="1:8" ht="39.4" customHeight="1" x14ac:dyDescent="0.35">
      <c r="A4" s="57" t="s">
        <v>59</v>
      </c>
      <c r="B4" s="58"/>
      <c r="C4" s="58"/>
      <c r="D4" s="59"/>
      <c r="E4" s="60"/>
      <c r="F4" s="61"/>
      <c r="G4" s="60"/>
      <c r="H4" s="68"/>
    </row>
    <row r="5" spans="1:8" ht="39.4" customHeight="1" x14ac:dyDescent="0.35">
      <c r="A5" s="53" t="s">
        <v>60</v>
      </c>
      <c r="B5" s="54"/>
      <c r="C5" s="54"/>
      <c r="D5" s="55"/>
      <c r="E5" s="44"/>
      <c r="F5" s="56"/>
      <c r="G5" s="44"/>
      <c r="H5" s="34"/>
    </row>
    <row r="6" spans="1:8" ht="39.4" customHeight="1" x14ac:dyDescent="0.35">
      <c r="A6" s="57" t="s">
        <v>61</v>
      </c>
      <c r="B6" s="58"/>
      <c r="C6" s="58"/>
      <c r="D6" s="59"/>
      <c r="E6" s="60"/>
      <c r="F6" s="61"/>
      <c r="G6" s="60"/>
      <c r="H6" s="68"/>
    </row>
    <row r="7" spans="1:8" ht="39.4" customHeight="1" x14ac:dyDescent="0.35">
      <c r="A7" s="53" t="s">
        <v>62</v>
      </c>
      <c r="B7" s="54"/>
      <c r="C7" s="54"/>
      <c r="D7" s="55"/>
      <c r="E7" s="44"/>
      <c r="F7" s="56"/>
      <c r="G7" s="44"/>
      <c r="H7" s="34"/>
    </row>
    <row r="8" spans="1:8" ht="39.4" customHeight="1" x14ac:dyDescent="0.35">
      <c r="A8" s="57" t="s">
        <v>63</v>
      </c>
      <c r="B8" s="58"/>
      <c r="C8" s="58"/>
      <c r="D8" s="59"/>
      <c r="E8" s="60"/>
      <c r="F8" s="61"/>
      <c r="G8" s="60"/>
      <c r="H8" s="68"/>
    </row>
    <row r="9" spans="1:8" ht="39.4" customHeight="1" x14ac:dyDescent="0.35">
      <c r="A9" s="53" t="s">
        <v>64</v>
      </c>
      <c r="B9" s="54"/>
      <c r="C9" s="54"/>
      <c r="D9" s="55"/>
      <c r="E9" s="44"/>
      <c r="F9" s="56"/>
      <c r="G9" s="44"/>
      <c r="H9" s="34"/>
    </row>
    <row r="10" spans="1:8" ht="39.4" customHeight="1" x14ac:dyDescent="0.35">
      <c r="A10" s="57" t="s">
        <v>65</v>
      </c>
      <c r="B10" s="58"/>
      <c r="C10" s="58"/>
      <c r="D10" s="59"/>
      <c r="E10" s="60"/>
      <c r="F10" s="61"/>
      <c r="G10" s="60"/>
      <c r="H10" s="68"/>
    </row>
    <row r="11" spans="1:8" ht="39.4" customHeight="1" x14ac:dyDescent="0.35">
      <c r="A11" s="53" t="s">
        <v>66</v>
      </c>
      <c r="B11" s="54"/>
      <c r="C11" s="54"/>
      <c r="D11" s="55"/>
      <c r="E11" s="44"/>
      <c r="F11" s="56"/>
      <c r="G11" s="44"/>
      <c r="H11" s="39"/>
    </row>
    <row r="12" spans="1:8" ht="39.4" customHeight="1" x14ac:dyDescent="0.35">
      <c r="A12" s="57" t="s">
        <v>67</v>
      </c>
      <c r="B12" s="58"/>
      <c r="C12" s="58"/>
      <c r="D12" s="59"/>
      <c r="E12" s="60"/>
      <c r="F12" s="61"/>
      <c r="G12" s="60"/>
      <c r="H12" s="68"/>
    </row>
    <row r="13" spans="1:8" ht="39" customHeight="1" x14ac:dyDescent="0.35"/>
    <row r="14" spans="1:8" ht="39" customHeight="1" x14ac:dyDescent="0.35">
      <c r="A14" s="62"/>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380" priority="16" operator="equal">
      <formula>"Low"</formula>
    </cfRule>
    <cfRule type="cellIs" dxfId="379" priority="17" operator="equal">
      <formula>"Medium"</formula>
    </cfRule>
    <cfRule type="cellIs" dxfId="378" priority="18" operator="equal">
      <formula>"High"</formula>
    </cfRule>
  </conditionalFormatting>
  <conditionalFormatting sqref="C5:C12 C1:C2">
    <cfRule type="cellIs" dxfId="377" priority="13" operator="equal">
      <formula>"Low"</formula>
    </cfRule>
    <cfRule type="cellIs" dxfId="376" priority="14" operator="equal">
      <formula>"Medium"</formula>
    </cfRule>
    <cfRule type="cellIs" dxfId="375" priority="15" operator="equal">
      <formula>"High"</formula>
    </cfRule>
  </conditionalFormatting>
  <conditionalFormatting sqref="B3:B4">
    <cfRule type="cellIs" dxfId="374" priority="7" operator="equal">
      <formula>"Low"</formula>
    </cfRule>
    <cfRule type="cellIs" dxfId="373" priority="8" operator="equal">
      <formula>"Medium"</formula>
    </cfRule>
    <cfRule type="cellIs" dxfId="372" priority="9" operator="equal">
      <formula>"High"</formula>
    </cfRule>
  </conditionalFormatting>
  <conditionalFormatting sqref="C3:C4">
    <cfRule type="cellIs" dxfId="371" priority="4" operator="equal">
      <formula>"Low"</formula>
    </cfRule>
    <cfRule type="cellIs" dxfId="370" priority="5" operator="equal">
      <formula>"Medium"</formula>
    </cfRule>
    <cfRule type="cellIs" dxfId="36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6" sqref="A6:A12"/>
    </sheetView>
  </sheetViews>
  <sheetFormatPr defaultColWidth="9" defaultRowHeight="39.4" customHeight="1" x14ac:dyDescent="0.35"/>
  <cols>
    <col min="1" max="1" width="65.9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115" customHeight="1" x14ac:dyDescent="0.35">
      <c r="A1" s="29" t="s">
        <v>41</v>
      </c>
      <c r="B1" s="30" t="s">
        <v>8</v>
      </c>
      <c r="C1" s="30" t="s">
        <v>9</v>
      </c>
      <c r="D1" s="30" t="s">
        <v>10</v>
      </c>
      <c r="E1" s="30" t="s">
        <v>42</v>
      </c>
      <c r="F1" s="30" t="s">
        <v>43</v>
      </c>
      <c r="G1" s="41" t="s">
        <v>44</v>
      </c>
      <c r="H1" s="70" t="s">
        <v>45</v>
      </c>
    </row>
    <row r="2" spans="1:8"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58</v>
      </c>
      <c r="B3" s="3"/>
      <c r="C3" s="3"/>
      <c r="D3" s="4"/>
      <c r="E3" s="34"/>
      <c r="F3" s="35"/>
      <c r="G3" s="43"/>
      <c r="H3" s="34"/>
    </row>
    <row r="4" spans="1:8" ht="39.4" customHeight="1" x14ac:dyDescent="0.35">
      <c r="A4" s="33" t="s">
        <v>59</v>
      </c>
      <c r="B4" s="3"/>
      <c r="C4" s="3"/>
      <c r="D4" s="4"/>
      <c r="E4" s="34"/>
      <c r="F4" s="35"/>
      <c r="G4" s="43"/>
      <c r="H4" s="68"/>
    </row>
    <row r="5" spans="1:8" ht="39.4" customHeight="1" x14ac:dyDescent="0.35">
      <c r="A5" s="33" t="s">
        <v>60</v>
      </c>
      <c r="B5" s="3"/>
      <c r="C5" s="3"/>
      <c r="D5" s="4"/>
      <c r="E5" s="34"/>
      <c r="F5" s="35"/>
      <c r="G5" s="43"/>
      <c r="H5" s="34"/>
    </row>
    <row r="6" spans="1:8" ht="39.4" customHeight="1" x14ac:dyDescent="0.35">
      <c r="A6" s="33" t="s">
        <v>61</v>
      </c>
      <c r="B6" s="3"/>
      <c r="C6" s="3"/>
      <c r="D6" s="4"/>
      <c r="E6" s="34"/>
      <c r="F6" s="35"/>
      <c r="G6" s="43"/>
      <c r="H6" s="68"/>
    </row>
    <row r="7" spans="1:8" ht="39.4" customHeight="1" x14ac:dyDescent="0.35">
      <c r="A7" s="33" t="s">
        <v>62</v>
      </c>
      <c r="B7" s="3"/>
      <c r="C7" s="3"/>
      <c r="D7" s="4"/>
      <c r="E7" s="34"/>
      <c r="F7" s="35"/>
      <c r="G7" s="43"/>
      <c r="H7" s="34"/>
    </row>
    <row r="8" spans="1:8" ht="39.4" customHeight="1" x14ac:dyDescent="0.35">
      <c r="A8" s="33" t="s">
        <v>63</v>
      </c>
      <c r="B8" s="3"/>
      <c r="C8" s="3"/>
      <c r="D8" s="4"/>
      <c r="E8" s="34"/>
      <c r="F8" s="35"/>
      <c r="G8" s="43"/>
      <c r="H8" s="68"/>
    </row>
    <row r="9" spans="1:8" ht="39.4" customHeight="1" x14ac:dyDescent="0.35">
      <c r="A9" s="33" t="s">
        <v>64</v>
      </c>
      <c r="B9" s="3"/>
      <c r="C9" s="3"/>
      <c r="D9" s="4"/>
      <c r="E9" s="34"/>
      <c r="F9" s="35"/>
      <c r="G9" s="43"/>
      <c r="H9" s="34"/>
    </row>
    <row r="10" spans="1:8" ht="39.4" customHeight="1" x14ac:dyDescent="0.35">
      <c r="A10" s="33" t="s">
        <v>65</v>
      </c>
      <c r="B10" s="3"/>
      <c r="C10" s="3"/>
      <c r="D10" s="4"/>
      <c r="E10" s="34"/>
      <c r="F10" s="35"/>
      <c r="G10" s="43"/>
      <c r="H10" s="68"/>
    </row>
    <row r="11" spans="1:8" ht="39.4" customHeight="1" x14ac:dyDescent="0.35">
      <c r="A11" s="33" t="s">
        <v>66</v>
      </c>
      <c r="B11" s="3"/>
      <c r="C11" s="3"/>
      <c r="D11" s="4"/>
      <c r="E11" s="34"/>
      <c r="F11" s="35"/>
      <c r="G11" s="43"/>
      <c r="H11" s="39"/>
    </row>
    <row r="12" spans="1:8" ht="39.4" customHeight="1" x14ac:dyDescent="0.35">
      <c r="A12" s="33" t="s">
        <v>67</v>
      </c>
      <c r="B12" s="37"/>
      <c r="C12" s="37"/>
      <c r="D12" s="38"/>
      <c r="E12" s="39"/>
      <c r="F12" s="40"/>
      <c r="G12" s="44"/>
      <c r="H12" s="68"/>
    </row>
  </sheetData>
  <phoneticPr fontId="2" type="noConversion"/>
  <conditionalFormatting sqref="B2:B12">
    <cfRule type="cellIs" dxfId="351" priority="7" operator="equal">
      <formula>"Low"</formula>
    </cfRule>
    <cfRule type="cellIs" dxfId="350" priority="8" operator="equal">
      <formula>"Medium"</formula>
    </cfRule>
    <cfRule type="cellIs" dxfId="349" priority="9" operator="equal">
      <formula>"High"</formula>
    </cfRule>
  </conditionalFormatting>
  <conditionalFormatting sqref="C2:C12">
    <cfRule type="cellIs" dxfId="348" priority="4" operator="equal">
      <formula>"Low"</formula>
    </cfRule>
    <cfRule type="cellIs" dxfId="347" priority="5" operator="equal">
      <formula>"Medium"</formula>
    </cfRule>
    <cfRule type="cellIs" dxfId="34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B3" sqref="B3"/>
    </sheetView>
  </sheetViews>
  <sheetFormatPr defaultColWidth="9" defaultRowHeight="39.4" customHeight="1" x14ac:dyDescent="0.35"/>
  <cols>
    <col min="1" max="1" width="64.4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128.5" customHeight="1" x14ac:dyDescent="0.35">
      <c r="A1" s="29" t="s">
        <v>41</v>
      </c>
      <c r="B1" s="30" t="s">
        <v>8</v>
      </c>
      <c r="C1" s="30" t="s">
        <v>9</v>
      </c>
      <c r="D1" s="30" t="s">
        <v>10</v>
      </c>
      <c r="E1" s="30" t="s">
        <v>42</v>
      </c>
      <c r="F1" s="30" t="s">
        <v>43</v>
      </c>
      <c r="G1" s="41" t="s">
        <v>44</v>
      </c>
      <c r="H1" s="70" t="s">
        <v>45</v>
      </c>
    </row>
    <row r="2" spans="1:8" s="31" customFormat="1" ht="48.75" customHeight="1" x14ac:dyDescent="0.35">
      <c r="A2" s="32" t="s">
        <v>46</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58</v>
      </c>
      <c r="B3" s="3"/>
      <c r="C3" s="3"/>
      <c r="D3" s="4"/>
      <c r="E3" s="34"/>
      <c r="F3" s="35"/>
      <c r="G3" s="43"/>
      <c r="H3" s="34"/>
    </row>
    <row r="4" spans="1:8" ht="39.4" customHeight="1" x14ac:dyDescent="0.35">
      <c r="A4" s="33" t="s">
        <v>59</v>
      </c>
      <c r="B4" s="3"/>
      <c r="C4" s="3"/>
      <c r="D4" s="4"/>
      <c r="E4" s="34"/>
      <c r="F4" s="35"/>
      <c r="G4" s="43"/>
      <c r="H4" s="68"/>
    </row>
    <row r="5" spans="1:8" ht="39.4" customHeight="1" x14ac:dyDescent="0.35">
      <c r="A5" s="33" t="s">
        <v>60</v>
      </c>
      <c r="B5" s="3"/>
      <c r="C5" s="3"/>
      <c r="D5" s="4"/>
      <c r="E5" s="34"/>
      <c r="F5" s="35"/>
      <c r="G5" s="43"/>
      <c r="H5" s="34"/>
    </row>
    <row r="6" spans="1:8" ht="39.4" customHeight="1" x14ac:dyDescent="0.35">
      <c r="A6" s="33" t="s">
        <v>61</v>
      </c>
      <c r="B6" s="3"/>
      <c r="C6" s="3"/>
      <c r="D6" s="4"/>
      <c r="E6" s="34"/>
      <c r="F6" s="35"/>
      <c r="G6" s="43"/>
      <c r="H6" s="68"/>
    </row>
    <row r="7" spans="1:8" ht="39.4" customHeight="1" x14ac:dyDescent="0.35">
      <c r="A7" s="33" t="s">
        <v>62</v>
      </c>
      <c r="B7" s="3"/>
      <c r="C7" s="3"/>
      <c r="D7" s="4"/>
      <c r="E7" s="34"/>
      <c r="F7" s="35"/>
      <c r="G7" s="43"/>
      <c r="H7" s="34"/>
    </row>
    <row r="8" spans="1:8" ht="39.4" customHeight="1" x14ac:dyDescent="0.35">
      <c r="A8" s="33" t="s">
        <v>63</v>
      </c>
      <c r="B8" s="3"/>
      <c r="C8" s="3"/>
      <c r="D8" s="4"/>
      <c r="E8" s="34"/>
      <c r="F8" s="35"/>
      <c r="G8" s="43"/>
      <c r="H8" s="68"/>
    </row>
    <row r="9" spans="1:8" ht="39.4" customHeight="1" x14ac:dyDescent="0.35">
      <c r="A9" s="33" t="s">
        <v>64</v>
      </c>
      <c r="B9" s="3"/>
      <c r="C9" s="3"/>
      <c r="D9" s="4"/>
      <c r="E9" s="34"/>
      <c r="F9" s="35"/>
      <c r="G9" s="43"/>
      <c r="H9" s="34"/>
    </row>
    <row r="10" spans="1:8" ht="39.4" customHeight="1" x14ac:dyDescent="0.35">
      <c r="A10" s="33" t="s">
        <v>65</v>
      </c>
      <c r="B10" s="3"/>
      <c r="C10" s="3"/>
      <c r="D10" s="4"/>
      <c r="E10" s="34"/>
      <c r="F10" s="35"/>
      <c r="G10" s="43"/>
      <c r="H10" s="68"/>
    </row>
    <row r="11" spans="1:8" ht="39.4" customHeight="1" x14ac:dyDescent="0.35">
      <c r="A11" s="33" t="s">
        <v>66</v>
      </c>
      <c r="B11" s="3"/>
      <c r="C11" s="3"/>
      <c r="D11" s="4"/>
      <c r="E11" s="34"/>
      <c r="F11" s="35"/>
      <c r="G11" s="43"/>
      <c r="H11" s="39"/>
    </row>
    <row r="12" spans="1:8" ht="39.4" customHeight="1" x14ac:dyDescent="0.35">
      <c r="A12" s="33" t="s">
        <v>67</v>
      </c>
      <c r="B12" s="37"/>
      <c r="C12" s="37"/>
      <c r="D12" s="38"/>
      <c r="E12" s="39"/>
      <c r="F12" s="40"/>
      <c r="G12" s="44"/>
      <c r="H12" s="68"/>
    </row>
  </sheetData>
  <phoneticPr fontId="2" type="noConversion"/>
  <conditionalFormatting sqref="B2:B12">
    <cfRule type="cellIs" dxfId="329" priority="7" operator="equal">
      <formula>"Low"</formula>
    </cfRule>
    <cfRule type="cellIs" dxfId="328" priority="8" operator="equal">
      <formula>"Medium"</formula>
    </cfRule>
    <cfRule type="cellIs" dxfId="327" priority="9" operator="equal">
      <formula>"High"</formula>
    </cfRule>
  </conditionalFormatting>
  <conditionalFormatting sqref="C2:C12">
    <cfRule type="cellIs" dxfId="326" priority="4" operator="equal">
      <formula>"Low"</formula>
    </cfRule>
    <cfRule type="cellIs" dxfId="325" priority="5" operator="equal">
      <formula>"Medium"</formula>
    </cfRule>
    <cfRule type="cellIs" dxfId="32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3" sqref="A3:A12"/>
    </sheetView>
  </sheetViews>
  <sheetFormatPr defaultColWidth="9" defaultRowHeight="18" customHeight="1" x14ac:dyDescent="0.35"/>
  <cols>
    <col min="1" max="1" width="62.17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1" customFormat="1" ht="108.5" customHeight="1" x14ac:dyDescent="0.35">
      <c r="A1" s="29" t="s">
        <v>41</v>
      </c>
      <c r="B1" s="30" t="s">
        <v>8</v>
      </c>
      <c r="C1" s="30" t="s">
        <v>9</v>
      </c>
      <c r="D1" s="30" t="s">
        <v>10</v>
      </c>
      <c r="E1" s="30" t="s">
        <v>42</v>
      </c>
      <c r="F1" s="30" t="s">
        <v>43</v>
      </c>
      <c r="G1" s="41" t="s">
        <v>44</v>
      </c>
      <c r="H1" s="70" t="s">
        <v>45</v>
      </c>
    </row>
    <row r="2" spans="1:8" s="31" customFormat="1" ht="39.4" customHeight="1" x14ac:dyDescent="0.35">
      <c r="A2" s="32" t="s">
        <v>224</v>
      </c>
      <c r="B2" s="23"/>
      <c r="C2" s="23"/>
      <c r="D2" s="24" t="str">
        <f t="shared" ref="D2" si="0">IF(COUNTIF(D3:D50,"Non Compliant")&gt;0,"Non Compliant",IF(COUNTIF(D3:D50,"Partially Compliant")&gt;0,"Partially Compliant","Fully Compliant"))</f>
        <v>Fully Compliant</v>
      </c>
      <c r="E2" s="25"/>
      <c r="F2" s="26"/>
      <c r="G2" s="42"/>
      <c r="H2" s="25"/>
    </row>
    <row r="3" spans="1:8" ht="39.4" customHeight="1" x14ac:dyDescent="0.35">
      <c r="A3" s="33" t="s">
        <v>58</v>
      </c>
      <c r="B3" s="3"/>
      <c r="C3" s="3"/>
      <c r="D3" s="4"/>
      <c r="E3" s="34"/>
      <c r="F3" s="35"/>
      <c r="G3" s="43"/>
      <c r="H3" s="34"/>
    </row>
    <row r="4" spans="1:8" ht="39.4" customHeight="1" x14ac:dyDescent="0.35">
      <c r="A4" s="33" t="s">
        <v>59</v>
      </c>
      <c r="B4" s="3"/>
      <c r="C4" s="3"/>
      <c r="D4" s="4"/>
      <c r="E4" s="34"/>
      <c r="F4" s="35"/>
      <c r="G4" s="43"/>
      <c r="H4" s="68"/>
    </row>
    <row r="5" spans="1:8" ht="39.4" customHeight="1" x14ac:dyDescent="0.35">
      <c r="A5" s="33" t="s">
        <v>60</v>
      </c>
      <c r="B5" s="3"/>
      <c r="C5" s="3"/>
      <c r="D5" s="4"/>
      <c r="E5" s="34"/>
      <c r="F5" s="35"/>
      <c r="G5" s="43"/>
      <c r="H5" s="34"/>
    </row>
    <row r="6" spans="1:8" ht="39.4" customHeight="1" x14ac:dyDescent="0.35">
      <c r="A6" s="33" t="s">
        <v>61</v>
      </c>
      <c r="B6" s="3"/>
      <c r="C6" s="3"/>
      <c r="D6" s="4"/>
      <c r="E6" s="34"/>
      <c r="F6" s="35"/>
      <c r="G6" s="43"/>
      <c r="H6" s="68"/>
    </row>
    <row r="7" spans="1:8" ht="39.4" customHeight="1" x14ac:dyDescent="0.35">
      <c r="A7" s="33" t="s">
        <v>62</v>
      </c>
      <c r="B7" s="3"/>
      <c r="C7" s="3"/>
      <c r="D7" s="4"/>
      <c r="E7" s="34"/>
      <c r="F7" s="35"/>
      <c r="G7" s="43"/>
      <c r="H7" s="34"/>
    </row>
    <row r="8" spans="1:8" ht="39.4" customHeight="1" x14ac:dyDescent="0.35">
      <c r="A8" s="33" t="s">
        <v>63</v>
      </c>
      <c r="B8" s="3"/>
      <c r="C8" s="3"/>
      <c r="D8" s="4"/>
      <c r="E8" s="34"/>
      <c r="F8" s="35"/>
      <c r="G8" s="43"/>
      <c r="H8" s="68"/>
    </row>
    <row r="9" spans="1:8" ht="39.4" customHeight="1" x14ac:dyDescent="0.35">
      <c r="A9" s="33" t="s">
        <v>64</v>
      </c>
      <c r="B9" s="3"/>
      <c r="C9" s="3"/>
      <c r="D9" s="4"/>
      <c r="E9" s="34"/>
      <c r="F9" s="35"/>
      <c r="G9" s="43"/>
      <c r="H9" s="34"/>
    </row>
    <row r="10" spans="1:8" ht="39.4" customHeight="1" x14ac:dyDescent="0.35">
      <c r="A10" s="33" t="s">
        <v>65</v>
      </c>
      <c r="B10" s="3"/>
      <c r="C10" s="3"/>
      <c r="D10" s="4"/>
      <c r="E10" s="34"/>
      <c r="F10" s="35"/>
      <c r="G10" s="43"/>
      <c r="H10" s="68"/>
    </row>
    <row r="11" spans="1:8" ht="39.4" customHeight="1" x14ac:dyDescent="0.35">
      <c r="A11" s="33" t="s">
        <v>66</v>
      </c>
      <c r="B11" s="3"/>
      <c r="C11" s="3"/>
      <c r="D11" s="4"/>
      <c r="E11" s="34"/>
      <c r="F11" s="35"/>
      <c r="G11" s="43"/>
      <c r="H11" s="39"/>
    </row>
    <row r="12" spans="1:8" ht="39.4" customHeight="1" x14ac:dyDescent="0.35">
      <c r="A12" s="33" t="s">
        <v>67</v>
      </c>
      <c r="B12" s="37"/>
      <c r="C12" s="37"/>
      <c r="D12" s="38"/>
      <c r="E12" s="39"/>
      <c r="F12" s="40"/>
      <c r="G12" s="44"/>
      <c r="H12" s="68"/>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2:B12">
    <cfRule type="cellIs" dxfId="307" priority="7" operator="equal">
      <formula>"Low"</formula>
    </cfRule>
    <cfRule type="cellIs" dxfId="306" priority="8" operator="equal">
      <formula>"Medium"</formula>
    </cfRule>
    <cfRule type="cellIs" dxfId="305" priority="9" operator="equal">
      <formula>"High"</formula>
    </cfRule>
  </conditionalFormatting>
  <conditionalFormatting sqref="C2:C12">
    <cfRule type="cellIs" dxfId="304" priority="4" operator="equal">
      <formula>"Low"</formula>
    </cfRule>
    <cfRule type="cellIs" dxfId="303" priority="5" operator="equal">
      <formula>"Medium"</formula>
    </cfRule>
    <cfRule type="cellIs" dxfId="30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5" ma:contentTypeDescription="Create a new document." ma:contentTypeScope="" ma:versionID="a374df30dbf608d8c7cbd1ec8bc0337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c6ce2139f648dcf5ad2a95afebf68b17"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B9DDC-C32C-4EE9-BDDC-98F6C24FDE1C}">
  <ds:schemaRefs>
    <ds:schemaRef ds:uri="http://schemas.microsoft.com/office/2006/metadata/properties"/>
    <ds:schemaRef ds:uri="http://schemas.microsoft.com/office/infopath/2007/PartnerControls"/>
    <ds:schemaRef ds:uri="8f30a74c-8e7c-491d-b15a-3c2ecabf532b"/>
    <ds:schemaRef ds:uri="9f63860b-ec5a-4177-80bc-0dae68c6673f"/>
  </ds:schemaRefs>
</ds:datastoreItem>
</file>

<file path=customXml/itemProps2.xml><?xml version="1.0" encoding="utf-8"?>
<ds:datastoreItem xmlns:ds="http://schemas.openxmlformats.org/officeDocument/2006/customXml" ds:itemID="{095289C4-F991-4F3C-BD8F-3DF0A6C16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Instructions</vt:lpstr>
      <vt:lpstr>Dashboard</vt:lpstr>
      <vt:lpstr>Lists</vt:lpstr>
      <vt:lpstr>Criteria 1</vt:lpstr>
      <vt:lpstr>Criteria 2 a,b</vt:lpstr>
      <vt:lpstr>Criteria 2 c,d</vt:lpstr>
      <vt:lpstr>Criteria 2 e,f</vt:lpstr>
      <vt:lpstr>Criteria 2 g,h</vt:lpstr>
      <vt:lpstr>Criteria 2 1, j</vt:lpstr>
      <vt:lpstr>Criteria 3</vt:lpstr>
      <vt:lpstr>Criteria 4</vt:lpstr>
      <vt:lpstr>Criteria 5</vt:lpstr>
      <vt:lpstr>Criteria 6</vt:lpstr>
      <vt:lpstr>Criteria 7</vt:lpstr>
      <vt:lpstr>Criteria 8</vt:lpstr>
      <vt:lpstr>Criteria 9</vt:lpstr>
      <vt:lpstr>Criteria 10 a,b</vt:lpstr>
      <vt:lpstr>Criteria 11</vt:lpstr>
      <vt:lpstr>Criteria 12</vt:lpstr>
      <vt:lpstr>Criteria 13</vt:lpstr>
      <vt:lpstr>Criteria 14</vt:lpstr>
      <vt:lpstr>Criteria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2022-06-08T15:21:01Z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