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5" documentId="8_{35053FD5-26C5-434D-A742-9A0FE520E535}" xr6:coauthVersionLast="47" xr6:coauthVersionMax="47" xr10:uidLastSave="{51CA3271-FCAC-48DF-AF96-B788D3C7B912}"/>
  <bookViews>
    <workbookView xWindow="-98" yWindow="-98" windowWidth="22695" windowHeight="14476" tabRatio="683" activeTab="2" xr2:uid="{FE4A2CF9-AE39-4085-B55D-B7C160E4415C}"/>
  </bookViews>
  <sheets>
    <sheet name="Instructions" sheetId="36" r:id="rId1"/>
    <sheet name="Lists" sheetId="6" state="hidden" r:id="rId2"/>
    <sheet name="3x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 name="Criteria 10" sheetId="15" r:id="rId14"/>
    <sheet name="Criteria 11" sheetId="16" r:id="rId15"/>
    <sheet name="Criteria 12" sheetId="25" r:id="rId16"/>
    <sheet name="Criteria 13" sheetId="26" r:id="rId17"/>
    <sheet name="Criteria 14" sheetId="28" r:id="rId18"/>
    <sheet name="Criteria 15" sheetId="29" r:id="rId19"/>
    <sheet name="Criteria 16" sheetId="30" r:id="rId20"/>
    <sheet name="Criteria 17" sheetId="31" r:id="rId21"/>
    <sheet name="Criteria 18" sheetId="32" r:id="rId22"/>
    <sheet name="Criteria 19" sheetId="33" r:id="rId23"/>
    <sheet name="Criteria 20" sheetId="34" r:id="rId24"/>
    <sheet name="Criteria 21" sheetId="35" r:id="rId25"/>
  </sheets>
  <definedNames>
    <definedName name="_xlnm.Print_Titles" localSheetId="2">'3xAssurance'!$2:$3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7" l="1"/>
  <c r="A17" i="27"/>
  <c r="B17" i="27"/>
  <c r="C27" i="1" l="1"/>
  <c r="K27" i="1"/>
  <c r="J27" i="1"/>
  <c r="I27" i="1"/>
  <c r="H27" i="1"/>
  <c r="G27" i="1"/>
  <c r="F27" i="1"/>
  <c r="E27" i="1"/>
  <c r="D27" i="1"/>
  <c r="A1" i="35"/>
  <c r="A1" i="34"/>
  <c r="A1" i="33"/>
  <c r="A1" i="32"/>
  <c r="A1" i="31"/>
  <c r="A1" i="30"/>
  <c r="A1" i="29"/>
  <c r="A1" i="28"/>
  <c r="D2" i="35"/>
  <c r="D2" i="34"/>
  <c r="D2" i="33"/>
  <c r="D2" i="32"/>
  <c r="D2" i="31"/>
  <c r="D2" i="30"/>
  <c r="D2" i="29"/>
  <c r="D2" i="28"/>
  <c r="N8" i="6"/>
  <c r="A5" i="27"/>
  <c r="B5" i="27"/>
  <c r="A6" i="27"/>
  <c r="B6" i="27"/>
  <c r="A7" i="27"/>
  <c r="B7" i="27"/>
  <c r="A8" i="27"/>
  <c r="B8" i="27"/>
  <c r="A9" i="27"/>
  <c r="B9" i="27"/>
  <c r="A10" i="27"/>
  <c r="B10" i="27"/>
  <c r="A11" i="27"/>
  <c r="B11" i="27"/>
  <c r="A12" i="27"/>
  <c r="B12" i="27"/>
  <c r="A13" i="27"/>
  <c r="B13" i="27"/>
  <c r="A14" i="27"/>
  <c r="B14" i="27"/>
  <c r="A15" i="27"/>
  <c r="A16" i="27"/>
  <c r="B16" i="27"/>
  <c r="B4" i="27"/>
  <c r="A4" i="27"/>
  <c r="B1" i="27"/>
  <c r="A1" i="26"/>
  <c r="A1" i="25"/>
  <c r="A1" i="16"/>
  <c r="A1" i="15"/>
  <c r="A1" i="14"/>
  <c r="A1" i="13"/>
  <c r="A1" i="12"/>
  <c r="A1" i="11"/>
  <c r="A1" i="10"/>
  <c r="A1" i="9"/>
  <c r="A1" i="8"/>
  <c r="A1" i="7"/>
  <c r="A1" i="2"/>
  <c r="K26" i="1"/>
  <c r="J26" i="1"/>
  <c r="I26" i="1"/>
  <c r="H26" i="1"/>
  <c r="G26" i="1"/>
  <c r="F26" i="1"/>
  <c r="E26" i="1"/>
  <c r="D26" i="1"/>
  <c r="C26" i="1"/>
  <c r="K25" i="1"/>
  <c r="J25" i="1"/>
  <c r="I25" i="1"/>
  <c r="H25" i="1"/>
  <c r="G25" i="1"/>
  <c r="F25" i="1"/>
  <c r="E25" i="1"/>
  <c r="D25" i="1"/>
  <c r="C25" i="1"/>
  <c r="D2" i="11"/>
  <c r="I8" i="6" s="1"/>
  <c r="D2" i="26"/>
  <c r="W8" i="6" s="1"/>
  <c r="D2" i="25"/>
  <c r="O8" i="6" s="1"/>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D28" i="1" l="1"/>
  <c r="V8" i="6"/>
  <c r="S8" i="6"/>
  <c r="R8" i="6"/>
  <c r="U8" i="6"/>
  <c r="Q8" i="6"/>
  <c r="P8" i="6"/>
  <c r="X8" i="6"/>
  <c r="T8" i="6"/>
  <c r="E28" i="1"/>
  <c r="F28" i="1"/>
  <c r="G28" i="1"/>
  <c r="H28" i="1"/>
  <c r="C28" i="1"/>
  <c r="J28" i="1"/>
  <c r="I28" i="1"/>
  <c r="K28" i="1"/>
  <c r="E10" i="6" l="1"/>
  <c r="E11" i="6"/>
  <c r="E12" i="6"/>
</calcChain>
</file>

<file path=xl/sharedStrings.xml><?xml version="1.0" encoding="utf-8"?>
<sst xmlns="http://schemas.openxmlformats.org/spreadsheetml/2006/main" count="445" uniqueCount="200">
  <si>
    <t>Priority</t>
  </si>
  <si>
    <t>Impact</t>
  </si>
  <si>
    <t>High</t>
  </si>
  <si>
    <t>Medium</t>
  </si>
  <si>
    <t>Low</t>
  </si>
  <si>
    <t>Criteria 1</t>
  </si>
  <si>
    <t>Criteria 2</t>
  </si>
  <si>
    <t>Criteria 3</t>
  </si>
  <si>
    <t>Criteria 4</t>
  </si>
  <si>
    <t>Criteria 5</t>
  </si>
  <si>
    <t>Criteria 6</t>
  </si>
  <si>
    <t>Criteria 7</t>
  </si>
  <si>
    <t>Criteria 8</t>
  </si>
  <si>
    <t>Criteria 9</t>
  </si>
  <si>
    <t>Criteria 10</t>
  </si>
  <si>
    <t>Criteria 11</t>
  </si>
  <si>
    <t>Criteria 12</t>
  </si>
  <si>
    <t>Please fill in the contact details below:</t>
  </si>
  <si>
    <t>Fire and Rescue Service</t>
  </si>
  <si>
    <t>Contact Name</t>
  </si>
  <si>
    <t>Contact Email Address</t>
  </si>
  <si>
    <t>Contact Phone Number</t>
  </si>
  <si>
    <t>Criteria</t>
  </si>
  <si>
    <t>Description</t>
  </si>
  <si>
    <t>Chart</t>
  </si>
  <si>
    <t>Total</t>
  </si>
  <si>
    <t>Work assigned to</t>
  </si>
  <si>
    <t>Projected date for completion</t>
  </si>
  <si>
    <t>Description of work needing to be done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</si>
  <si>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</si>
  <si>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</si>
  <si>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</si>
  <si>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</si>
  <si>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</si>
  <si>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</si>
  <si>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</si>
  <si>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</si>
  <si>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</si>
  <si>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</si>
  <si>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</si>
  <si>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</si>
  <si>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</si>
  <si>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</si>
  <si>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</si>
  <si>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</si>
  <si>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</si>
  <si>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</si>
  <si>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</si>
  <si>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</si>
  <si>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</si>
  <si>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</si>
  <si>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</si>
  <si>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</si>
  <si>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</si>
  <si>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</si>
  <si>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</si>
  <si>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</si>
  <si>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</si>
  <si>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</si>
  <si>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</si>
  <si>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</si>
  <si>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</si>
  <si>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</si>
  <si>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</si>
  <si>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</si>
  <si>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</si>
  <si>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</si>
  <si>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</si>
  <si>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</si>
  <si>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</si>
  <si>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</si>
  <si>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</si>
  <si>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</si>
  <si>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</si>
  <si>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</si>
  <si>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</si>
  <si>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</si>
  <si>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</si>
  <si>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</si>
  <si>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</si>
  <si>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</si>
  <si>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</si>
  <si>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</si>
  <si>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</si>
  <si>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</si>
  <si>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</si>
  <si>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</si>
  <si>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</si>
  <si>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</si>
  <si>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</si>
  <si>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</si>
  <si>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</si>
  <si>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</si>
  <si>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</si>
  <si>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</si>
  <si>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</si>
  <si>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</si>
  <si>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</si>
  <si>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</si>
  <si>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</si>
  <si>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</si>
  <si>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</si>
  <si>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</si>
  <si>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</si>
  <si>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</si>
  <si>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</si>
  <si>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</si>
  <si>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</si>
  <si>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</si>
  <si>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</si>
  <si>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</si>
  <si>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</si>
  <si>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</si>
  <si>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</si>
  <si>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</si>
  <si>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</si>
  <si>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</si>
  <si>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</si>
  <si>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</si>
  <si>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</si>
  <si>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</si>
  <si>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</si>
  <si>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</si>
  <si>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</si>
  <si>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</si>
  <si>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</si>
  <si>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</si>
  <si>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</si>
  <si>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</si>
  <si>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</si>
  <si>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</si>
  <si>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</si>
  <si>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</si>
  <si>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</si>
  <si>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</si>
  <si>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</si>
  <si>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</si>
  <si>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</si>
  <si>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</si>
  <si>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</si>
  <si>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Substantial</t>
  </si>
  <si>
    <t>Reasonable</t>
  </si>
  <si>
    <t>Limited</t>
  </si>
  <si>
    <t>Level of Assurance</t>
  </si>
  <si>
    <t>Criteria 13</t>
  </si>
  <si>
    <t>Evidence</t>
  </si>
  <si>
    <t>Overall Level of Assurance with Standard</t>
  </si>
  <si>
    <t>Fire Standard:</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</si>
  <si>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</si>
  <si>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</si>
  <si>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</si>
  <si>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</si>
  <si>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</si>
  <si>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</si>
  <si>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</si>
  <si>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</si>
  <si>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Risk Based Approach</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</si>
  <si>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</si>
  <si>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</si>
  <si>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</si>
  <si>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</si>
  <si>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</si>
  <si>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</si>
  <si>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</si>
  <si>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</si>
  <si>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</si>
  <si>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</si>
  <si>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</si>
  <si>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</si>
  <si>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</si>
  <si>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</si>
  <si>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</si>
  <si>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</si>
  <si>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</si>
  <si>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</si>
  <si>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</si>
  <si>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</si>
  <si>
    <t>Criteria 14</t>
  </si>
  <si>
    <t>Criteria 15</t>
  </si>
  <si>
    <t>Criteria 16</t>
  </si>
  <si>
    <t>Criteria 17</t>
  </si>
  <si>
    <t>Criteria 18</t>
  </si>
  <si>
    <t>Criteria 19</t>
  </si>
  <si>
    <t>Criteria 20</t>
  </si>
  <si>
    <t>Criteria 21</t>
  </si>
  <si>
    <t>Operational Preparedness</t>
  </si>
  <si>
    <t>Have an operational strategy that is based on a thorough assessment of risk to the community.</t>
  </si>
  <si>
    <t>Be able to evidence consideration of and actions taken in relation to the below key activities, when preparing and providing an operational response:
a) legislative responsibilities;
b) data management;
c) risk management;
d) health and safety management;
e) site-specific risk information;
f) emergency response plans;
g) operational assurance;
h) competence and training, including validation and revalidation;
i) organisational learning, including operational learning; and
j) participation in legal proceedings.</t>
  </si>
  <si>
    <t>Undertake all appropriate risk assessments, as required under legislation, to prepare for an operational response.</t>
  </si>
  <si>
    <t>Review existing cover models, resources, equipment and training against all appropriate risk assessments.</t>
  </si>
  <si>
    <t>Carry out capabilities-based planning to support emergency preparedness and response from a national, regional or local level.</t>
  </si>
  <si>
    <t>Determine its responsibilities for operational response and be fully prepared to deliver them.</t>
  </si>
  <si>
    <t>Have a health and safety policy for the operational and fire control environment that clearly outlines the responsible parties and their obligations.</t>
  </si>
  <si>
    <t>Undertake a review of how the organisation is structured and functions, to confirm its ability to support operational preparedness; if there are any gaps identified there should be a clear plan for making appropriate changes.</t>
  </si>
  <si>
    <t>Develop and embed operational policies, procedures and tailored guidance based on the NFCC Operational Guidance, unless by evidenced exception its content is not relevant to the service.</t>
  </si>
  <si>
    <t>Deliver the strategic actions provided in the suite of NFCC Operational Guidance and Fire Control Guidance frameworks, unless by evidenced exception a strategic action is not relevant to the service; the strategic gap analysis tool may be used to support this process.</t>
  </si>
  <si>
    <t>Train its operational and fire control employees to carry out operational activities safely and effectively; this includes the ability to recognise hazards and use control measures to reduce the risks arising from those hazards.</t>
  </si>
  <si>
    <t>Align relevant policies, procedures and tailored guidance in preparation for working with other fire and rescue services, National Resilience, other Category 1 and Category 2 responders and Local Resilience Forums, to improve its operational response to multi-agency incidents.</t>
  </si>
  <si>
    <t>Use the Training Specifications to inform its training needs analysis.</t>
  </si>
  <si>
    <t>Work within regional, national or thematic groups to develop and improve its policies, procedures, tailored guidance and training for operational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</si>
</sst>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31">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0" fillId="6" borderId="7" xfId="0" applyFill="1" applyBorder="1" applyAlignment="1">
      <alignment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cellXfs>
  <cellStyles count="1">
    <cellStyle name="Normal" xfId="0" builtinId="0"/>
  </cellStyles>
  <dxfs count="180">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Dashboard!$I$28:$K$28</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17</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C0F1-46C6-9D98-ED9930412AB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C0F1-46C6-9D98-ED9930412AB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C0F1-46C6-9D98-ED9930412AB9}"/>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C0F1-46C6-9D98-ED9930412AB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95EE-4263-BFBC-576D2BD6AA8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5EE-4263-BFBC-576D2BD6AA8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95EE-4263-BFBC-576D2BD6AA86}"/>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95EE-4263-BFBC-576D2BD6AA8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F159-488F-A139-95FD730A38B5}"/>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F159-488F-A139-95FD730A38B5}"/>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F159-488F-A139-95FD730A38B5}"/>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6-F159-488F-A139-95FD730A38B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2" name="TextBox 1">
          <a:extLst>
            <a:ext uri="{FF2B5EF4-FFF2-40B4-BE49-F238E27FC236}">
              <a16:creationId xmlns:a16="http://schemas.microsoft.com/office/drawing/2014/main" id="{B1202D5E-5C75-4969-9E59-8B6FBE70BD69}"/>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27</xdr:row>
      <xdr:rowOff>523502</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109330</xdr:rowOff>
    </xdr:from>
    <xdr:to>
      <xdr:col>11</xdr:col>
      <xdr:colOff>609391</xdr:colOff>
      <xdr:row>13</xdr:row>
      <xdr:rowOff>654092</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46795</xdr:colOff>
      <xdr:row>20</xdr:row>
      <xdr:rowOff>121227</xdr:rowOff>
    </xdr:from>
    <xdr:to>
      <xdr:col>11</xdr:col>
      <xdr:colOff>591557</xdr:colOff>
      <xdr:row>20</xdr:row>
      <xdr:rowOff>628216</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105808</xdr:rowOff>
    </xdr:from>
    <xdr:to>
      <xdr:col>11</xdr:col>
      <xdr:colOff>598598</xdr:colOff>
      <xdr:row>14</xdr:row>
      <xdr:rowOff>645808</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27</xdr:row>
      <xdr:rowOff>112847</xdr:rowOff>
    </xdr:from>
    <xdr:to>
      <xdr:col>11</xdr:col>
      <xdr:colOff>582033</xdr:colOff>
      <xdr:row>27</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57148</xdr:colOff>
      <xdr:row>24</xdr:row>
      <xdr:rowOff>127227</xdr:rowOff>
    </xdr:from>
    <xdr:to>
      <xdr:col>11</xdr:col>
      <xdr:colOff>597148</xdr:colOff>
      <xdr:row>24</xdr:row>
      <xdr:rowOff>629454</xdr:rowOff>
    </xdr:to>
    <xdr:graphicFrame macro="">
      <xdr:nvGraphicFramePr>
        <xdr:cNvPr id="27" name="Chart 26">
          <a:extLst>
            <a:ext uri="{FF2B5EF4-FFF2-40B4-BE49-F238E27FC236}">
              <a16:creationId xmlns:a16="http://schemas.microsoft.com/office/drawing/2014/main" id="{4883CDC4-85CF-47F7-959F-7AA78E363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54429</xdr:colOff>
      <xdr:row>25</xdr:row>
      <xdr:rowOff>115661</xdr:rowOff>
    </xdr:from>
    <xdr:to>
      <xdr:col>11</xdr:col>
      <xdr:colOff>599191</xdr:colOff>
      <xdr:row>25</xdr:row>
      <xdr:rowOff>613126</xdr:rowOff>
    </xdr:to>
    <xdr:graphicFrame macro="">
      <xdr:nvGraphicFramePr>
        <xdr:cNvPr id="28" name="Chart 27">
          <a:extLst>
            <a:ext uri="{FF2B5EF4-FFF2-40B4-BE49-F238E27FC236}">
              <a16:creationId xmlns:a16="http://schemas.microsoft.com/office/drawing/2014/main" id="{624A98BB-EC21-43D3-94ED-04909E566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61232</xdr:colOff>
      <xdr:row>26</xdr:row>
      <xdr:rowOff>81643</xdr:rowOff>
    </xdr:from>
    <xdr:to>
      <xdr:col>11</xdr:col>
      <xdr:colOff>605994</xdr:colOff>
      <xdr:row>26</xdr:row>
      <xdr:rowOff>588632</xdr:rowOff>
    </xdr:to>
    <xdr:graphicFrame macro="">
      <xdr:nvGraphicFramePr>
        <xdr:cNvPr id="29" name="Chart 28">
          <a:extLst>
            <a:ext uri="{FF2B5EF4-FFF2-40B4-BE49-F238E27FC236}">
              <a16:creationId xmlns:a16="http://schemas.microsoft.com/office/drawing/2014/main" id="{70E5BF8F-5D0F-4BDA-A361-C309CDB36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35" totalsRowShown="0" headerRowDxfId="179">
  <autoFilter ref="A2:H35" xr:uid="{D7824867-078E-4301-A0FB-758B70E7D95C}"/>
  <tableColumns count="8">
    <tableColumn id="1" xr3:uid="{70A235FF-1050-4B0B-8020-56B8028103BA}" name="Criteria" dataDxfId="178"/>
    <tableColumn id="2" xr3:uid="{70251BA7-34F0-45A9-AE50-1064B7C397E1}" name="Description" dataDxfId="177"/>
    <tableColumn id="7" xr3:uid="{3B12D565-5237-44E9-95E4-C3908184A052}" name="Priority" dataDxfId="176"/>
    <tableColumn id="8" xr3:uid="{AB4DE35D-AB1C-4F2B-99B7-AE8565E38C6D}" name="Impact" dataDxfId="175"/>
    <tableColumn id="3" xr3:uid="{D0A9FD2E-0B8D-467E-9174-AFAC356C68DA}" name="First Line" dataDxfId="174"/>
    <tableColumn id="4" xr3:uid="{A5DBEA95-92D9-4A6B-98C4-8C942199D09A}" name="Second Line" dataDxfId="173"/>
    <tableColumn id="5" xr3:uid="{5B6D4DE2-BB97-4C3E-8F01-55B7B944D55A}" name="Third Line" dataDxfId="172"/>
    <tableColumn id="6" xr3:uid="{8BE00AC3-0A44-4862-8C26-06923988C7F6}" name="Notes and Actions" dataDxfId="171"/>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A351-FB29-479F-8441-5A3BBE0E2ACC}">
  <dimension ref="A1"/>
  <sheetViews>
    <sheetView zoomScale="130" zoomScaleNormal="130" workbookViewId="0">
      <selection activeCell="K28" sqref="K28"/>
    </sheetView>
  </sheetViews>
  <sheetFormatPr defaultRowHeight="14.25" x14ac:dyDescent="0.45"/>
  <sheetData/>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election activeCell="B3" sqref="B3"/>
    </sheetView>
  </sheetViews>
  <sheetFormatPr defaultColWidth="9" defaultRowHeight="18"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64.5" customHeight="1" x14ac:dyDescent="0.45">
      <c r="A1" s="74" t="str">
        <f>Dashboard!B19</f>
        <v>Determine its responsibilities for operational response and be fully prepared to deliver them.</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80</v>
      </c>
      <c r="B3" s="58"/>
      <c r="C3" s="58"/>
      <c r="D3" s="59"/>
      <c r="E3" s="57"/>
      <c r="F3" s="60"/>
      <c r="G3" s="57"/>
      <c r="H3" s="80"/>
    </row>
    <row r="4" spans="1:8" ht="39.4" customHeight="1" x14ac:dyDescent="0.45">
      <c r="A4" s="81" t="s">
        <v>81</v>
      </c>
      <c r="B4" s="53"/>
      <c r="C4" s="53"/>
      <c r="D4" s="54"/>
      <c r="E4" s="52"/>
      <c r="F4" s="55"/>
      <c r="G4" s="52"/>
      <c r="H4" s="82"/>
    </row>
    <row r="5" spans="1:8" ht="39.4" customHeight="1" x14ac:dyDescent="0.45">
      <c r="A5" s="79" t="s">
        <v>82</v>
      </c>
      <c r="B5" s="58"/>
      <c r="C5" s="58"/>
      <c r="D5" s="59"/>
      <c r="E5" s="57"/>
      <c r="F5" s="60"/>
      <c r="G5" s="57"/>
      <c r="H5" s="80"/>
    </row>
    <row r="6" spans="1:8" ht="39.4" customHeight="1" x14ac:dyDescent="0.45">
      <c r="A6" s="81" t="s">
        <v>83</v>
      </c>
      <c r="B6" s="53"/>
      <c r="C6" s="53"/>
      <c r="D6" s="54"/>
      <c r="E6" s="52"/>
      <c r="F6" s="55"/>
      <c r="G6" s="52"/>
      <c r="H6" s="82"/>
    </row>
    <row r="7" spans="1:8" ht="39.4" customHeight="1" x14ac:dyDescent="0.45">
      <c r="A7" s="79" t="s">
        <v>84</v>
      </c>
      <c r="B7" s="58"/>
      <c r="C7" s="58"/>
      <c r="D7" s="59"/>
      <c r="E7" s="57"/>
      <c r="F7" s="60"/>
      <c r="G7" s="57"/>
      <c r="H7" s="80"/>
    </row>
    <row r="8" spans="1:8" ht="39.4" customHeight="1" x14ac:dyDescent="0.45">
      <c r="A8" s="81" t="s">
        <v>85</v>
      </c>
      <c r="B8" s="53"/>
      <c r="C8" s="53"/>
      <c r="D8" s="54"/>
      <c r="E8" s="52"/>
      <c r="F8" s="55"/>
      <c r="G8" s="52"/>
      <c r="H8" s="82"/>
    </row>
    <row r="9" spans="1:8" ht="39.4" customHeight="1" x14ac:dyDescent="0.45">
      <c r="A9" s="79" t="s">
        <v>86</v>
      </c>
      <c r="B9" s="58"/>
      <c r="C9" s="58"/>
      <c r="D9" s="59"/>
      <c r="E9" s="57"/>
      <c r="F9" s="60"/>
      <c r="G9" s="57"/>
      <c r="H9" s="80"/>
    </row>
    <row r="10" spans="1:8" ht="39.4" customHeight="1" x14ac:dyDescent="0.45">
      <c r="A10" s="81" t="s">
        <v>87</v>
      </c>
      <c r="B10" s="53"/>
      <c r="C10" s="53"/>
      <c r="D10" s="54"/>
      <c r="E10" s="52"/>
      <c r="F10" s="55"/>
      <c r="G10" s="52"/>
      <c r="H10" s="82"/>
    </row>
    <row r="11" spans="1:8" ht="39.4" customHeight="1" x14ac:dyDescent="0.45">
      <c r="A11" s="79" t="s">
        <v>88</v>
      </c>
      <c r="B11" s="58"/>
      <c r="C11" s="58"/>
      <c r="D11" s="59"/>
      <c r="E11" s="57"/>
      <c r="F11" s="60"/>
      <c r="G11" s="57"/>
      <c r="H11" s="80"/>
    </row>
    <row r="12" spans="1:8" ht="39.4" customHeight="1" x14ac:dyDescent="0.45">
      <c r="A12" s="83" t="s">
        <v>89</v>
      </c>
      <c r="B12" s="84"/>
      <c r="C12" s="84"/>
      <c r="D12" s="85"/>
      <c r="E12" s="86"/>
      <c r="F12" s="87"/>
      <c r="G12" s="86"/>
      <c r="H12" s="88"/>
    </row>
    <row r="13" spans="1:8" ht="39" customHeight="1" x14ac:dyDescent="0.45"/>
    <row r="14" spans="1:8" ht="39" customHeight="1" x14ac:dyDescent="0.45"/>
    <row r="15" spans="1:8" ht="39" customHeight="1" x14ac:dyDescent="0.45"/>
    <row r="16" spans="1:8" ht="39" customHeight="1" x14ac:dyDescent="0.45"/>
    <row r="17" ht="39" customHeight="1" x14ac:dyDescent="0.45"/>
    <row r="18" ht="39" customHeight="1" x14ac:dyDescent="0.45"/>
    <row r="19" ht="39" customHeight="1" x14ac:dyDescent="0.45"/>
    <row r="20" ht="39" customHeight="1" x14ac:dyDescent="0.45"/>
    <row r="21" ht="39" customHeight="1" x14ac:dyDescent="0.45"/>
    <row r="22" ht="39" customHeight="1" x14ac:dyDescent="0.45"/>
    <row r="23" ht="39" customHeight="1" x14ac:dyDescent="0.45"/>
    <row r="24" ht="39" customHeight="1" x14ac:dyDescent="0.45"/>
    <row r="25" ht="39" customHeight="1" x14ac:dyDescent="0.45"/>
    <row r="26" ht="39" customHeight="1" x14ac:dyDescent="0.45"/>
    <row r="27" ht="39" customHeight="1" x14ac:dyDescent="0.45"/>
    <row r="28" ht="39" customHeight="1" x14ac:dyDescent="0.45"/>
    <row r="29" ht="39" customHeight="1" x14ac:dyDescent="0.45"/>
    <row r="30" ht="39" customHeight="1" x14ac:dyDescent="0.45"/>
    <row r="31" ht="39" customHeight="1" x14ac:dyDescent="0.45"/>
    <row r="32" ht="39" customHeight="1" x14ac:dyDescent="0.45"/>
    <row r="33" ht="39" customHeight="1" x14ac:dyDescent="0.45"/>
    <row r="34" ht="39" customHeight="1" x14ac:dyDescent="0.45"/>
    <row r="35" ht="39" customHeight="1" x14ac:dyDescent="0.45"/>
    <row r="36" ht="39" customHeight="1" x14ac:dyDescent="0.45"/>
    <row r="37" ht="39" customHeight="1" x14ac:dyDescent="0.45"/>
    <row r="38" ht="39" customHeight="1" x14ac:dyDescent="0.45"/>
    <row r="39" ht="39" customHeight="1" x14ac:dyDescent="0.45"/>
    <row r="40" ht="39" customHeight="1" x14ac:dyDescent="0.45"/>
    <row r="41" ht="39" customHeight="1" x14ac:dyDescent="0.45"/>
    <row r="42" ht="39" customHeight="1" x14ac:dyDescent="0.45"/>
    <row r="43" ht="39" customHeight="1" x14ac:dyDescent="0.45"/>
    <row r="44" ht="39" customHeight="1" x14ac:dyDescent="0.45"/>
    <row r="45" ht="39" customHeight="1" x14ac:dyDescent="0.45"/>
    <row r="46" ht="39" customHeight="1" x14ac:dyDescent="0.45"/>
    <row r="47" ht="39" customHeight="1" x14ac:dyDescent="0.45"/>
    <row r="48" ht="39" customHeight="1" x14ac:dyDescent="0.45"/>
    <row r="49" ht="39" customHeight="1" x14ac:dyDescent="0.45"/>
    <row r="50" ht="39" customHeight="1" x14ac:dyDescent="0.45"/>
  </sheetData>
  <conditionalFormatting sqref="B2:B12">
    <cfRule type="cellIs" dxfId="127" priority="7" operator="equal">
      <formula>"Low"</formula>
    </cfRule>
    <cfRule type="cellIs" dxfId="126" priority="8" operator="equal">
      <formula>"Medium"</formula>
    </cfRule>
  </conditionalFormatting>
  <conditionalFormatting sqref="B2:C12">
    <cfRule type="cellIs" dxfId="125" priority="6" operator="equal">
      <formula>"High"</formula>
    </cfRule>
  </conditionalFormatting>
  <conditionalFormatting sqref="C2:C12">
    <cfRule type="cellIs" dxfId="124" priority="4" operator="equal">
      <formula>"Low"</formula>
    </cfRule>
    <cfRule type="cellIs" dxfId="12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election activeCell="B3" sqref="B3"/>
    </sheetView>
  </sheetViews>
  <sheetFormatPr defaultColWidth="9" defaultRowHeight="18"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7" x14ac:dyDescent="0.45">
      <c r="A1" s="74" t="str">
        <f>Dashboard!B20</f>
        <v>Have a health and safety policy for the operational and fire control environment that clearly outlines the responsible parties and their obligations.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90</v>
      </c>
      <c r="B3" s="58"/>
      <c r="C3" s="58"/>
      <c r="D3" s="59"/>
      <c r="E3" s="57"/>
      <c r="F3" s="60"/>
      <c r="G3" s="57"/>
      <c r="H3" s="80"/>
    </row>
    <row r="4" spans="1:8" ht="39.4" customHeight="1" x14ac:dyDescent="0.45">
      <c r="A4" s="81" t="s">
        <v>91</v>
      </c>
      <c r="B4" s="53"/>
      <c r="C4" s="53"/>
      <c r="D4" s="54"/>
      <c r="E4" s="52"/>
      <c r="F4" s="55"/>
      <c r="G4" s="52"/>
      <c r="H4" s="82"/>
    </row>
    <row r="5" spans="1:8" ht="39.4" customHeight="1" x14ac:dyDescent="0.45">
      <c r="A5" s="79" t="s">
        <v>92</v>
      </c>
      <c r="B5" s="58"/>
      <c r="C5" s="58"/>
      <c r="D5" s="59"/>
      <c r="E5" s="57"/>
      <c r="F5" s="60"/>
      <c r="G5" s="57"/>
      <c r="H5" s="80"/>
    </row>
    <row r="6" spans="1:8" ht="39.4" customHeight="1" x14ac:dyDescent="0.45">
      <c r="A6" s="81" t="s">
        <v>93</v>
      </c>
      <c r="B6" s="53"/>
      <c r="C6" s="53"/>
      <c r="D6" s="54"/>
      <c r="E6" s="52"/>
      <c r="F6" s="55"/>
      <c r="G6" s="52"/>
      <c r="H6" s="82"/>
    </row>
    <row r="7" spans="1:8" ht="39.4" customHeight="1" x14ac:dyDescent="0.45">
      <c r="A7" s="79" t="s">
        <v>94</v>
      </c>
      <c r="B7" s="58"/>
      <c r="C7" s="58"/>
      <c r="D7" s="59"/>
      <c r="E7" s="57"/>
      <c r="F7" s="60"/>
      <c r="G7" s="57"/>
      <c r="H7" s="80"/>
    </row>
    <row r="8" spans="1:8" ht="39.4" customHeight="1" x14ac:dyDescent="0.45">
      <c r="A8" s="81" t="s">
        <v>95</v>
      </c>
      <c r="B8" s="53"/>
      <c r="C8" s="53"/>
      <c r="D8" s="54"/>
      <c r="E8" s="52"/>
      <c r="F8" s="55"/>
      <c r="G8" s="52"/>
      <c r="H8" s="82"/>
    </row>
    <row r="9" spans="1:8" ht="39.4" customHeight="1" x14ac:dyDescent="0.45">
      <c r="A9" s="79" t="s">
        <v>96</v>
      </c>
      <c r="B9" s="58"/>
      <c r="C9" s="58"/>
      <c r="D9" s="59"/>
      <c r="E9" s="57"/>
      <c r="F9" s="60"/>
      <c r="G9" s="57"/>
      <c r="H9" s="80"/>
    </row>
    <row r="10" spans="1:8" ht="39.4" customHeight="1" x14ac:dyDescent="0.45">
      <c r="A10" s="81" t="s">
        <v>97</v>
      </c>
      <c r="B10" s="53"/>
      <c r="C10" s="53"/>
      <c r="D10" s="54"/>
      <c r="E10" s="52"/>
      <c r="F10" s="55"/>
      <c r="G10" s="52"/>
      <c r="H10" s="82"/>
    </row>
    <row r="11" spans="1:8" ht="39.4" customHeight="1" x14ac:dyDescent="0.45">
      <c r="A11" s="79" t="s">
        <v>98</v>
      </c>
      <c r="B11" s="58"/>
      <c r="C11" s="58"/>
      <c r="D11" s="59"/>
      <c r="E11" s="57"/>
      <c r="F11" s="60"/>
      <c r="G11" s="57"/>
      <c r="H11" s="80"/>
    </row>
    <row r="12" spans="1:8" ht="39.4" customHeight="1" x14ac:dyDescent="0.45">
      <c r="A12" s="83" t="s">
        <v>99</v>
      </c>
      <c r="B12" s="84"/>
      <c r="C12" s="84"/>
      <c r="D12" s="85"/>
      <c r="E12" s="86"/>
      <c r="F12" s="87"/>
      <c r="G12" s="86"/>
      <c r="H12" s="88"/>
    </row>
    <row r="13" spans="1:8" ht="39" customHeight="1" x14ac:dyDescent="0.45"/>
    <row r="14" spans="1:8" ht="39" customHeight="1" x14ac:dyDescent="0.45"/>
    <row r="15" spans="1:8" ht="39" customHeight="1" x14ac:dyDescent="0.45"/>
    <row r="16" spans="1:8" ht="39" customHeight="1" x14ac:dyDescent="0.45"/>
    <row r="17" ht="39" customHeight="1" x14ac:dyDescent="0.45"/>
    <row r="18" ht="39" customHeight="1" x14ac:dyDescent="0.45"/>
    <row r="19" ht="39" customHeight="1" x14ac:dyDescent="0.45"/>
    <row r="20" ht="39" customHeight="1" x14ac:dyDescent="0.45"/>
    <row r="21" ht="39" customHeight="1" x14ac:dyDescent="0.45"/>
    <row r="22" ht="39" customHeight="1" x14ac:dyDescent="0.45"/>
    <row r="23" ht="39" customHeight="1" x14ac:dyDescent="0.45"/>
    <row r="24" ht="39" customHeight="1" x14ac:dyDescent="0.45"/>
    <row r="25" ht="39" customHeight="1" x14ac:dyDescent="0.45"/>
    <row r="26" ht="39" customHeight="1" x14ac:dyDescent="0.45"/>
    <row r="27" ht="39" customHeight="1" x14ac:dyDescent="0.45"/>
    <row r="28" ht="39" customHeight="1" x14ac:dyDescent="0.45"/>
    <row r="29" ht="39" customHeight="1" x14ac:dyDescent="0.45"/>
    <row r="30" ht="39" customHeight="1" x14ac:dyDescent="0.45"/>
    <row r="31" ht="39" customHeight="1" x14ac:dyDescent="0.45"/>
    <row r="32" ht="39" customHeight="1" x14ac:dyDescent="0.45"/>
    <row r="33" ht="39" customHeight="1" x14ac:dyDescent="0.45"/>
    <row r="34" ht="39" customHeight="1" x14ac:dyDescent="0.45"/>
    <row r="35" ht="39" customHeight="1" x14ac:dyDescent="0.45"/>
    <row r="36" ht="39" customHeight="1" x14ac:dyDescent="0.45"/>
    <row r="37" ht="39" customHeight="1" x14ac:dyDescent="0.45"/>
    <row r="38" ht="39" customHeight="1" x14ac:dyDescent="0.45"/>
    <row r="39" ht="39" customHeight="1" x14ac:dyDescent="0.45"/>
    <row r="40" ht="39" customHeight="1" x14ac:dyDescent="0.45"/>
    <row r="41" ht="39" customHeight="1" x14ac:dyDescent="0.45"/>
    <row r="42" ht="39" customHeight="1" x14ac:dyDescent="0.45"/>
    <row r="43" ht="39" customHeight="1" x14ac:dyDescent="0.45"/>
    <row r="44" ht="39" customHeight="1" x14ac:dyDescent="0.45"/>
    <row r="45" ht="39" customHeight="1" x14ac:dyDescent="0.45"/>
    <row r="46" ht="39" customHeight="1" x14ac:dyDescent="0.45"/>
    <row r="47" ht="39" customHeight="1" x14ac:dyDescent="0.45"/>
    <row r="48" ht="39" customHeight="1" x14ac:dyDescent="0.45"/>
    <row r="49" ht="39" customHeight="1" x14ac:dyDescent="0.45"/>
    <row r="50" ht="39" customHeight="1" x14ac:dyDescent="0.45"/>
  </sheetData>
  <conditionalFormatting sqref="B2:B12">
    <cfRule type="cellIs" dxfId="119" priority="7" operator="equal">
      <formula>"Low"</formula>
    </cfRule>
    <cfRule type="cellIs" dxfId="118" priority="8" operator="equal">
      <formula>"Medium"</formula>
    </cfRule>
  </conditionalFormatting>
  <conditionalFormatting sqref="B2:C12">
    <cfRule type="cellIs" dxfId="117" priority="6" operator="equal">
      <formula>"High"</formula>
    </cfRule>
  </conditionalFormatting>
  <conditionalFormatting sqref="C2:C12">
    <cfRule type="cellIs" dxfId="116" priority="4" operator="equal">
      <formula>"Low"</formula>
    </cfRule>
    <cfRule type="cellIs" dxfId="11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election activeCell="B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0.25" customHeight="1" x14ac:dyDescent="0.45">
      <c r="A1" s="74" t="str">
        <f>Dashboard!B21</f>
        <v>Undertake a review of how the organisation is structured and functions, to confirm its ability to support operational preparedness; if there are any gaps identified there should be a clear plan for making appropriate changes.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100</v>
      </c>
      <c r="B3" s="58"/>
      <c r="C3" s="58"/>
      <c r="D3" s="59"/>
      <c r="E3" s="57"/>
      <c r="F3" s="60"/>
      <c r="G3" s="57"/>
      <c r="H3" s="80"/>
    </row>
    <row r="4" spans="1:8" ht="39.4" customHeight="1" x14ac:dyDescent="0.45">
      <c r="A4" s="81" t="s">
        <v>101</v>
      </c>
      <c r="B4" s="53"/>
      <c r="C4" s="53"/>
      <c r="D4" s="54"/>
      <c r="E4" s="52"/>
      <c r="F4" s="55"/>
      <c r="G4" s="52"/>
      <c r="H4" s="82"/>
    </row>
    <row r="5" spans="1:8" ht="39.4" customHeight="1" x14ac:dyDescent="0.45">
      <c r="A5" s="79" t="s">
        <v>102</v>
      </c>
      <c r="B5" s="58"/>
      <c r="C5" s="58"/>
      <c r="D5" s="59"/>
      <c r="E5" s="57"/>
      <c r="F5" s="60"/>
      <c r="G5" s="57"/>
      <c r="H5" s="80"/>
    </row>
    <row r="6" spans="1:8" ht="39.4" customHeight="1" x14ac:dyDescent="0.45">
      <c r="A6" s="81" t="s">
        <v>103</v>
      </c>
      <c r="B6" s="53"/>
      <c r="C6" s="53"/>
      <c r="D6" s="54"/>
      <c r="E6" s="52"/>
      <c r="F6" s="55"/>
      <c r="G6" s="52"/>
      <c r="H6" s="82"/>
    </row>
    <row r="7" spans="1:8" ht="39.4" customHeight="1" x14ac:dyDescent="0.45">
      <c r="A7" s="79" t="s">
        <v>104</v>
      </c>
      <c r="B7" s="58"/>
      <c r="C7" s="58"/>
      <c r="D7" s="59"/>
      <c r="E7" s="57"/>
      <c r="F7" s="60"/>
      <c r="G7" s="57"/>
      <c r="H7" s="80"/>
    </row>
    <row r="8" spans="1:8" ht="39.4" customHeight="1" x14ac:dyDescent="0.45">
      <c r="A8" s="81" t="s">
        <v>105</v>
      </c>
      <c r="B8" s="53"/>
      <c r="C8" s="53"/>
      <c r="D8" s="54"/>
      <c r="E8" s="52"/>
      <c r="F8" s="55"/>
      <c r="G8" s="52"/>
      <c r="H8" s="82"/>
    </row>
    <row r="9" spans="1:8" ht="39.4" customHeight="1" x14ac:dyDescent="0.45">
      <c r="A9" s="79" t="s">
        <v>106</v>
      </c>
      <c r="B9" s="58"/>
      <c r="C9" s="58"/>
      <c r="D9" s="59"/>
      <c r="E9" s="57"/>
      <c r="F9" s="60"/>
      <c r="G9" s="57"/>
      <c r="H9" s="80"/>
    </row>
    <row r="10" spans="1:8" ht="39.4" customHeight="1" x14ac:dyDescent="0.45">
      <c r="A10" s="81" t="s">
        <v>107</v>
      </c>
      <c r="B10" s="53"/>
      <c r="C10" s="53"/>
      <c r="D10" s="54"/>
      <c r="E10" s="52"/>
      <c r="F10" s="55"/>
      <c r="G10" s="52"/>
      <c r="H10" s="82"/>
    </row>
    <row r="11" spans="1:8" ht="39.4" customHeight="1" x14ac:dyDescent="0.45">
      <c r="A11" s="79" t="s">
        <v>108</v>
      </c>
      <c r="B11" s="58"/>
      <c r="C11" s="58"/>
      <c r="D11" s="59"/>
      <c r="E11" s="57"/>
      <c r="F11" s="60"/>
      <c r="G11" s="57"/>
      <c r="H11" s="80"/>
    </row>
    <row r="12" spans="1:8" ht="39.4" customHeight="1" x14ac:dyDescent="0.45">
      <c r="A12" s="83" t="s">
        <v>109</v>
      </c>
      <c r="B12" s="84"/>
      <c r="C12" s="84"/>
      <c r="D12" s="85"/>
      <c r="E12" s="86"/>
      <c r="F12" s="87"/>
      <c r="G12" s="86"/>
      <c r="H12" s="88"/>
    </row>
  </sheetData>
  <conditionalFormatting sqref="B2:B12">
    <cfRule type="cellIs" dxfId="111" priority="7" operator="equal">
      <formula>"Low"</formula>
    </cfRule>
    <cfRule type="cellIs" dxfId="110" priority="8" operator="equal">
      <formula>"Medium"</formula>
    </cfRule>
  </conditionalFormatting>
  <conditionalFormatting sqref="B2:C12">
    <cfRule type="cellIs" dxfId="109" priority="6" operator="equal">
      <formula>"High"</formula>
    </cfRule>
  </conditionalFormatting>
  <conditionalFormatting sqref="C2:C12">
    <cfRule type="cellIs" dxfId="108" priority="4" operator="equal">
      <formula>"Low"</formula>
    </cfRule>
    <cfRule type="cellIs" dxfId="10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election activeCell="B3" sqref="B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129" customHeight="1" x14ac:dyDescent="0.45">
      <c r="A1" s="74" t="str">
        <f>Dashboard!B22</f>
        <v>Develop and embed operational policies, procedures and tailored guidance based on the NFCC Operational Guidance, unless by evidenced exception its content is not relevant to the service.</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110</v>
      </c>
      <c r="B3" s="58"/>
      <c r="C3" s="58"/>
      <c r="D3" s="59"/>
      <c r="E3" s="57"/>
      <c r="F3" s="60"/>
      <c r="G3" s="57"/>
      <c r="H3" s="80"/>
    </row>
    <row r="4" spans="1:8" ht="39.4" customHeight="1" x14ac:dyDescent="0.45">
      <c r="A4" s="81" t="s">
        <v>111</v>
      </c>
      <c r="B4" s="53"/>
      <c r="C4" s="53"/>
      <c r="D4" s="54"/>
      <c r="E4" s="52"/>
      <c r="F4" s="55"/>
      <c r="G4" s="52"/>
      <c r="H4" s="82"/>
    </row>
    <row r="5" spans="1:8" ht="39.4" customHeight="1" x14ac:dyDescent="0.45">
      <c r="A5" s="79" t="s">
        <v>112</v>
      </c>
      <c r="B5" s="58"/>
      <c r="C5" s="58"/>
      <c r="D5" s="59"/>
      <c r="E5" s="57"/>
      <c r="F5" s="60"/>
      <c r="G5" s="57"/>
      <c r="H5" s="80"/>
    </row>
    <row r="6" spans="1:8" ht="39.4" customHeight="1" x14ac:dyDescent="0.45">
      <c r="A6" s="81" t="s">
        <v>113</v>
      </c>
      <c r="B6" s="53"/>
      <c r="C6" s="53"/>
      <c r="D6" s="54"/>
      <c r="E6" s="52"/>
      <c r="F6" s="55"/>
      <c r="G6" s="52"/>
      <c r="H6" s="82"/>
    </row>
    <row r="7" spans="1:8" ht="39.4" customHeight="1" x14ac:dyDescent="0.45">
      <c r="A7" s="79" t="s">
        <v>114</v>
      </c>
      <c r="B7" s="58"/>
      <c r="C7" s="58"/>
      <c r="D7" s="59"/>
      <c r="E7" s="57"/>
      <c r="F7" s="60"/>
      <c r="G7" s="57"/>
      <c r="H7" s="80"/>
    </row>
    <row r="8" spans="1:8" ht="39.4" customHeight="1" x14ac:dyDescent="0.45">
      <c r="A8" s="81" t="s">
        <v>115</v>
      </c>
      <c r="B8" s="53"/>
      <c r="C8" s="53"/>
      <c r="D8" s="54"/>
      <c r="E8" s="52"/>
      <c r="F8" s="55"/>
      <c r="G8" s="52"/>
      <c r="H8" s="82"/>
    </row>
    <row r="9" spans="1:8" ht="39.4" customHeight="1" x14ac:dyDescent="0.45">
      <c r="A9" s="79" t="s">
        <v>116</v>
      </c>
      <c r="B9" s="58"/>
      <c r="C9" s="58"/>
      <c r="D9" s="59"/>
      <c r="E9" s="57"/>
      <c r="F9" s="60"/>
      <c r="G9" s="57"/>
      <c r="H9" s="80"/>
    </row>
    <row r="10" spans="1:8" ht="39.4" customHeight="1" x14ac:dyDescent="0.45">
      <c r="A10" s="81" t="s">
        <v>117</v>
      </c>
      <c r="B10" s="53"/>
      <c r="C10" s="53"/>
      <c r="D10" s="54"/>
      <c r="E10" s="52"/>
      <c r="F10" s="55"/>
      <c r="G10" s="52"/>
      <c r="H10" s="82"/>
    </row>
    <row r="11" spans="1:8" ht="39.4" customHeight="1" x14ac:dyDescent="0.45">
      <c r="A11" s="79" t="s">
        <v>118</v>
      </c>
      <c r="B11" s="58"/>
      <c r="C11" s="58"/>
      <c r="D11" s="59"/>
      <c r="E11" s="57"/>
      <c r="F11" s="60"/>
      <c r="G11" s="57"/>
      <c r="H11" s="80"/>
    </row>
    <row r="12" spans="1:8" ht="39.4" customHeight="1" x14ac:dyDescent="0.45">
      <c r="A12" s="83" t="s">
        <v>119</v>
      </c>
      <c r="B12" s="84"/>
      <c r="C12" s="84"/>
      <c r="D12" s="85"/>
      <c r="E12" s="86"/>
      <c r="F12" s="87"/>
      <c r="G12" s="86"/>
      <c r="H12" s="88"/>
    </row>
  </sheetData>
  <conditionalFormatting sqref="B2:B12">
    <cfRule type="cellIs" dxfId="103" priority="7" operator="equal">
      <formula>"Low"</formula>
    </cfRule>
    <cfRule type="cellIs" dxfId="102" priority="8" operator="equal">
      <formula>"Medium"</formula>
    </cfRule>
  </conditionalFormatting>
  <conditionalFormatting sqref="B2:C12">
    <cfRule type="cellIs" dxfId="101" priority="6" operator="equal">
      <formula>"High"</formula>
    </cfRule>
  </conditionalFormatting>
  <conditionalFormatting sqref="C2:C12">
    <cfRule type="cellIs" dxfId="100" priority="4" operator="equal">
      <formula>"Low"</formula>
    </cfRule>
    <cfRule type="cellIs" dxfId="9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election activeCell="D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61.5" customHeight="1" x14ac:dyDescent="0.45">
      <c r="A1" s="74" t="str">
        <f>Dashboard!B23</f>
        <v>Deliver the strategic actions provided in the suite of NFCC Operational Guidance and Fire Control Guidance frameworks, unless by evidenced exception a strategic action is not relevant to the service; the strategic gap analysis tool may be used to support this process.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120</v>
      </c>
      <c r="B3" s="58"/>
      <c r="C3" s="58"/>
      <c r="D3" s="59"/>
      <c r="E3" s="57"/>
      <c r="F3" s="60"/>
      <c r="G3" s="57"/>
      <c r="H3" s="80"/>
    </row>
    <row r="4" spans="1:8" ht="39.4" customHeight="1" x14ac:dyDescent="0.45">
      <c r="A4" s="81" t="s">
        <v>121</v>
      </c>
      <c r="B4" s="53"/>
      <c r="C4" s="53"/>
      <c r="D4" s="54"/>
      <c r="E4" s="52"/>
      <c r="F4" s="55"/>
      <c r="G4" s="52"/>
      <c r="H4" s="82"/>
    </row>
    <row r="5" spans="1:8" ht="39.4" customHeight="1" x14ac:dyDescent="0.45">
      <c r="A5" s="79" t="s">
        <v>122</v>
      </c>
      <c r="B5" s="58"/>
      <c r="C5" s="58"/>
      <c r="D5" s="59"/>
      <c r="E5" s="57"/>
      <c r="F5" s="60"/>
      <c r="G5" s="57"/>
      <c r="H5" s="80"/>
    </row>
    <row r="6" spans="1:8" ht="39.4" customHeight="1" x14ac:dyDescent="0.45">
      <c r="A6" s="81" t="s">
        <v>123</v>
      </c>
      <c r="B6" s="53"/>
      <c r="C6" s="53"/>
      <c r="D6" s="54"/>
      <c r="E6" s="52"/>
      <c r="F6" s="55"/>
      <c r="G6" s="52"/>
      <c r="H6" s="82"/>
    </row>
    <row r="7" spans="1:8" ht="39.4" customHeight="1" x14ac:dyDescent="0.45">
      <c r="A7" s="79" t="s">
        <v>124</v>
      </c>
      <c r="B7" s="58"/>
      <c r="C7" s="58"/>
      <c r="D7" s="59"/>
      <c r="E7" s="57"/>
      <c r="F7" s="60"/>
      <c r="G7" s="57"/>
      <c r="H7" s="80"/>
    </row>
    <row r="8" spans="1:8" ht="39.4" customHeight="1" x14ac:dyDescent="0.45">
      <c r="A8" s="81" t="s">
        <v>125</v>
      </c>
      <c r="B8" s="53"/>
      <c r="C8" s="53"/>
      <c r="D8" s="54"/>
      <c r="E8" s="52"/>
      <c r="F8" s="55"/>
      <c r="G8" s="52"/>
      <c r="H8" s="82"/>
    </row>
    <row r="9" spans="1:8" ht="39.4" customHeight="1" x14ac:dyDescent="0.45">
      <c r="A9" s="79" t="s">
        <v>126</v>
      </c>
      <c r="B9" s="58"/>
      <c r="C9" s="58"/>
      <c r="D9" s="59"/>
      <c r="E9" s="57"/>
      <c r="F9" s="60"/>
      <c r="G9" s="57"/>
      <c r="H9" s="80"/>
    </row>
    <row r="10" spans="1:8" ht="39.4" customHeight="1" x14ac:dyDescent="0.45">
      <c r="A10" s="81" t="s">
        <v>127</v>
      </c>
      <c r="B10" s="53"/>
      <c r="C10" s="53"/>
      <c r="D10" s="54"/>
      <c r="E10" s="52"/>
      <c r="F10" s="55"/>
      <c r="G10" s="52"/>
      <c r="H10" s="82"/>
    </row>
    <row r="11" spans="1:8" ht="39.4" customHeight="1" x14ac:dyDescent="0.45">
      <c r="A11" s="79" t="s">
        <v>128</v>
      </c>
      <c r="B11" s="58"/>
      <c r="C11" s="58"/>
      <c r="D11" s="59"/>
      <c r="E11" s="57"/>
      <c r="F11" s="60"/>
      <c r="G11" s="57"/>
      <c r="H11" s="80"/>
    </row>
    <row r="12" spans="1:8" ht="39.4" customHeight="1" x14ac:dyDescent="0.45">
      <c r="A12" s="83" t="s">
        <v>129</v>
      </c>
      <c r="B12" s="84"/>
      <c r="C12" s="84"/>
      <c r="D12" s="85"/>
      <c r="E12" s="86"/>
      <c r="F12" s="87"/>
      <c r="G12" s="86"/>
      <c r="H12" s="88"/>
    </row>
  </sheetData>
  <conditionalFormatting sqref="B2:B12">
    <cfRule type="cellIs" dxfId="95" priority="7" operator="equal">
      <formula>"Low"</formula>
    </cfRule>
    <cfRule type="cellIs" dxfId="94" priority="8" operator="equal">
      <formula>"Medium"</formula>
    </cfRule>
  </conditionalFormatting>
  <conditionalFormatting sqref="B2:C12">
    <cfRule type="cellIs" dxfId="93" priority="6" operator="equal">
      <formula>"High"</formula>
    </cfRule>
  </conditionalFormatting>
  <conditionalFormatting sqref="C2:C12">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rgb="FFFFC000"/>
  </sheetPr>
  <dimension ref="A1:H12"/>
  <sheetViews>
    <sheetView workbookViewId="0">
      <selection activeCell="D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Dashboard!B24</f>
        <v>Train its operational and fire control employees to carry out operational activities safely and effectively; this includes the ability to recognise hazards and use control measures to reduce the risks arising from those hazards.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130</v>
      </c>
      <c r="B3" s="58"/>
      <c r="C3" s="58"/>
      <c r="D3" s="59"/>
      <c r="E3" s="57"/>
      <c r="F3" s="60"/>
      <c r="G3" s="57"/>
      <c r="H3" s="80"/>
    </row>
    <row r="4" spans="1:8" ht="39.4" customHeight="1" x14ac:dyDescent="0.45">
      <c r="A4" s="81" t="s">
        <v>131</v>
      </c>
      <c r="B4" s="53"/>
      <c r="C4" s="53"/>
      <c r="D4" s="54"/>
      <c r="E4" s="52"/>
      <c r="F4" s="55"/>
      <c r="G4" s="52"/>
      <c r="H4" s="82"/>
    </row>
    <row r="5" spans="1:8" ht="39.4" customHeight="1" x14ac:dyDescent="0.45">
      <c r="A5" s="79" t="s">
        <v>132</v>
      </c>
      <c r="B5" s="58"/>
      <c r="C5" s="58"/>
      <c r="D5" s="59"/>
      <c r="E5" s="57"/>
      <c r="F5" s="60"/>
      <c r="G5" s="57"/>
      <c r="H5" s="80"/>
    </row>
    <row r="6" spans="1:8" ht="39.4" customHeight="1" x14ac:dyDescent="0.45">
      <c r="A6" s="81" t="s">
        <v>133</v>
      </c>
      <c r="B6" s="53"/>
      <c r="C6" s="53"/>
      <c r="D6" s="54"/>
      <c r="E6" s="52"/>
      <c r="F6" s="55"/>
      <c r="G6" s="52"/>
      <c r="H6" s="82"/>
    </row>
    <row r="7" spans="1:8" ht="39.4" customHeight="1" x14ac:dyDescent="0.45">
      <c r="A7" s="79" t="s">
        <v>134</v>
      </c>
      <c r="B7" s="58"/>
      <c r="C7" s="58"/>
      <c r="D7" s="59"/>
      <c r="E7" s="57"/>
      <c r="F7" s="60"/>
      <c r="G7" s="57"/>
      <c r="H7" s="80"/>
    </row>
    <row r="8" spans="1:8" ht="39.4" customHeight="1" x14ac:dyDescent="0.45">
      <c r="A8" s="81" t="s">
        <v>135</v>
      </c>
      <c r="B8" s="53"/>
      <c r="C8" s="53"/>
      <c r="D8" s="54"/>
      <c r="E8" s="52"/>
      <c r="F8" s="55"/>
      <c r="G8" s="52"/>
      <c r="H8" s="82"/>
    </row>
    <row r="9" spans="1:8" ht="39.4" customHeight="1" x14ac:dyDescent="0.45">
      <c r="A9" s="79" t="s">
        <v>136</v>
      </c>
      <c r="B9" s="58"/>
      <c r="C9" s="58"/>
      <c r="D9" s="59"/>
      <c r="E9" s="57"/>
      <c r="F9" s="60"/>
      <c r="G9" s="57"/>
      <c r="H9" s="80"/>
    </row>
    <row r="10" spans="1:8" ht="39.4" customHeight="1" x14ac:dyDescent="0.45">
      <c r="A10" s="81" t="s">
        <v>137</v>
      </c>
      <c r="B10" s="53"/>
      <c r="C10" s="53"/>
      <c r="D10" s="54"/>
      <c r="E10" s="52"/>
      <c r="F10" s="55"/>
      <c r="G10" s="52"/>
      <c r="H10" s="82"/>
    </row>
    <row r="11" spans="1:8" ht="39.4" customHeight="1" x14ac:dyDescent="0.45">
      <c r="A11" s="79" t="s">
        <v>138</v>
      </c>
      <c r="B11" s="58"/>
      <c r="C11" s="58"/>
      <c r="D11" s="59"/>
      <c r="E11" s="57"/>
      <c r="F11" s="60"/>
      <c r="G11" s="57"/>
      <c r="H11" s="80"/>
    </row>
    <row r="12" spans="1:8" ht="39.4" customHeight="1" x14ac:dyDescent="0.45">
      <c r="A12" s="83" t="s">
        <v>139</v>
      </c>
      <c r="B12" s="84"/>
      <c r="C12" s="84"/>
      <c r="D12" s="85"/>
      <c r="E12" s="86"/>
      <c r="F12" s="87"/>
      <c r="G12" s="86"/>
      <c r="H12" s="88"/>
    </row>
  </sheetData>
  <conditionalFormatting sqref="B2:B12">
    <cfRule type="cellIs" dxfId="87" priority="7" operator="equal">
      <formula>"Low"</formula>
    </cfRule>
    <cfRule type="cellIs" dxfId="86" priority="8" operator="equal">
      <formula>"Medium"</formula>
    </cfRule>
  </conditionalFormatting>
  <conditionalFormatting sqref="B2:C12">
    <cfRule type="cellIs" dxfId="85" priority="6" operator="equal">
      <formula>"High"</formula>
    </cfRule>
  </conditionalFormatting>
  <conditionalFormatting sqref="C2: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rgb="FFFFC000"/>
  </sheetPr>
  <dimension ref="A1:H12"/>
  <sheetViews>
    <sheetView workbookViewId="0">
      <selection activeCell="E3" sqref="E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Dashboard!B25</f>
        <v>Align relevant policies, procedures and tailored guidance in preparation for working with other fire and rescue services, National Resilience, other Category 1 and Category 2 responders and Local Resilience Forums, to improve its operational response to multi-agency incidents.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157</v>
      </c>
      <c r="B3" s="58"/>
      <c r="C3" s="58"/>
      <c r="D3" s="59"/>
      <c r="E3" s="57"/>
      <c r="F3" s="60"/>
      <c r="G3" s="57"/>
      <c r="H3" s="80"/>
    </row>
    <row r="4" spans="1:8" ht="39.4" customHeight="1" x14ac:dyDescent="0.45">
      <c r="A4" s="81" t="s">
        <v>158</v>
      </c>
      <c r="B4" s="53"/>
      <c r="C4" s="53"/>
      <c r="D4" s="54"/>
      <c r="E4" s="52"/>
      <c r="F4" s="55"/>
      <c r="G4" s="52"/>
      <c r="H4" s="82"/>
    </row>
    <row r="5" spans="1:8" ht="39.4" customHeight="1" x14ac:dyDescent="0.45">
      <c r="A5" s="79" t="s">
        <v>159</v>
      </c>
      <c r="B5" s="58"/>
      <c r="C5" s="58"/>
      <c r="D5" s="59"/>
      <c r="E5" s="57"/>
      <c r="F5" s="60"/>
      <c r="G5" s="57"/>
      <c r="H5" s="80"/>
    </row>
    <row r="6" spans="1:8" ht="39.4" customHeight="1" x14ac:dyDescent="0.45">
      <c r="A6" s="81" t="s">
        <v>160</v>
      </c>
      <c r="B6" s="53"/>
      <c r="C6" s="53"/>
      <c r="D6" s="54"/>
      <c r="E6" s="52"/>
      <c r="F6" s="55"/>
      <c r="G6" s="52"/>
      <c r="H6" s="82"/>
    </row>
    <row r="7" spans="1:8" ht="39.4" customHeight="1" x14ac:dyDescent="0.45">
      <c r="A7" s="79" t="s">
        <v>161</v>
      </c>
      <c r="B7" s="58"/>
      <c r="C7" s="58"/>
      <c r="D7" s="59"/>
      <c r="E7" s="57"/>
      <c r="F7" s="60"/>
      <c r="G7" s="57"/>
      <c r="H7" s="80"/>
    </row>
    <row r="8" spans="1:8" ht="39.4" customHeight="1" x14ac:dyDescent="0.45">
      <c r="A8" s="81" t="s">
        <v>162</v>
      </c>
      <c r="B8" s="53"/>
      <c r="C8" s="53"/>
      <c r="D8" s="54"/>
      <c r="E8" s="52"/>
      <c r="F8" s="55"/>
      <c r="G8" s="52"/>
      <c r="H8" s="82"/>
    </row>
    <row r="9" spans="1:8" ht="39.4" customHeight="1" x14ac:dyDescent="0.45">
      <c r="A9" s="79" t="s">
        <v>163</v>
      </c>
      <c r="B9" s="58"/>
      <c r="C9" s="58"/>
      <c r="D9" s="59"/>
      <c r="E9" s="57"/>
      <c r="F9" s="60"/>
      <c r="G9" s="57"/>
      <c r="H9" s="80"/>
    </row>
    <row r="10" spans="1:8" ht="39.4" customHeight="1" x14ac:dyDescent="0.45">
      <c r="A10" s="81" t="s">
        <v>164</v>
      </c>
      <c r="B10" s="53"/>
      <c r="C10" s="53"/>
      <c r="D10" s="54"/>
      <c r="E10" s="52"/>
      <c r="F10" s="55"/>
      <c r="G10" s="52"/>
      <c r="H10" s="82"/>
    </row>
    <row r="11" spans="1:8" ht="39.4" customHeight="1" x14ac:dyDescent="0.45">
      <c r="A11" s="79" t="s">
        <v>165</v>
      </c>
      <c r="B11" s="58"/>
      <c r="C11" s="58"/>
      <c r="D11" s="59"/>
      <c r="E11" s="57"/>
      <c r="F11" s="60"/>
      <c r="G11" s="57"/>
      <c r="H11" s="80"/>
    </row>
    <row r="12" spans="1:8" ht="39.4" customHeight="1" x14ac:dyDescent="0.45">
      <c r="A12" s="83" t="s">
        <v>166</v>
      </c>
      <c r="B12" s="84"/>
      <c r="C12" s="84"/>
      <c r="D12" s="85"/>
      <c r="E12" s="86"/>
      <c r="F12" s="87"/>
      <c r="G12" s="86"/>
      <c r="H12" s="88"/>
    </row>
  </sheetData>
  <conditionalFormatting sqref="B2:B12">
    <cfRule type="cellIs" dxfId="79" priority="7" operator="equal">
      <formula>"Low"</formula>
    </cfRule>
    <cfRule type="cellIs" dxfId="78" priority="8" operator="equal">
      <formula>"Medium"</formula>
    </cfRule>
  </conditionalFormatting>
  <conditionalFormatting sqref="B2:C12">
    <cfRule type="cellIs" dxfId="77" priority="6" operator="equal">
      <formula>"High"</formula>
    </cfRule>
  </conditionalFormatting>
  <conditionalFormatting sqref="C2: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395B-A18A-4A77-BD1A-3DB49EBD2314}">
  <sheetPr codeName="Sheet16">
    <tabColor rgb="FFFFC000"/>
  </sheetPr>
  <dimension ref="A1:H12"/>
  <sheetViews>
    <sheetView workbookViewId="0">
      <selection activeCell="B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Dashboard!B26</f>
        <v>Use the Training Specifications to inform its training needs analysis.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3"/>
      <c r="C4" s="53"/>
      <c r="D4" s="54"/>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5CEB278-E761-44E3-B967-081A492CCAC6}">
            <xm:f>Lists!$C$4</xm:f>
            <x14:dxf>
              <font>
                <color auto="1"/>
              </font>
              <fill>
                <patternFill>
                  <bgColor rgb="FFFF3300"/>
                </patternFill>
              </fill>
            </x14:dxf>
          </x14:cfRule>
          <x14:cfRule type="cellIs" priority="2" operator="equal" id="{9C7FF588-B36E-4572-B6D3-9729EE29DFC3}">
            <xm:f>Lists!$C$3</xm:f>
            <x14:dxf>
              <font>
                <color auto="1"/>
              </font>
              <fill>
                <patternFill>
                  <bgColor rgb="FFFFC000"/>
                </patternFill>
              </fill>
            </x14:dxf>
          </x14:cfRule>
          <x14:cfRule type="cellIs" priority="3" operator="equal" id="{E85E8D7C-DAFE-4A9D-A092-E45715848DB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CF054-6C03-4944-8808-64116DE09451}">
          <x14:formula1>
            <xm:f>Lists!$A$2:$A$4</xm:f>
          </x14:formula1>
          <xm:sqref>B2:B50</xm:sqref>
        </x14:dataValidation>
        <x14:dataValidation type="list" allowBlank="1" showInputMessage="1" showErrorMessage="1" xr:uid="{B47E89A6-C010-4AFC-AFC0-5A8CD65287EC}">
          <x14:formula1>
            <xm:f>Lists!$B$2:$B$4</xm:f>
          </x14:formula1>
          <xm:sqref>C2:C50</xm:sqref>
        </x14:dataValidation>
        <x14:dataValidation type="list" allowBlank="1" showInputMessage="1" showErrorMessage="1" xr:uid="{F99A3A96-95AD-4179-B7F0-4194977DC2EF}">
          <x14:formula1>
            <xm:f>Lists!$C$2:$C$4</xm:f>
          </x14:formula1>
          <xm:sqref>D3:D50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CF9D-C963-4169-8F84-DED65949D4EF}">
  <sheetPr>
    <tabColor rgb="FFFFC000"/>
  </sheetPr>
  <dimension ref="A1:H12"/>
  <sheetViews>
    <sheetView workbookViewId="0">
      <selection activeCell="B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Dashboard!B27</f>
        <v>Work within regional, national or thematic groups to develop and improve its policies, procedures, tailored guidance and training for operational response.</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8"/>
      <c r="C4" s="58"/>
      <c r="D4" s="59"/>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EC175D2-7675-4D33-A5EF-7FC32A2D6839}">
            <xm:f>Lists!$C$4</xm:f>
            <x14:dxf>
              <font>
                <color auto="1"/>
              </font>
              <fill>
                <patternFill>
                  <bgColor rgb="FFFF3300"/>
                </patternFill>
              </fill>
            </x14:dxf>
          </x14:cfRule>
          <x14:cfRule type="cellIs" priority="2" operator="equal" id="{DB058060-F753-47BB-B2C6-F3E1D463F37F}">
            <xm:f>Lists!$C$3</xm:f>
            <x14:dxf>
              <font>
                <color auto="1"/>
              </font>
              <fill>
                <patternFill>
                  <bgColor rgb="FFFFC000"/>
                </patternFill>
              </fill>
            </x14:dxf>
          </x14:cfRule>
          <x14:cfRule type="cellIs" priority="3" operator="equal" id="{A893ED7E-1F9F-4826-9D91-062771D6548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E284AA6-DA02-4EAE-B3C9-B5AC306E789B}">
          <x14:formula1>
            <xm:f>Lists!$C$2:$C$4</xm:f>
          </x14:formula1>
          <xm:sqref>D3:D50</xm:sqref>
        </x14:dataValidation>
        <x14:dataValidation type="list" allowBlank="1" showInputMessage="1" showErrorMessage="1" xr:uid="{2D6F4A01-289A-4D93-9917-B1D05BC05D4B}">
          <x14:formula1>
            <xm:f>Lists!$B$2:$B$4</xm:f>
          </x14:formula1>
          <xm:sqref>C2:C50</xm:sqref>
        </x14:dataValidation>
        <x14:dataValidation type="list" allowBlank="1" showInputMessage="1" showErrorMessage="1" xr:uid="{F35B2CC7-AC9A-4778-A772-7431774219B0}">
          <x14:formula1>
            <xm:f>Lists!$A$2:$A$4</xm:f>
          </x14:formula1>
          <xm:sqref>B2:B50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AEB9-CC81-4E86-8B11-BDB0BB16EDBA}">
  <sheetPr>
    <tabColor rgb="FFFFC000"/>
  </sheetPr>
  <dimension ref="A1:H12"/>
  <sheetViews>
    <sheetView workbookViewId="0">
      <selection activeCell="B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e">
        <f>Dashboard!#REF!</f>
        <v>#REF!</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8"/>
      <c r="C4" s="58"/>
      <c r="D4" s="59"/>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68321CD-B874-48A0-A350-13708AA35404}">
            <xm:f>Lists!$C$4</xm:f>
            <x14:dxf>
              <font>
                <color auto="1"/>
              </font>
              <fill>
                <patternFill>
                  <bgColor rgb="FFFF3300"/>
                </patternFill>
              </fill>
            </x14:dxf>
          </x14:cfRule>
          <x14:cfRule type="cellIs" priority="2" operator="equal" id="{014B8EE7-E3BA-4C47-8EE3-51AA7A55FB58}">
            <xm:f>Lists!$C$3</xm:f>
            <x14:dxf>
              <font>
                <color auto="1"/>
              </font>
              <fill>
                <patternFill>
                  <bgColor rgb="FFFFC000"/>
                </patternFill>
              </fill>
            </x14:dxf>
          </x14:cfRule>
          <x14:cfRule type="cellIs" priority="3" operator="equal" id="{398A1B1C-D12C-4A5F-972E-6333B0429407}">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8AC446B-EF21-4F0F-BFA0-79DE01447227}">
          <x14:formula1>
            <xm:f>Lists!$A$2:$A$4</xm:f>
          </x14:formula1>
          <xm:sqref>B2:B50</xm:sqref>
        </x14:dataValidation>
        <x14:dataValidation type="list" allowBlank="1" showInputMessage="1" showErrorMessage="1" xr:uid="{62857DC6-BDC4-4ABF-9EF6-FC0C2B606846}">
          <x14:formula1>
            <xm:f>Lists!$B$2:$B$4</xm:f>
          </x14:formula1>
          <xm:sqref>C2:C50</xm:sqref>
        </x14:dataValidation>
        <x14:dataValidation type="list" allowBlank="1" showInputMessage="1" showErrorMessage="1" xr:uid="{3152A08E-2FF4-4E35-936C-5BFF1A961EDF}">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X24"/>
  <sheetViews>
    <sheetView workbookViewId="0">
      <selection activeCell="C34" sqref="C34"/>
    </sheetView>
  </sheetViews>
  <sheetFormatPr defaultRowHeight="14.25" x14ac:dyDescent="0.45"/>
  <cols>
    <col min="1" max="1" width="11.796875" customWidth="1"/>
    <col min="2" max="2" width="18" customWidth="1"/>
    <col min="3" max="3" width="21" customWidth="1"/>
    <col min="4" max="4" width="17.46484375" customWidth="1"/>
    <col min="5" max="20" width="9.53125" customWidth="1"/>
  </cols>
  <sheetData>
    <row r="1" spans="1:24" x14ac:dyDescent="0.45">
      <c r="A1" s="1" t="s">
        <v>0</v>
      </c>
      <c r="B1" s="1" t="s">
        <v>1</v>
      </c>
      <c r="C1" s="1" t="s">
        <v>143</v>
      </c>
    </row>
    <row r="2" spans="1:24" x14ac:dyDescent="0.45">
      <c r="A2" t="s">
        <v>2</v>
      </c>
      <c r="B2" t="s">
        <v>2</v>
      </c>
      <c r="C2" t="s">
        <v>140</v>
      </c>
    </row>
    <row r="3" spans="1:24" x14ac:dyDescent="0.45">
      <c r="A3" t="s">
        <v>3</v>
      </c>
      <c r="B3" t="s">
        <v>3</v>
      </c>
      <c r="C3" t="s">
        <v>141</v>
      </c>
    </row>
    <row r="4" spans="1:24" x14ac:dyDescent="0.45">
      <c r="A4" t="s">
        <v>4</v>
      </c>
      <c r="B4" t="s">
        <v>4</v>
      </c>
      <c r="C4" t="s">
        <v>142</v>
      </c>
    </row>
    <row r="7" spans="1:24" x14ac:dyDescent="0.45">
      <c r="D7" s="3" t="s">
        <v>5</v>
      </c>
      <c r="E7" s="3" t="s">
        <v>6</v>
      </c>
      <c r="F7" s="3" t="s">
        <v>7</v>
      </c>
      <c r="G7" s="3" t="s">
        <v>8</v>
      </c>
      <c r="H7" s="3" t="s">
        <v>9</v>
      </c>
      <c r="I7" s="3" t="s">
        <v>10</v>
      </c>
      <c r="J7" s="3" t="s">
        <v>11</v>
      </c>
      <c r="K7" s="3" t="s">
        <v>12</v>
      </c>
      <c r="L7" s="3" t="s">
        <v>13</v>
      </c>
      <c r="M7" s="3" t="s">
        <v>14</v>
      </c>
      <c r="N7" s="3" t="s">
        <v>15</v>
      </c>
      <c r="O7" s="3" t="s">
        <v>16</v>
      </c>
      <c r="P7" s="3" t="s">
        <v>144</v>
      </c>
      <c r="Q7" s="3" t="s">
        <v>177</v>
      </c>
      <c r="R7" s="3" t="s">
        <v>178</v>
      </c>
      <c r="S7" s="3" t="s">
        <v>179</v>
      </c>
      <c r="T7" s="3" t="s">
        <v>180</v>
      </c>
      <c r="U7" s="3" t="s">
        <v>181</v>
      </c>
      <c r="V7" s="3" t="s">
        <v>182</v>
      </c>
      <c r="W7" s="3" t="s">
        <v>183</v>
      </c>
      <c r="X7" s="3" t="s">
        <v>184</v>
      </c>
    </row>
    <row r="8" spans="1:24" x14ac:dyDescent="0.45">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f>IF('Criteria 10'!$D$2="Substantial",1,IF('Criteria 10'!$D$2="Reasonable",2,IF('Criteria 10'!$D$2="Limited",3,0)))</f>
        <v>1</v>
      </c>
      <c r="N8" s="4">
        <f>IF('Criteria 11'!$D$2="Substantial",1,IF('Criteria 11'!$D$2="Reasonable",2,IF('Criteria 11'!$D$2="Limited",3,0)))</f>
        <v>1</v>
      </c>
      <c r="O8" s="4">
        <f>IF('Criteria 12'!$D$2="Substantial",1,IF('Criteria 12'!$D$2="Reasonable",2,IF('Criteria 12'!$D$2="Limited",3,0)))</f>
        <v>1</v>
      </c>
      <c r="P8" s="4">
        <f>IF('Criteria 13'!$D$2="Substantial",1,IF('Criteria 13'!$D$2="Reasonable",2,IF('Criteria 13'!$D$2="Limited",3,0)))</f>
        <v>1</v>
      </c>
      <c r="Q8" s="4">
        <f>IF('Criteria 13'!$D$2="Substantial",1,IF('Criteria 13'!$D$2="Reasonable",2,IF('Criteria 13'!$D$2="Limited",3,0)))</f>
        <v>1</v>
      </c>
      <c r="R8" s="4">
        <f>IF('Criteria 13'!$D$2="Substantial",1,IF('Criteria 13'!$D$2="Reasonable",2,IF('Criteria 13'!$D$2="Limited",3,0)))</f>
        <v>1</v>
      </c>
      <c r="S8" s="4">
        <f>IF('Criteria 13'!$D$2="Substantial",1,IF('Criteria 13'!$D$2="Reasonable",2,IF('Criteria 13'!$D$2="Limited",3,0)))</f>
        <v>1</v>
      </c>
      <c r="T8" s="4">
        <f>IF('Criteria 13'!$D$2="Substantial",1,IF('Criteria 13'!$D$2="Reasonable",2,IF('Criteria 13'!$D$2="Limited",3,0)))</f>
        <v>1</v>
      </c>
      <c r="U8" s="4">
        <f>IF('Criteria 13'!$D$2="Substantial",1,IF('Criteria 13'!$D$2="Reasonable",2,IF('Criteria 13'!$D$2="Limited",3,0)))</f>
        <v>1</v>
      </c>
      <c r="V8" s="4">
        <f>IF('Criteria 13'!$D$2="Substantial",1,IF('Criteria 13'!$D$2="Reasonable",2,IF('Criteria 13'!$D$2="Limited",3,0)))</f>
        <v>1</v>
      </c>
      <c r="W8" s="4">
        <f>IF('Criteria 13'!$D$2="Substantial",1,IF('Criteria 13'!$D$2="Reasonable",2,IF('Criteria 13'!$D$2="Limited",3,0)))</f>
        <v>1</v>
      </c>
      <c r="X8" s="4">
        <f>IF('Criteria 13'!$D$2="Substantial",1,IF('Criteria 13'!$D$2="Reasonable",2,IF('Criteria 13'!$D$2="Limited",3,0)))</f>
        <v>1</v>
      </c>
    </row>
    <row r="9" spans="1:24" x14ac:dyDescent="0.45">
      <c r="A9" s="20"/>
    </row>
    <row r="10" spans="1:24" x14ac:dyDescent="0.45">
      <c r="A10" s="20"/>
      <c r="D10" s="21" t="s">
        <v>140</v>
      </c>
      <c r="E10" s="22">
        <f>COUNTIF($D$8:$T$8,1)</f>
        <v>17</v>
      </c>
    </row>
    <row r="11" spans="1:24" x14ac:dyDescent="0.45">
      <c r="A11" s="20"/>
      <c r="D11" s="21" t="s">
        <v>141</v>
      </c>
      <c r="E11" s="23">
        <f>COUNTIF($D$8:$T$8,2)</f>
        <v>0</v>
      </c>
    </row>
    <row r="12" spans="1:24" x14ac:dyDescent="0.45">
      <c r="A12" s="20"/>
      <c r="D12" s="21" t="s">
        <v>142</v>
      </c>
      <c r="E12" s="24">
        <f>COUNTIF($D$8:$T$8,3)</f>
        <v>0</v>
      </c>
    </row>
    <row r="13" spans="1:24" x14ac:dyDescent="0.45">
      <c r="A13" s="20"/>
    </row>
    <row r="14" spans="1:24" x14ac:dyDescent="0.45">
      <c r="A14" s="20"/>
    </row>
    <row r="15" spans="1:24" x14ac:dyDescent="0.45">
      <c r="A15" s="20"/>
    </row>
    <row r="16" spans="1:24" x14ac:dyDescent="0.45">
      <c r="A16" s="20"/>
    </row>
    <row r="17" spans="1:1" x14ac:dyDescent="0.45">
      <c r="A17" s="20"/>
    </row>
    <row r="18" spans="1:1" x14ac:dyDescent="0.45">
      <c r="A18" s="20"/>
    </row>
    <row r="19" spans="1:1" x14ac:dyDescent="0.45">
      <c r="A19" s="20"/>
    </row>
    <row r="20" spans="1:1" x14ac:dyDescent="0.45">
      <c r="A20" s="20"/>
    </row>
    <row r="21" spans="1:1" x14ac:dyDescent="0.45">
      <c r="A21" s="20"/>
    </row>
    <row r="22" spans="1:1" x14ac:dyDescent="0.45">
      <c r="A22" s="20"/>
    </row>
    <row r="23" spans="1:1" x14ac:dyDescent="0.45">
      <c r="A23" s="20"/>
    </row>
    <row r="24" spans="1:1" x14ac:dyDescent="0.45">
      <c r="A24" s="20"/>
    </row>
  </sheetData>
  <phoneticPr fontId="2" type="noConversion"/>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7E4F-F77E-4244-A39C-D593E5B387C2}">
  <sheetPr>
    <tabColor rgb="FFFFC000"/>
  </sheetPr>
  <dimension ref="A1:H12"/>
  <sheetViews>
    <sheetView workbookViewId="0">
      <selection activeCell="C5" sqref="C5"/>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e">
        <f>Dashboard!#REF!</f>
        <v>#REF!</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3"/>
      <c r="C4" s="53"/>
      <c r="D4" s="54"/>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4888364-9B6F-4BD2-A92D-116FFDB482C5}">
            <xm:f>Lists!$C$4</xm:f>
            <x14:dxf>
              <font>
                <color auto="1"/>
              </font>
              <fill>
                <patternFill>
                  <bgColor rgb="FFFF3300"/>
                </patternFill>
              </fill>
            </x14:dxf>
          </x14:cfRule>
          <x14:cfRule type="cellIs" priority="2" operator="equal" id="{975F06D3-0206-4C83-8950-3895C75B3F09}">
            <xm:f>Lists!$C$3</xm:f>
            <x14:dxf>
              <font>
                <color auto="1"/>
              </font>
              <fill>
                <patternFill>
                  <bgColor rgb="FFFFC000"/>
                </patternFill>
              </fill>
            </x14:dxf>
          </x14:cfRule>
          <x14:cfRule type="cellIs" priority="3" operator="equal" id="{8DC3D785-2BD9-438D-884A-59DFBEA4FEC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214BC7-0B00-4855-B0D7-99FCDFBC8560}">
          <x14:formula1>
            <xm:f>Lists!$C$2:$C$4</xm:f>
          </x14:formula1>
          <xm:sqref>D3:D50</xm:sqref>
        </x14:dataValidation>
        <x14:dataValidation type="list" allowBlank="1" showInputMessage="1" showErrorMessage="1" xr:uid="{05F63061-8ADF-4D19-B181-910094FBBA08}">
          <x14:formula1>
            <xm:f>Lists!$B$2:$B$4</xm:f>
          </x14:formula1>
          <xm:sqref>C2:C50</xm:sqref>
        </x14:dataValidation>
        <x14:dataValidation type="list" allowBlank="1" showInputMessage="1" showErrorMessage="1" xr:uid="{A5B68D67-5D5C-46DC-BE67-802970EE0752}">
          <x14:formula1>
            <xm:f>Lists!$A$2:$A$4</xm:f>
          </x14:formula1>
          <xm:sqref>B2:B50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890F7-7954-4D60-BA2A-CFFE60F42506}">
  <sheetPr>
    <tabColor rgb="FFFFC000"/>
  </sheetPr>
  <dimension ref="A1:H12"/>
  <sheetViews>
    <sheetView workbookViewId="0">
      <selection activeCell="B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e">
        <f>Dashboard!#REF!</f>
        <v>#REF!</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8"/>
      <c r="C4" s="58"/>
      <c r="D4" s="59"/>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280816BA-9708-4301-A04E-9CF346D0825F}">
            <xm:f>Lists!$C$4</xm:f>
            <x14:dxf>
              <font>
                <color auto="1"/>
              </font>
              <fill>
                <patternFill>
                  <bgColor rgb="FFFF3300"/>
                </patternFill>
              </fill>
            </x14:dxf>
          </x14:cfRule>
          <x14:cfRule type="cellIs" priority="2" operator="equal" id="{197D9DDA-E46A-457F-92FC-AF4917608A8B}">
            <xm:f>Lists!$C$3</xm:f>
            <x14:dxf>
              <font>
                <color auto="1"/>
              </font>
              <fill>
                <patternFill>
                  <bgColor rgb="FFFFC000"/>
                </patternFill>
              </fill>
            </x14:dxf>
          </x14:cfRule>
          <x14:cfRule type="cellIs" priority="3" operator="equal" id="{1B992F74-95E0-4058-8D3D-FF90218E12F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3230605-87CE-439C-9DBB-8B53F0465B6A}">
          <x14:formula1>
            <xm:f>Lists!$A$2:$A$4</xm:f>
          </x14:formula1>
          <xm:sqref>B2:B50</xm:sqref>
        </x14:dataValidation>
        <x14:dataValidation type="list" allowBlank="1" showInputMessage="1" showErrorMessage="1" xr:uid="{ABCEEEA5-A559-45A2-A831-411CCA55C4CE}">
          <x14:formula1>
            <xm:f>Lists!$B$2:$B$4</xm:f>
          </x14:formula1>
          <xm:sqref>C2:C50</xm:sqref>
        </x14:dataValidation>
        <x14:dataValidation type="list" allowBlank="1" showInputMessage="1" showErrorMessage="1" xr:uid="{636BD6D0-9CFC-4108-AFFC-281AD54DE530}">
          <x14:formula1>
            <xm:f>Lists!$C$2:$C$4</xm:f>
          </x14:formula1>
          <xm:sqref>D3:D50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1DC46-A13C-4D4D-8E66-6C81A8ABB5B6}">
  <sheetPr>
    <tabColor rgb="FFFFC000"/>
  </sheetPr>
  <dimension ref="A1:H12"/>
  <sheetViews>
    <sheetView workbookViewId="0">
      <selection activeCell="B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e">
        <f>Dashboard!#REF!</f>
        <v>#REF!</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8"/>
      <c r="C4" s="58"/>
      <c r="D4" s="59"/>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81923B-32BE-400A-BE6E-D2F3EAC2DBC2}">
            <xm:f>Lists!$C$4</xm:f>
            <x14:dxf>
              <font>
                <color auto="1"/>
              </font>
              <fill>
                <patternFill>
                  <bgColor rgb="FFFF3300"/>
                </patternFill>
              </fill>
            </x14:dxf>
          </x14:cfRule>
          <x14:cfRule type="cellIs" priority="2" operator="equal" id="{AAD3A640-3B1D-471C-86D6-4F79F1114DD7}">
            <xm:f>Lists!$C$3</xm:f>
            <x14:dxf>
              <font>
                <color auto="1"/>
              </font>
              <fill>
                <patternFill>
                  <bgColor rgb="FFFFC000"/>
                </patternFill>
              </fill>
            </x14:dxf>
          </x14:cfRule>
          <x14:cfRule type="cellIs" priority="3" operator="equal" id="{FD138BDB-4A34-498E-ABA2-6225A5DEFABB}">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0C5207B-5DF2-48D8-81DE-81D6C66CDC83}">
          <x14:formula1>
            <xm:f>Lists!$C$2:$C$4</xm:f>
          </x14:formula1>
          <xm:sqref>D3:D50</xm:sqref>
        </x14:dataValidation>
        <x14:dataValidation type="list" allowBlank="1" showInputMessage="1" showErrorMessage="1" xr:uid="{694C7D21-4976-4B19-A641-8507709EA3F4}">
          <x14:formula1>
            <xm:f>Lists!$B$2:$B$4</xm:f>
          </x14:formula1>
          <xm:sqref>C2:C50</xm:sqref>
        </x14:dataValidation>
        <x14:dataValidation type="list" allowBlank="1" showInputMessage="1" showErrorMessage="1" xr:uid="{D62D2697-BC63-42C6-837A-C42421A1A601}">
          <x14:formula1>
            <xm:f>Lists!$A$2:$A$4</xm:f>
          </x14:formula1>
          <xm:sqref>B2:B50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9FB5-17F9-4BC2-8779-932FE428C1F2}">
  <sheetPr>
    <tabColor rgb="FFFFC000"/>
  </sheetPr>
  <dimension ref="A1:H12"/>
  <sheetViews>
    <sheetView workbookViewId="0">
      <selection activeCell="B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e">
        <f>Dashboard!#REF!</f>
        <v>#REF!</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8"/>
      <c r="C4" s="58"/>
      <c r="D4" s="59"/>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4EB6CA1-77F9-4879-9FA7-FB202F7A5F71}">
            <xm:f>Lists!$C$4</xm:f>
            <x14:dxf>
              <font>
                <color auto="1"/>
              </font>
              <fill>
                <patternFill>
                  <bgColor rgb="FFFF3300"/>
                </patternFill>
              </fill>
            </x14:dxf>
          </x14:cfRule>
          <x14:cfRule type="cellIs" priority="2" operator="equal" id="{80629BAE-C351-4BD2-AB24-679A69C1099B}">
            <xm:f>Lists!$C$3</xm:f>
            <x14:dxf>
              <font>
                <color auto="1"/>
              </font>
              <fill>
                <patternFill>
                  <bgColor rgb="FFFFC000"/>
                </patternFill>
              </fill>
            </x14:dxf>
          </x14:cfRule>
          <x14:cfRule type="cellIs" priority="3" operator="equal" id="{1C706FC2-244D-4C07-AE3E-6902D6BCB3F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BFB3A85-44D2-44A5-A995-B72454AE8044}">
          <x14:formula1>
            <xm:f>Lists!$A$2:$A$4</xm:f>
          </x14:formula1>
          <xm:sqref>B2:B50</xm:sqref>
        </x14:dataValidation>
        <x14:dataValidation type="list" allowBlank="1" showInputMessage="1" showErrorMessage="1" xr:uid="{C738A023-85F1-4337-8DD2-4381EDB4ED1A}">
          <x14:formula1>
            <xm:f>Lists!$B$2:$B$4</xm:f>
          </x14:formula1>
          <xm:sqref>C2:C50</xm:sqref>
        </x14:dataValidation>
        <x14:dataValidation type="list" allowBlank="1" showInputMessage="1" showErrorMessage="1" xr:uid="{920A42B1-5057-4BD8-9EC6-5C85F30D80CA}">
          <x14:formula1>
            <xm:f>Lists!$C$2:$C$4</xm:f>
          </x14:formula1>
          <xm:sqref>D3:D50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48A1-210A-40DC-8711-13E784C412A5}">
  <sheetPr>
    <tabColor rgb="FFFFC000"/>
  </sheetPr>
  <dimension ref="A1:H12"/>
  <sheetViews>
    <sheetView workbookViewId="0">
      <selection activeCell="B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e">
        <f>Dashboard!#REF!</f>
        <v>#REF!</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8"/>
      <c r="C4" s="58"/>
      <c r="D4" s="59"/>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113AA17-65FD-4DE9-B48F-8D22DF32CF99}">
            <xm:f>Lists!$C$4</xm:f>
            <x14:dxf>
              <font>
                <color auto="1"/>
              </font>
              <fill>
                <patternFill>
                  <bgColor rgb="FFFF3300"/>
                </patternFill>
              </fill>
            </x14:dxf>
          </x14:cfRule>
          <x14:cfRule type="cellIs" priority="2" operator="equal" id="{DBA12297-B6BF-4D84-BC53-8930921CC334}">
            <xm:f>Lists!$C$3</xm:f>
            <x14:dxf>
              <font>
                <color auto="1"/>
              </font>
              <fill>
                <patternFill>
                  <bgColor rgb="FFFFC000"/>
                </patternFill>
              </fill>
            </x14:dxf>
          </x14:cfRule>
          <x14:cfRule type="cellIs" priority="3" operator="equal" id="{2205A540-2377-4DFE-9A8A-0EF900F287E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4A4B4AE-519A-4795-9B69-709AD6631F90}">
          <x14:formula1>
            <xm:f>Lists!$C$2:$C$4</xm:f>
          </x14:formula1>
          <xm:sqref>D3:D50</xm:sqref>
        </x14:dataValidation>
        <x14:dataValidation type="list" allowBlank="1" showInputMessage="1" showErrorMessage="1" xr:uid="{EF4164F8-F249-4D8F-8713-61E19FD6A7F2}">
          <x14:formula1>
            <xm:f>Lists!$B$2:$B$4</xm:f>
          </x14:formula1>
          <xm:sqref>C2:C50</xm:sqref>
        </x14:dataValidation>
        <x14:dataValidation type="list" allowBlank="1" showInputMessage="1" showErrorMessage="1" xr:uid="{F5556E36-341D-4A66-895B-31F12FC52AC1}">
          <x14:formula1>
            <xm:f>Lists!$A$2:$A$4</xm:f>
          </x14:formula1>
          <xm:sqref>B2:B50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75CEE-6670-4420-9B78-3734BBC188DD}">
  <sheetPr>
    <tabColor rgb="FFFFC000"/>
  </sheetPr>
  <dimension ref="A1:H12"/>
  <sheetViews>
    <sheetView workbookViewId="0">
      <selection activeCell="E3" sqref="E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e">
        <f>Dashboard!#REF!</f>
        <v>#REF!</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3"/>
      <c r="C4" s="53"/>
      <c r="D4" s="54"/>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3D3C0E6-2647-49D4-8E62-177A196EE98F}">
            <xm:f>Lists!$C$4</xm:f>
            <x14:dxf>
              <font>
                <color auto="1"/>
              </font>
              <fill>
                <patternFill>
                  <bgColor rgb="FFFF3300"/>
                </patternFill>
              </fill>
            </x14:dxf>
          </x14:cfRule>
          <x14:cfRule type="cellIs" priority="2" operator="equal" id="{F53ADEE7-4691-46A1-AC26-97FC6769EC19}">
            <xm:f>Lists!$C$3</xm:f>
            <x14:dxf>
              <font>
                <color auto="1"/>
              </font>
              <fill>
                <patternFill>
                  <bgColor rgb="FFFFC000"/>
                </patternFill>
              </fill>
            </x14:dxf>
          </x14:cfRule>
          <x14:cfRule type="cellIs" priority="3" operator="equal" id="{CDDA6EBB-2B69-4924-BA1F-5749C307CE8B}">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44C5301-6C8F-471B-9A78-11A615961EC4}">
          <x14:formula1>
            <xm:f>Lists!$A$2:$A$4</xm:f>
          </x14:formula1>
          <xm:sqref>B2:B50</xm:sqref>
        </x14:dataValidation>
        <x14:dataValidation type="list" allowBlank="1" showInputMessage="1" showErrorMessage="1" xr:uid="{EAE3AFA9-C9CD-4DD1-9A33-583DA79AEA0D}">
          <x14:formula1>
            <xm:f>Lists!$B$2:$B$4</xm:f>
          </x14:formula1>
          <xm:sqref>C2:C50</xm:sqref>
        </x14:dataValidation>
        <x14:dataValidation type="list" allowBlank="1" showInputMessage="1" showErrorMessage="1" xr:uid="{C95A2C4C-A5B2-436C-ABDA-0B5DCDCE3BEE}">
          <x14:formula1>
            <xm:f>Lists!$C$2:$C$4</xm:f>
          </x14:formula1>
          <xm:sqref>D3:D50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35"/>
  <sheetViews>
    <sheetView tabSelected="1" zoomScaleNormal="100" workbookViewId="0">
      <pane xSplit="2" ySplit="3" topLeftCell="C4" activePane="bottomRight" state="frozen"/>
      <selection pane="topRight" activeCell="C1" sqref="C1"/>
      <selection pane="bottomLeft" activeCell="A4" sqref="A4"/>
      <selection pane="bottomRight" activeCell="B5" sqref="B5"/>
    </sheetView>
  </sheetViews>
  <sheetFormatPr defaultRowHeight="14.25" x14ac:dyDescent="0.45"/>
  <cols>
    <col min="1" max="1" width="12" customWidth="1"/>
    <col min="2" max="2" width="78.06640625" customWidth="1"/>
    <col min="3" max="4" width="11.1328125" customWidth="1"/>
    <col min="5" max="5" width="43.19921875" style="101" customWidth="1"/>
    <col min="6" max="6" width="42.9296875" style="101" customWidth="1"/>
    <col min="7" max="7" width="43.33203125" style="101" customWidth="1"/>
    <col min="8" max="8" width="63.19921875" style="101" customWidth="1"/>
  </cols>
  <sheetData>
    <row r="1" spans="1:8" s="2" customFormat="1" ht="26.25" customHeight="1" x14ac:dyDescent="0.45">
      <c r="A1" s="103"/>
      <c r="B1" s="102" t="str">
        <f>Dashboard!I4</f>
        <v>Operational Preparedness</v>
      </c>
      <c r="C1" s="107" t="s">
        <v>156</v>
      </c>
      <c r="D1" s="108"/>
      <c r="E1" s="108"/>
      <c r="F1" s="108"/>
      <c r="G1" s="109"/>
      <c r="H1" s="104"/>
    </row>
    <row r="2" spans="1:8" s="92" customFormat="1" ht="63.75" customHeight="1" x14ac:dyDescent="0.45">
      <c r="A2" s="89" t="s">
        <v>22</v>
      </c>
      <c r="B2" s="89" t="s">
        <v>23</v>
      </c>
      <c r="C2" s="89" t="s">
        <v>0</v>
      </c>
      <c r="D2" s="89" t="s">
        <v>1</v>
      </c>
      <c r="E2" s="90" t="s">
        <v>148</v>
      </c>
      <c r="F2" s="90" t="s">
        <v>149</v>
      </c>
      <c r="G2" s="90" t="s">
        <v>150</v>
      </c>
      <c r="H2" s="91" t="s">
        <v>151</v>
      </c>
    </row>
    <row r="3" spans="1:8" s="96" customFormat="1" ht="110.25" customHeight="1" x14ac:dyDescent="0.45">
      <c r="A3" s="93"/>
      <c r="B3" s="93"/>
      <c r="C3" s="93"/>
      <c r="D3" s="93"/>
      <c r="E3" s="94" t="s">
        <v>152</v>
      </c>
      <c r="F3" s="94" t="s">
        <v>153</v>
      </c>
      <c r="G3" s="95" t="s">
        <v>154</v>
      </c>
      <c r="H3" s="94" t="s">
        <v>155</v>
      </c>
    </row>
    <row r="4" spans="1:8" ht="44.25" customHeight="1" x14ac:dyDescent="0.45">
      <c r="A4" s="97">
        <f>Dashboard!A14</f>
        <v>1</v>
      </c>
      <c r="B4" s="27" t="str">
        <f>Dashboard!B14</f>
        <v>Have an operational strategy that is based on a thorough assessment of risk to the community.</v>
      </c>
      <c r="C4" s="105"/>
      <c r="D4" s="105"/>
      <c r="E4" s="98"/>
      <c r="F4" s="98"/>
      <c r="G4" s="98"/>
      <c r="H4" s="98"/>
    </row>
    <row r="5" spans="1:8" ht="171" x14ac:dyDescent="0.45">
      <c r="A5" s="97">
        <f>Dashboard!A15</f>
        <v>2</v>
      </c>
      <c r="B5" s="27" t="str">
        <f>Dashboard!B15</f>
        <v>Be able to evidence consideration of and actions taken in relation to the below key activities, when preparing and providing an operational response:
a) legislative responsibilities;
b) data management;
c) risk management;
d) health and safety management;
e) site-specific risk information;
f) emergency response plans;
g) operational assurance;
h) competence and training, including validation and revalidation;
i) organisational learning, including operational learning; and
j) participation in legal proceedings.</v>
      </c>
      <c r="C5" s="105"/>
      <c r="D5" s="105"/>
      <c r="E5" s="98"/>
      <c r="F5" s="98"/>
      <c r="G5" s="98"/>
      <c r="H5" s="98"/>
    </row>
    <row r="6" spans="1:8" ht="73.5" customHeight="1" x14ac:dyDescent="0.45">
      <c r="A6" s="97">
        <f>Dashboard!A16</f>
        <v>3</v>
      </c>
      <c r="B6" s="27" t="str">
        <f>Dashboard!B16</f>
        <v>Undertake all appropriate risk assessments, as required under legislation, to prepare for an operational response.</v>
      </c>
      <c r="C6" s="105"/>
      <c r="D6" s="105"/>
      <c r="E6" s="98"/>
      <c r="F6" s="98"/>
      <c r="G6" s="98"/>
      <c r="H6" s="98"/>
    </row>
    <row r="7" spans="1:8" ht="49.5" customHeight="1" x14ac:dyDescent="0.45">
      <c r="A7" s="97">
        <f>Dashboard!A17</f>
        <v>4</v>
      </c>
      <c r="B7" s="27" t="str">
        <f>Dashboard!B17</f>
        <v>Review existing cover models, resources, equipment and training against all appropriate risk assessments.</v>
      </c>
      <c r="C7" s="105"/>
      <c r="D7" s="105"/>
      <c r="E7" s="98"/>
      <c r="F7" s="98"/>
      <c r="G7" s="98"/>
      <c r="H7" s="98"/>
    </row>
    <row r="8" spans="1:8" ht="39.75" customHeight="1" x14ac:dyDescent="0.45">
      <c r="A8" s="97">
        <f>Dashboard!A18</f>
        <v>5</v>
      </c>
      <c r="B8" s="27" t="str">
        <f>Dashboard!B18</f>
        <v>Carry out capabilities-based planning to support emergency preparedness and response from a national, regional or local level.</v>
      </c>
      <c r="C8" s="105"/>
      <c r="D8" s="105"/>
      <c r="E8" s="98"/>
      <c r="F8" s="98"/>
      <c r="G8" s="98"/>
      <c r="H8" s="98"/>
    </row>
    <row r="9" spans="1:8" ht="51" customHeight="1" x14ac:dyDescent="0.45">
      <c r="A9" s="97">
        <f>Dashboard!A19</f>
        <v>6</v>
      </c>
      <c r="B9" s="27" t="str">
        <f>Dashboard!B19</f>
        <v>Determine its responsibilities for operational response and be fully prepared to deliver them.</v>
      </c>
      <c r="C9" s="105"/>
      <c r="D9" s="105"/>
      <c r="E9" s="98"/>
      <c r="F9" s="98"/>
      <c r="G9" s="98"/>
      <c r="H9" s="98"/>
    </row>
    <row r="10" spans="1:8" ht="48" customHeight="1" x14ac:dyDescent="0.45">
      <c r="A10" s="97">
        <f>Dashboard!A20</f>
        <v>7</v>
      </c>
      <c r="B10" s="27" t="str">
        <f>Dashboard!B20</f>
        <v>Have a health and safety policy for the operational and fire control environment that clearly outlines the responsible parties and their obligations.</v>
      </c>
      <c r="C10" s="105"/>
      <c r="D10" s="105"/>
      <c r="E10" s="98"/>
      <c r="F10" s="98"/>
      <c r="G10" s="98"/>
      <c r="H10" s="98"/>
    </row>
    <row r="11" spans="1:8" ht="43.5" customHeight="1" x14ac:dyDescent="0.45">
      <c r="A11" s="97">
        <f>Dashboard!A21</f>
        <v>8</v>
      </c>
      <c r="B11" s="27" t="str">
        <f>Dashboard!B21</f>
        <v>Undertake a review of how the organisation is structured and functions, to confirm its ability to support operational preparedness; if there are any gaps identified there should be a clear plan for making appropriate changes.</v>
      </c>
      <c r="C11" s="105"/>
      <c r="D11" s="105"/>
      <c r="E11" s="98"/>
      <c r="F11" s="98"/>
      <c r="G11" s="98"/>
      <c r="H11" s="98"/>
    </row>
    <row r="12" spans="1:8" ht="73.5" customHeight="1" x14ac:dyDescent="0.45">
      <c r="A12" s="97">
        <f>Dashboard!A22</f>
        <v>9</v>
      </c>
      <c r="B12" s="27" t="str">
        <f>Dashboard!B22</f>
        <v>Develop and embed operational policies, procedures and tailored guidance based on the NFCC Operational Guidance, unless by evidenced exception its content is not relevant to the service.</v>
      </c>
      <c r="C12" s="105"/>
      <c r="D12" s="105"/>
      <c r="E12" s="98"/>
      <c r="F12" s="98"/>
      <c r="G12" s="98"/>
      <c r="H12" s="98"/>
    </row>
    <row r="13" spans="1:8" ht="42.75" x14ac:dyDescent="0.45">
      <c r="A13" s="97">
        <f>Dashboard!A23</f>
        <v>10</v>
      </c>
      <c r="B13" s="27" t="str">
        <f>Dashboard!B23</f>
        <v>Deliver the strategic actions provided in the suite of NFCC Operational Guidance and Fire Control Guidance frameworks, unless by evidenced exception a strategic action is not relevant to the service; the strategic gap analysis tool may be used to support this process.</v>
      </c>
      <c r="C13" s="105"/>
      <c r="D13" s="105"/>
      <c r="E13" s="98"/>
      <c r="F13" s="98"/>
      <c r="G13" s="98"/>
      <c r="H13" s="98"/>
    </row>
    <row r="14" spans="1:8" ht="51" customHeight="1" x14ac:dyDescent="0.45">
      <c r="A14" s="97">
        <f>Dashboard!A24</f>
        <v>11</v>
      </c>
      <c r="B14" s="27" t="str">
        <f>Dashboard!B24</f>
        <v>Train its operational and fire control employees to carry out operational activities safely and effectively; this includes the ability to recognise hazards and use control measures to reduce the risks arising from those hazards.</v>
      </c>
      <c r="C14" s="105"/>
      <c r="D14" s="105"/>
      <c r="E14" s="98"/>
      <c r="F14" s="98"/>
      <c r="G14" s="98"/>
      <c r="H14" s="98"/>
    </row>
    <row r="15" spans="1:8" ht="66" customHeight="1" x14ac:dyDescent="0.45">
      <c r="A15" s="97">
        <f>Dashboard!A25</f>
        <v>12</v>
      </c>
      <c r="B15" s="27" t="str">
        <f>Dashboard!B25</f>
        <v>Align relevant policies, procedures and tailored guidance in preparation for working with other fire and rescue services, National Resilience, other Category 1 and Category 2 responders and Local Resilience Forums, to improve its operational response to multi-agency incidents.</v>
      </c>
      <c r="C15" s="105"/>
      <c r="D15" s="105"/>
      <c r="E15" s="98"/>
      <c r="F15" s="98"/>
      <c r="G15" s="98"/>
      <c r="H15" s="98"/>
    </row>
    <row r="16" spans="1:8" ht="62.25" customHeight="1" x14ac:dyDescent="0.45">
      <c r="A16" s="97">
        <f>Dashboard!A26</f>
        <v>13</v>
      </c>
      <c r="B16" s="27" t="str">
        <f>Dashboard!B26</f>
        <v>Use the Training Specifications to inform its training needs analysis.</v>
      </c>
      <c r="C16" s="105"/>
      <c r="D16" s="105"/>
      <c r="E16" s="98"/>
      <c r="F16" s="98"/>
      <c r="G16" s="98"/>
      <c r="H16" s="98"/>
    </row>
    <row r="17" spans="1:8" ht="41.25" customHeight="1" x14ac:dyDescent="0.45">
      <c r="A17" s="97">
        <f>Dashboard!A27</f>
        <v>14</v>
      </c>
      <c r="B17" s="27" t="str">
        <f>Dashboard!B27</f>
        <v>Work within regional, national or thematic groups to develop and improve its policies, procedures, tailored guidance and training for operational response.</v>
      </c>
      <c r="C17" s="105"/>
      <c r="D17" s="105"/>
      <c r="E17" s="98"/>
      <c r="F17" s="98"/>
      <c r="G17" s="98"/>
      <c r="H17" s="98"/>
    </row>
    <row r="18" spans="1:8" ht="144" customHeight="1" x14ac:dyDescent="0.45">
      <c r="A18" s="97"/>
      <c r="B18" s="27"/>
      <c r="C18" s="105"/>
      <c r="D18" s="105"/>
      <c r="E18" s="98"/>
      <c r="F18" s="98"/>
      <c r="G18" s="98"/>
      <c r="H18" s="98"/>
    </row>
    <row r="19" spans="1:8" ht="62.25" customHeight="1" x14ac:dyDescent="0.45">
      <c r="A19" s="97"/>
      <c r="B19" s="27"/>
      <c r="C19" s="105"/>
      <c r="D19" s="105"/>
      <c r="E19" s="98"/>
      <c r="F19" s="98"/>
      <c r="G19" s="98"/>
      <c r="H19" s="98"/>
    </row>
    <row r="20" spans="1:8" ht="67.5" customHeight="1" x14ac:dyDescent="0.45">
      <c r="A20" s="97"/>
      <c r="B20" s="27"/>
      <c r="C20" s="105"/>
      <c r="D20" s="105"/>
      <c r="E20" s="98"/>
      <c r="F20" s="98"/>
      <c r="G20" s="98"/>
      <c r="H20" s="98"/>
    </row>
    <row r="21" spans="1:8" ht="110.25" customHeight="1" x14ac:dyDescent="0.45">
      <c r="A21" s="97"/>
      <c r="B21" s="27"/>
      <c r="C21" s="105"/>
      <c r="D21" s="105"/>
      <c r="E21" s="98"/>
      <c r="F21" s="98"/>
      <c r="G21" s="98"/>
      <c r="H21" s="98"/>
    </row>
    <row r="22" spans="1:8" ht="54" customHeight="1" x14ac:dyDescent="0.45">
      <c r="A22" s="97"/>
      <c r="B22" s="27"/>
      <c r="C22" s="105"/>
      <c r="D22" s="105"/>
      <c r="E22" s="98"/>
      <c r="F22" s="98"/>
      <c r="G22" s="98"/>
      <c r="H22" s="98"/>
    </row>
    <row r="23" spans="1:8" ht="54.85" customHeight="1" x14ac:dyDescent="0.45">
      <c r="A23" s="97"/>
      <c r="B23" s="27"/>
      <c r="C23" s="105"/>
      <c r="D23" s="105"/>
      <c r="E23" s="98"/>
      <c r="F23" s="98"/>
      <c r="G23" s="98"/>
      <c r="H23" s="98"/>
    </row>
    <row r="24" spans="1:8" ht="120" customHeight="1" x14ac:dyDescent="0.45">
      <c r="A24" s="97"/>
      <c r="B24" s="27"/>
      <c r="C24" s="105"/>
      <c r="D24" s="105"/>
      <c r="E24" s="98"/>
      <c r="F24" s="98"/>
      <c r="G24" s="98"/>
      <c r="H24" s="98"/>
    </row>
    <row r="25" spans="1:8" ht="68.25" customHeight="1" x14ac:dyDescent="0.45">
      <c r="A25" s="97"/>
      <c r="B25" s="27"/>
      <c r="C25" s="105"/>
      <c r="D25" s="105"/>
      <c r="E25" s="98"/>
      <c r="F25" s="98"/>
      <c r="G25" s="98"/>
      <c r="H25" s="98"/>
    </row>
    <row r="26" spans="1:8" ht="57.75" customHeight="1" x14ac:dyDescent="0.45">
      <c r="A26" s="97"/>
      <c r="B26" s="27"/>
      <c r="C26" s="105"/>
      <c r="D26" s="105"/>
      <c r="E26" s="98"/>
      <c r="F26" s="98"/>
      <c r="G26" s="98"/>
      <c r="H26" s="98"/>
    </row>
    <row r="27" spans="1:8" ht="27" customHeight="1" x14ac:dyDescent="0.45">
      <c r="A27" s="97"/>
      <c r="B27" s="27"/>
      <c r="C27" s="105"/>
      <c r="D27" s="105"/>
      <c r="E27" s="98"/>
      <c r="F27" s="98"/>
      <c r="G27" s="98"/>
      <c r="H27" s="98"/>
    </row>
    <row r="28" spans="1:8" ht="55.5" customHeight="1" x14ac:dyDescent="0.45">
      <c r="A28" s="100"/>
      <c r="B28" s="99"/>
      <c r="C28" s="105"/>
      <c r="D28" s="105"/>
      <c r="E28" s="98"/>
      <c r="F28" s="98"/>
      <c r="G28" s="98"/>
      <c r="H28" s="98"/>
    </row>
    <row r="29" spans="1:8" ht="66.75" customHeight="1" x14ac:dyDescent="0.45">
      <c r="A29" s="100"/>
      <c r="B29" s="99"/>
      <c r="C29" s="105"/>
      <c r="D29" s="105"/>
      <c r="E29" s="98"/>
      <c r="F29" s="98"/>
      <c r="G29" s="98"/>
      <c r="H29" s="98"/>
    </row>
    <row r="30" spans="1:8" ht="54" customHeight="1" x14ac:dyDescent="0.45">
      <c r="A30" s="100"/>
      <c r="B30" s="99"/>
      <c r="C30" s="105"/>
      <c r="D30" s="105"/>
      <c r="E30" s="98"/>
      <c r="F30" s="98"/>
      <c r="G30" s="98"/>
      <c r="H30" s="98"/>
    </row>
    <row r="31" spans="1:8" ht="52.5" customHeight="1" x14ac:dyDescent="0.45">
      <c r="A31" s="100"/>
      <c r="B31" s="99"/>
      <c r="C31" s="105"/>
      <c r="D31" s="105"/>
      <c r="E31" s="98"/>
      <c r="F31" s="98"/>
      <c r="G31" s="98"/>
      <c r="H31" s="98"/>
    </row>
    <row r="32" spans="1:8" ht="57.75" customHeight="1" x14ac:dyDescent="0.45">
      <c r="A32" s="100"/>
      <c r="B32" s="99"/>
      <c r="C32" s="105"/>
      <c r="D32" s="105"/>
      <c r="E32" s="98"/>
      <c r="F32" s="98"/>
      <c r="G32" s="98"/>
      <c r="H32" s="98"/>
    </row>
    <row r="33" spans="1:8" ht="51" customHeight="1" x14ac:dyDescent="0.45">
      <c r="A33" s="97"/>
      <c r="B33" s="27"/>
      <c r="C33" s="105"/>
      <c r="D33" s="105"/>
      <c r="E33" s="98"/>
      <c r="F33" s="98"/>
      <c r="G33" s="98"/>
      <c r="H33" s="98"/>
    </row>
    <row r="34" spans="1:8" ht="67.5" customHeight="1" x14ac:dyDescent="0.45">
      <c r="A34" s="97"/>
      <c r="B34" s="27"/>
      <c r="C34" s="105"/>
      <c r="D34" s="105"/>
      <c r="E34" s="98"/>
      <c r="F34" s="98"/>
      <c r="G34" s="98"/>
      <c r="H34" s="98"/>
    </row>
    <row r="35" spans="1:8" ht="39.75" customHeight="1" x14ac:dyDescent="0.45">
      <c r="A35" s="97"/>
      <c r="B35" s="27"/>
      <c r="C35" s="105"/>
      <c r="D35" s="105"/>
      <c r="E35" s="98"/>
      <c r="F35" s="98"/>
      <c r="G35" s="98"/>
      <c r="H35" s="98"/>
    </row>
  </sheetData>
  <mergeCells count="1">
    <mergeCell ref="C1:G1"/>
  </mergeCells>
  <phoneticPr fontId="2" type="noConversion"/>
  <pageMargins left="0.70866141732283472" right="0.70866141732283472" top="0.74803149606299213" bottom="0.74803149606299213" header="0.31496062992125984" footer="0.31496062992125984"/>
  <pageSetup paperSize="8" scale="65" orientation="landscape" horizontalDpi="4294967293" verticalDpi="0" r:id="rId1"/>
  <rowBreaks count="2" manualBreakCount="2">
    <brk id="15" max="16383" man="1"/>
    <brk id="2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519A8B3-7738-4F8B-91D1-721FAA6317B0}">
          <x14:formula1>
            <xm:f>Lists!$A$2:$A$4</xm:f>
          </x14:formula1>
          <xm:sqref>C4:C35</xm:sqref>
        </x14:dataValidation>
        <x14:dataValidation type="list" allowBlank="1" showInputMessage="1" showErrorMessage="1" xr:uid="{7A979CC6-C158-46AA-8D3D-04C4DCC3C0A5}">
          <x14:formula1>
            <xm:f>Lists!$B$2:$B$4</xm:f>
          </x14:formula1>
          <xm:sqref>D4:D35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29"/>
  <sheetViews>
    <sheetView showGridLines="0" zoomScale="90" zoomScaleNormal="90" workbookViewId="0">
      <selection activeCell="B10" sqref="B10"/>
    </sheetView>
  </sheetViews>
  <sheetFormatPr defaultColWidth="9" defaultRowHeight="18" customHeight="1" x14ac:dyDescent="0.45"/>
  <cols>
    <col min="1" max="1" width="9" style="2"/>
    <col min="2" max="2" width="53.53125" style="2" customWidth="1"/>
    <col min="3" max="11" width="8.73046875" style="2" customWidth="1"/>
    <col min="12" max="16384" width="9" style="2"/>
  </cols>
  <sheetData>
    <row r="2" spans="1:12" ht="25.5" customHeight="1" x14ac:dyDescent="0.45"/>
    <row r="4" spans="1:12" ht="21.75" customHeight="1" x14ac:dyDescent="0.45">
      <c r="E4" s="110" t="s">
        <v>147</v>
      </c>
      <c r="F4" s="110"/>
      <c r="G4" s="110"/>
      <c r="H4" s="42"/>
      <c r="I4" s="111" t="s">
        <v>185</v>
      </c>
      <c r="J4" s="112"/>
      <c r="K4" s="112"/>
      <c r="L4" s="113"/>
    </row>
    <row r="5" spans="1:12" ht="18" customHeight="1" thickBot="1" x14ac:dyDescent="0.5"/>
    <row r="6" spans="1:12" ht="20.65" customHeight="1" thickTop="1" thickBot="1" x14ac:dyDescent="0.5">
      <c r="B6" s="130" t="s">
        <v>17</v>
      </c>
      <c r="C6" s="130"/>
      <c r="D6" s="130"/>
      <c r="E6" s="130"/>
      <c r="F6" s="130"/>
      <c r="G6" s="130"/>
      <c r="I6" s="120" t="s">
        <v>146</v>
      </c>
      <c r="J6" s="121"/>
      <c r="K6" s="121"/>
      <c r="L6" s="122"/>
    </row>
    <row r="7" spans="1:12" ht="20.65" customHeight="1" thickBot="1" x14ac:dyDescent="0.5">
      <c r="B7" s="19" t="s">
        <v>18</v>
      </c>
      <c r="C7" s="129"/>
      <c r="D7" s="129"/>
      <c r="E7" s="129"/>
      <c r="F7" s="129"/>
      <c r="G7" s="129"/>
      <c r="I7" s="123"/>
      <c r="J7" s="124"/>
      <c r="K7" s="124"/>
      <c r="L7" s="125"/>
    </row>
    <row r="8" spans="1:12" ht="20.65" customHeight="1" thickBot="1" x14ac:dyDescent="0.5">
      <c r="B8" s="19" t="s">
        <v>19</v>
      </c>
      <c r="C8" s="129"/>
      <c r="D8" s="129"/>
      <c r="E8" s="129"/>
      <c r="F8" s="129"/>
      <c r="G8" s="129"/>
      <c r="I8" s="123"/>
      <c r="J8" s="124"/>
      <c r="K8" s="124"/>
      <c r="L8" s="125"/>
    </row>
    <row r="9" spans="1:12" ht="20.65" customHeight="1" thickBot="1" x14ac:dyDescent="0.5">
      <c r="B9" s="19" t="s">
        <v>20</v>
      </c>
      <c r="C9" s="129"/>
      <c r="D9" s="129"/>
      <c r="E9" s="129"/>
      <c r="F9" s="129"/>
      <c r="G9" s="129"/>
      <c r="I9" s="123"/>
      <c r="J9" s="124"/>
      <c r="K9" s="124"/>
      <c r="L9" s="125"/>
    </row>
    <row r="10" spans="1:12" ht="20.65" customHeight="1" thickBot="1" x14ac:dyDescent="0.5">
      <c r="B10" s="19" t="s">
        <v>21</v>
      </c>
      <c r="C10" s="129"/>
      <c r="D10" s="129"/>
      <c r="E10" s="129"/>
      <c r="F10" s="129"/>
      <c r="G10" s="129"/>
      <c r="I10" s="126"/>
      <c r="J10" s="127"/>
      <c r="K10" s="127"/>
      <c r="L10" s="128"/>
    </row>
    <row r="11" spans="1:12" ht="18" customHeight="1" x14ac:dyDescent="0.45">
      <c r="B11" s="18"/>
      <c r="C11" s="18"/>
      <c r="D11"/>
    </row>
    <row r="12" spans="1:12" ht="18" customHeight="1" x14ac:dyDescent="0.45">
      <c r="A12" s="114" t="s">
        <v>22</v>
      </c>
      <c r="B12" s="114" t="s">
        <v>23</v>
      </c>
      <c r="C12" s="118" t="s">
        <v>0</v>
      </c>
      <c r="D12" s="118"/>
      <c r="E12" s="118"/>
      <c r="F12" s="119" t="s">
        <v>1</v>
      </c>
      <c r="G12" s="119"/>
      <c r="H12" s="119"/>
      <c r="I12" s="115" t="s">
        <v>143</v>
      </c>
      <c r="J12" s="116"/>
      <c r="K12" s="116"/>
      <c r="L12" s="117"/>
    </row>
    <row r="13" spans="1:12" s="5" customFormat="1" ht="31.15" customHeight="1" x14ac:dyDescent="0.45">
      <c r="A13" s="114"/>
      <c r="B13" s="114"/>
      <c r="C13" s="6" t="s">
        <v>4</v>
      </c>
      <c r="D13" s="7" t="s">
        <v>3</v>
      </c>
      <c r="E13" s="8" t="s">
        <v>2</v>
      </c>
      <c r="F13" s="6" t="s">
        <v>4</v>
      </c>
      <c r="G13" s="7" t="s">
        <v>3</v>
      </c>
      <c r="H13" s="8" t="s">
        <v>2</v>
      </c>
      <c r="I13" s="9" t="s">
        <v>140</v>
      </c>
      <c r="J13" s="10" t="s">
        <v>141</v>
      </c>
      <c r="K13" s="11" t="s">
        <v>142</v>
      </c>
      <c r="L13" s="14" t="s">
        <v>24</v>
      </c>
    </row>
    <row r="14" spans="1:12" ht="82.5" customHeight="1" x14ac:dyDescent="0.45">
      <c r="A14" s="3">
        <v>1</v>
      </c>
      <c r="B14" s="12" t="s">
        <v>186</v>
      </c>
      <c r="C14" s="16">
        <f>COUNTIF('Criteria 1'!$B$3:$B$50,"Low")</f>
        <v>0</v>
      </c>
      <c r="D14" s="16">
        <f>COUNTIF('Criteria 1'!$B$3:$B$50,"Medium")</f>
        <v>0</v>
      </c>
      <c r="E14" s="16">
        <f>COUNTIF('Criteria 1'!$B$3:$B$50,"High")</f>
        <v>0</v>
      </c>
      <c r="F14" s="17">
        <f>COUNTIF('Criteria 1'!$C$3:$C$50,"Low")</f>
        <v>0</v>
      </c>
      <c r="G14" s="17">
        <f>COUNTIF('Criteria 1'!$C$3:$C$50,"Medium")</f>
        <v>0</v>
      </c>
      <c r="H14" s="17">
        <f>COUNTIF('Criteria 1'!$C$3:$C$50,"High")</f>
        <v>0</v>
      </c>
      <c r="I14" s="15">
        <f>COUNTIF('Criteria 1'!$D$3:$D$50,"Substantial")</f>
        <v>0</v>
      </c>
      <c r="J14" s="15">
        <f>COUNTIF('Criteria 1'!$D$3:$D$50,"Reasonable")</f>
        <v>0</v>
      </c>
      <c r="K14" s="15">
        <f>COUNTIF('Criteria 1'!$D$3:$D$50,"Limited")</f>
        <v>0</v>
      </c>
      <c r="L14" s="13"/>
    </row>
    <row r="15" spans="1:12" ht="185.25" x14ac:dyDescent="0.45">
      <c r="A15" s="3">
        <v>2</v>
      </c>
      <c r="B15" s="12" t="s">
        <v>187</v>
      </c>
      <c r="C15" s="16">
        <f>COUNTIF('Criteria 2'!$B$3:$B$50,"Low")</f>
        <v>0</v>
      </c>
      <c r="D15" s="16">
        <f>COUNTIF('Criteria 2'!$B$3:$B$50,"Medium")</f>
        <v>0</v>
      </c>
      <c r="E15" s="16">
        <f>COUNTIF('Criteria 2'!$B$3:$B$50,"High")</f>
        <v>0</v>
      </c>
      <c r="F15" s="17">
        <f>COUNTIF('Criteria 2'!$C$3:$C$50,"Low")</f>
        <v>0</v>
      </c>
      <c r="G15" s="17">
        <f>COUNTIF('Criteria 2'!$C$3:$C$50,"Medium")</f>
        <v>0</v>
      </c>
      <c r="H15" s="17">
        <f>COUNTIF('Criteria 2'!$C$3:$C$50,"High")</f>
        <v>0</v>
      </c>
      <c r="I15" s="15">
        <f>COUNTIF('Criteria 2'!$D$3:$D$50,"Substantial")</f>
        <v>0</v>
      </c>
      <c r="J15" s="15">
        <f>COUNTIF('Criteria 2'!$D$3:$D$50,"Reasonable")</f>
        <v>0</v>
      </c>
      <c r="K15" s="15">
        <f>COUNTIF('Criteria 2'!$D$3:$D$50,"Limited")</f>
        <v>0</v>
      </c>
      <c r="L15" s="13"/>
    </row>
    <row r="16" spans="1:12" ht="59.25" customHeight="1" x14ac:dyDescent="0.45">
      <c r="A16" s="3">
        <v>3</v>
      </c>
      <c r="B16" s="12" t="s">
        <v>188</v>
      </c>
      <c r="C16" s="16">
        <f>COUNTIF('Criteria 3'!$B$3:$B$50,"Low")</f>
        <v>0</v>
      </c>
      <c r="D16" s="16">
        <f>COUNTIF('Criteria 3'!$B$3:$B$50,"Medium")</f>
        <v>0</v>
      </c>
      <c r="E16" s="16">
        <f>COUNTIF('Criteria 3'!$B$3:$B$50,"High")</f>
        <v>0</v>
      </c>
      <c r="F16" s="17">
        <f>COUNTIF('Criteria 3'!$C$3:$C$50,"Low")</f>
        <v>0</v>
      </c>
      <c r="G16" s="17">
        <f>COUNTIF('Criteria 3'!$C$3:$C$50,"Medium")</f>
        <v>0</v>
      </c>
      <c r="H16" s="17">
        <f>COUNTIF('Criteria 3'!$C$3:$C$50,"High")</f>
        <v>0</v>
      </c>
      <c r="I16" s="15">
        <f>COUNTIF('Criteria 3'!$D$3:$D$50,"Substantial")</f>
        <v>0</v>
      </c>
      <c r="J16" s="15">
        <f>COUNTIF('Criteria 3'!$D$3:$D$50,"Reasonable")</f>
        <v>0</v>
      </c>
      <c r="K16" s="15">
        <f>COUNTIF('Criteria 3'!$D$3:$D$50,"Limited")</f>
        <v>0</v>
      </c>
      <c r="L16" s="13"/>
    </row>
    <row r="17" spans="1:12" ht="46.5" customHeight="1" x14ac:dyDescent="0.45">
      <c r="A17" s="3">
        <v>4</v>
      </c>
      <c r="B17" s="12" t="s">
        <v>189</v>
      </c>
      <c r="C17" s="16">
        <f>COUNTIF('Criteria 4'!$B$3:$B$50,"Low")</f>
        <v>0</v>
      </c>
      <c r="D17" s="16">
        <f>COUNTIF('Criteria 4'!$B$3:$B$50,"Medium")</f>
        <v>0</v>
      </c>
      <c r="E17" s="16">
        <f>COUNTIF('Criteria 4'!$B$3:$B$50,"High")</f>
        <v>0</v>
      </c>
      <c r="F17" s="17">
        <f>COUNTIF('Criteria 4'!$C$3:$C$50,"Low")</f>
        <v>0</v>
      </c>
      <c r="G17" s="17">
        <f>COUNTIF('Criteria 4'!$C$3:$C$50,"Medium")</f>
        <v>0</v>
      </c>
      <c r="H17" s="17">
        <f>COUNTIF('Criteria 4'!$C$3:$C$50,"High")</f>
        <v>0</v>
      </c>
      <c r="I17" s="15">
        <f>COUNTIF('Criteria 4'!$D$3:$D$50,"Substantial")</f>
        <v>0</v>
      </c>
      <c r="J17" s="15">
        <f>COUNTIF('Criteria 4'!$D$3:$D$50,"Reasonable")</f>
        <v>0</v>
      </c>
      <c r="K17" s="15">
        <f>COUNTIF('Criteria 4'!$D$3:$D$50,"Limited")</f>
        <v>0</v>
      </c>
      <c r="L17" s="13"/>
    </row>
    <row r="18" spans="1:12" ht="60.75" customHeight="1" x14ac:dyDescent="0.45">
      <c r="A18" s="3">
        <v>5</v>
      </c>
      <c r="B18" s="12" t="s">
        <v>190</v>
      </c>
      <c r="C18" s="16">
        <f>COUNTIF('Criteria 5'!$B$3:$B$50,"Low")</f>
        <v>0</v>
      </c>
      <c r="D18" s="16">
        <f>COUNTIF('Criteria 5'!$B$3:$B$50,"Medium")</f>
        <v>0</v>
      </c>
      <c r="E18" s="16">
        <f>COUNTIF('Criteria 5'!$B$3:$B$50,"High")</f>
        <v>0</v>
      </c>
      <c r="F18" s="17">
        <f>COUNTIF('Criteria 5'!$C$3:$C$50,"Low")</f>
        <v>0</v>
      </c>
      <c r="G18" s="17">
        <f>COUNTIF('Criteria 5'!$C$3:$C$50,"Medium")</f>
        <v>0</v>
      </c>
      <c r="H18" s="17">
        <f>COUNTIF('Criteria 5'!$C$3:$C$50,"High")</f>
        <v>0</v>
      </c>
      <c r="I18" s="15">
        <f>COUNTIF('Criteria 5'!$D$3:$D$50,"Substantial")</f>
        <v>0</v>
      </c>
      <c r="J18" s="15">
        <f>COUNTIF('Criteria 5'!$D$3:$D$50,"Reasonable")</f>
        <v>0</v>
      </c>
      <c r="K18" s="15">
        <f>COUNTIF('Criteria 5'!$D$3:$D$50,"Limited")</f>
        <v>0</v>
      </c>
      <c r="L18" s="13"/>
    </row>
    <row r="19" spans="1:12" ht="68.25" customHeight="1" x14ac:dyDescent="0.45">
      <c r="A19" s="3">
        <v>6</v>
      </c>
      <c r="B19" s="12" t="s">
        <v>191</v>
      </c>
      <c r="C19" s="16">
        <f>COUNTIF('Criteria 6'!$B$3:$B$50,"Low")</f>
        <v>0</v>
      </c>
      <c r="D19" s="16">
        <f>COUNTIF('Criteria 6'!$B$3:$B$50,"Medium")</f>
        <v>0</v>
      </c>
      <c r="E19" s="16">
        <f>COUNTIF('Criteria 6'!$B$3:$B$50,"High")</f>
        <v>0</v>
      </c>
      <c r="F19" s="17">
        <f>COUNTIF('Criteria 6'!$C$3:$C$50,"Low")</f>
        <v>0</v>
      </c>
      <c r="G19" s="17">
        <f>COUNTIF('Criteria 6'!$C$3:$C$50,"Medium")</f>
        <v>0</v>
      </c>
      <c r="H19" s="17">
        <f>COUNTIF('Criteria 6'!$C$3:$C$50,"High")</f>
        <v>0</v>
      </c>
      <c r="I19" s="15">
        <f>COUNTIF('Criteria 6'!$D$3:$D$50,"Substantial")</f>
        <v>0</v>
      </c>
      <c r="J19" s="15">
        <f>COUNTIF('Criteria 6'!$D$3:$D$50,"Reasonable")</f>
        <v>0</v>
      </c>
      <c r="K19" s="15">
        <f>COUNTIF('Criteria 6'!$D$3:$D$50,"Limited")</f>
        <v>0</v>
      </c>
      <c r="L19" s="13"/>
    </row>
    <row r="20" spans="1:12" ht="55.5" customHeight="1" x14ac:dyDescent="0.45">
      <c r="A20" s="3">
        <v>7</v>
      </c>
      <c r="B20" s="12" t="s">
        <v>192</v>
      </c>
      <c r="C20" s="16">
        <f>COUNTIF('Criteria 7'!$B$3:$B$50,"Low")</f>
        <v>0</v>
      </c>
      <c r="D20" s="16">
        <f>COUNTIF('Criteria 7'!$B$3:$B$50,"Medium")</f>
        <v>0</v>
      </c>
      <c r="E20" s="16">
        <f>COUNTIF('Criteria 7'!$B$3:$B$50,"High")</f>
        <v>0</v>
      </c>
      <c r="F20" s="17">
        <f>COUNTIF('Criteria 7'!$C$3:$C$50,"Low")</f>
        <v>0</v>
      </c>
      <c r="G20" s="17">
        <f>COUNTIF('Criteria 7'!$C$3:$C$50,"Medium")</f>
        <v>0</v>
      </c>
      <c r="H20" s="17">
        <f>COUNTIF('Criteria 7'!$C$3:$C$50,"High")</f>
        <v>0</v>
      </c>
      <c r="I20" s="15">
        <f>COUNTIF('Criteria 7'!$D$3:$D$50,"Substantial")</f>
        <v>0</v>
      </c>
      <c r="J20" s="15">
        <f>COUNTIF('Criteria 7'!$D$3:$D$50,"Reasonable")</f>
        <v>0</v>
      </c>
      <c r="K20" s="15">
        <f>COUNTIF('Criteria 7'!$D$3:$D$50,"Limited")</f>
        <v>0</v>
      </c>
      <c r="L20" s="13"/>
    </row>
    <row r="21" spans="1:12" ht="60.75" customHeight="1" x14ac:dyDescent="0.45">
      <c r="A21" s="3">
        <v>8</v>
      </c>
      <c r="B21" s="12" t="s">
        <v>193</v>
      </c>
      <c r="C21" s="16">
        <f>COUNTIF('Criteria 8'!$B$3:$B$50,"Low")</f>
        <v>0</v>
      </c>
      <c r="D21" s="16">
        <f>COUNTIF('Criteria 8'!$B$3:$B$50,"Medium")</f>
        <v>0</v>
      </c>
      <c r="E21" s="16">
        <f>COUNTIF('Criteria 8'!$B$3:$B$50,"High")</f>
        <v>0</v>
      </c>
      <c r="F21" s="17">
        <f>COUNTIF('Criteria 8'!$C$3:$C$50,"Low")</f>
        <v>0</v>
      </c>
      <c r="G21" s="17">
        <f>COUNTIF('Criteria 8'!$C$3:$C$50,"Medium")</f>
        <v>0</v>
      </c>
      <c r="H21" s="17">
        <f>COUNTIF('Criteria 8'!$C$3:$C$50,"High")</f>
        <v>0</v>
      </c>
      <c r="I21" s="15">
        <f>COUNTIF('Criteria 8'!$D$3:$D$50,"Substantial")</f>
        <v>0</v>
      </c>
      <c r="J21" s="15">
        <f>COUNTIF('Criteria 8'!$D$3:$D$50,"Reasonable")</f>
        <v>0</v>
      </c>
      <c r="K21" s="15">
        <f>COUNTIF('Criteria 8'!$D$3:$D$50,"Limited")</f>
        <v>0</v>
      </c>
      <c r="L21" s="13"/>
    </row>
    <row r="22" spans="1:12" ht="42.75" x14ac:dyDescent="0.45">
      <c r="A22" s="3">
        <v>9</v>
      </c>
      <c r="B22" s="12" t="s">
        <v>194</v>
      </c>
      <c r="C22" s="16">
        <f>COUNTIF('Criteria 9'!$B$3:$B$50,"Low")</f>
        <v>0</v>
      </c>
      <c r="D22" s="16">
        <f>COUNTIF('Criteria 9'!$B$3:$B$50,"Medium")</f>
        <v>0</v>
      </c>
      <c r="E22" s="16">
        <f>COUNTIF('Criteria 9'!$B$3:$B$50,"High")</f>
        <v>0</v>
      </c>
      <c r="F22" s="17">
        <f>COUNTIF('Criteria 9'!$C$3:$C$50,"Low")</f>
        <v>0</v>
      </c>
      <c r="G22" s="17">
        <f>COUNTIF('Criteria 9'!$C$3:$C$50,"Medium")</f>
        <v>0</v>
      </c>
      <c r="H22" s="17">
        <f>COUNTIF('Criteria 9'!$C$3:$C$50,"High")</f>
        <v>0</v>
      </c>
      <c r="I22" s="15">
        <f>COUNTIF('Criteria 9'!$D$3:$D$50,"Substantial")</f>
        <v>0</v>
      </c>
      <c r="J22" s="15">
        <f>COUNTIF('Criteria 9'!$D$3:$D$50,"Reasonable")</f>
        <v>0</v>
      </c>
      <c r="K22" s="15">
        <f>COUNTIF('Criteria 9'!$D$3:$D$50,"Limited")</f>
        <v>0</v>
      </c>
      <c r="L22" s="13"/>
    </row>
    <row r="23" spans="1:12" ht="71.25" x14ac:dyDescent="0.45">
      <c r="A23" s="3">
        <v>10</v>
      </c>
      <c r="B23" s="12" t="s">
        <v>195</v>
      </c>
      <c r="C23" s="16">
        <f>COUNTIF('Criteria 10'!$B$3:$B$50,"Low")</f>
        <v>0</v>
      </c>
      <c r="D23" s="16">
        <f>COUNTIF('Criteria 10'!$B$3:$B$50,"Medium")</f>
        <v>0</v>
      </c>
      <c r="E23" s="16">
        <f>COUNTIF('Criteria 10'!$B$3:$B$50,"High")</f>
        <v>0</v>
      </c>
      <c r="F23" s="17">
        <f>COUNTIF('Criteria 10'!$C$3:$C$50,"Low")</f>
        <v>0</v>
      </c>
      <c r="G23" s="17">
        <f>COUNTIF('Criteria 10'!$C$3:$C$50,"Medium")</f>
        <v>0</v>
      </c>
      <c r="H23" s="17">
        <f>COUNTIF('Criteria 10'!$C$3:$C$50,"High")</f>
        <v>0</v>
      </c>
      <c r="I23" s="15">
        <f>COUNTIF('Criteria 10'!$D$3:$D$50,"Substantial")</f>
        <v>0</v>
      </c>
      <c r="J23" s="15">
        <f>COUNTIF('Criteria 10'!$D$3:$D$50,"Reasonable")</f>
        <v>0</v>
      </c>
      <c r="K23" s="15">
        <f>COUNTIF('Criteria 10'!$D$3:$D$50,"Limited")</f>
        <v>0</v>
      </c>
      <c r="L23" s="13"/>
    </row>
    <row r="24" spans="1:12" ht="60.75" customHeight="1" x14ac:dyDescent="0.45">
      <c r="A24" s="3">
        <v>11</v>
      </c>
      <c r="B24" s="12" t="s">
        <v>196</v>
      </c>
      <c r="C24" s="16">
        <f>COUNTIF('Criteria 11'!$B$3:$B$50,"Low")</f>
        <v>0</v>
      </c>
      <c r="D24" s="16">
        <f>COUNTIF('Criteria 11'!$B$3:$B$50,"Medium")</f>
        <v>0</v>
      </c>
      <c r="E24" s="16">
        <f>COUNTIF('Criteria 11'!$B$3:$B$50,"High")</f>
        <v>0</v>
      </c>
      <c r="F24" s="17">
        <f>COUNTIF('Criteria 11'!$C$3:$C$50,"Low")</f>
        <v>0</v>
      </c>
      <c r="G24" s="17">
        <f>COUNTIF('Criteria 11'!$C$3:$C$50,"Medium")</f>
        <v>0</v>
      </c>
      <c r="H24" s="17">
        <f>COUNTIF('Criteria 11'!$C$3:$C$50,"High")</f>
        <v>0</v>
      </c>
      <c r="I24" s="37">
        <f>COUNTIF('Criteria 11'!$D$3:$D$50,"Substantial")</f>
        <v>0</v>
      </c>
      <c r="J24" s="37">
        <f>COUNTIF('Criteria 11'!$D$3:$D$50,"Reasonable")</f>
        <v>0</v>
      </c>
      <c r="K24" s="37">
        <f>COUNTIF('Criteria 11'!$D$3:$D$50,"Limited")</f>
        <v>0</v>
      </c>
      <c r="L24" s="38"/>
    </row>
    <row r="25" spans="1:12" ht="71.25" x14ac:dyDescent="0.45">
      <c r="A25" s="3">
        <v>12</v>
      </c>
      <c r="B25" s="41" t="s">
        <v>197</v>
      </c>
      <c r="C25" s="16">
        <f>COUNTIF('Criteria 12'!$B$3:$B$50,"Low")</f>
        <v>0</v>
      </c>
      <c r="D25" s="16">
        <f>COUNTIF('Criteria 12'!$B$3:$B$50,"Medium")</f>
        <v>0</v>
      </c>
      <c r="E25" s="16">
        <f>COUNTIF('Criteria 12'!$B$3:$B$50,"High")</f>
        <v>0</v>
      </c>
      <c r="F25" s="17">
        <f>COUNTIF('Criteria 12'!$C$3:$C$50,"Low")</f>
        <v>0</v>
      </c>
      <c r="G25" s="17">
        <f>COUNTIF('Criteria 12'!$C$3:$C$50,"Medium")</f>
        <v>0</v>
      </c>
      <c r="H25" s="17">
        <f>COUNTIF('Criteria 12'!$C$3:$C$50,"High")</f>
        <v>0</v>
      </c>
      <c r="I25" s="37">
        <f>COUNTIF('Criteria 12'!$D$3:$D$50,"Substantial")</f>
        <v>0</v>
      </c>
      <c r="J25" s="37">
        <f>COUNTIF('Criteria 12'!$D$3:$D$50,"Reasonable")</f>
        <v>0</v>
      </c>
      <c r="K25" s="37">
        <f>COUNTIF('Criteria 12'!$D$3:$D$50,"Limited")</f>
        <v>0</v>
      </c>
      <c r="L25" s="13"/>
    </row>
    <row r="26" spans="1:12" ht="60.75" customHeight="1" x14ac:dyDescent="0.45">
      <c r="A26" s="3">
        <v>13</v>
      </c>
      <c r="B26" s="41" t="s">
        <v>198</v>
      </c>
      <c r="C26" s="16">
        <f>COUNTIF('Criteria 13'!$B$3:$B$50,"Low")</f>
        <v>0</v>
      </c>
      <c r="D26" s="16">
        <f>COUNTIF('Criteria 13'!$B$3:$B$50,"Medium")</f>
        <v>0</v>
      </c>
      <c r="E26" s="16">
        <f>COUNTIF('Criteria 13'!$B$3:$B$50,"High")</f>
        <v>0</v>
      </c>
      <c r="F26" s="17">
        <f>COUNTIF('Criteria 13'!$C$3:$C$50,"Low")</f>
        <v>0</v>
      </c>
      <c r="G26" s="17">
        <f>COUNTIF('Criteria 13'!$C$3:$C$50,"Medium")</f>
        <v>0</v>
      </c>
      <c r="H26" s="17">
        <f>COUNTIF('Criteria 13'!$C$3:$C$50,"High")</f>
        <v>0</v>
      </c>
      <c r="I26" s="37">
        <f>COUNTIF('Criteria 13'!$D$3:$D$50,"Substantial")</f>
        <v>0</v>
      </c>
      <c r="J26" s="37">
        <f>COUNTIF('Criteria 13'!$D$3:$D$50,"Reasonable")</f>
        <v>0</v>
      </c>
      <c r="K26" s="37">
        <f>COUNTIF('Criteria 13'!$D$3:$D$50,"Limited")</f>
        <v>0</v>
      </c>
      <c r="L26" s="13"/>
    </row>
    <row r="27" spans="1:12" ht="60.75" customHeight="1" thickBot="1" x14ac:dyDescent="0.5">
      <c r="A27" s="3">
        <v>14</v>
      </c>
      <c r="B27" s="41" t="s">
        <v>199</v>
      </c>
      <c r="C27" s="16">
        <f>COUNTIF('Criteria 14'!$B$3:$B$50,"Low")</f>
        <v>0</v>
      </c>
      <c r="D27" s="16">
        <f>COUNTIF('Criteria 14'!$B$3:$B$50,"Medium")</f>
        <v>0</v>
      </c>
      <c r="E27" s="16">
        <f>COUNTIF('Criteria 14'!$B$3:$B$50,"High")</f>
        <v>0</v>
      </c>
      <c r="F27" s="17">
        <f>COUNTIF('Criteria 14'!$C$3:$C$50,"Low")</f>
        <v>0</v>
      </c>
      <c r="G27" s="17">
        <f>COUNTIF('Criteria 14'!$C$3:$C$50,"Medium")</f>
        <v>0</v>
      </c>
      <c r="H27" s="17">
        <f>COUNTIF('Criteria 14'!$C$3:$C$50,"High")</f>
        <v>0</v>
      </c>
      <c r="I27" s="37">
        <f>COUNTIF('Criteria 14'!$D$3:$D$50,"Substantial")</f>
        <v>0</v>
      </c>
      <c r="J27" s="37">
        <f>COUNTIF('Criteria 14'!$D$3:$D$50,"Reasonable")</f>
        <v>0</v>
      </c>
      <c r="K27" s="37">
        <f>COUNTIF('Criteria 14'!$D$3:$D$50,"Limited")</f>
        <v>0</v>
      </c>
      <c r="L27" s="13"/>
    </row>
    <row r="28" spans="1:12" s="5" customFormat="1" ht="60" customHeight="1" thickTop="1" thickBot="1" x14ac:dyDescent="0.5">
      <c r="A28" s="31" t="s">
        <v>25</v>
      </c>
      <c r="B28" s="32"/>
      <c r="C28" s="33">
        <f>SUM(C14:C27)</f>
        <v>0</v>
      </c>
      <c r="D28" s="33">
        <f>SUM(D14:D27)</f>
        <v>0</v>
      </c>
      <c r="E28" s="33">
        <f>SUM(E14:E27)</f>
        <v>0</v>
      </c>
      <c r="F28" s="34">
        <f>SUM(F14:F27)</f>
        <v>0</v>
      </c>
      <c r="G28" s="34">
        <f>SUM(G14:G27)</f>
        <v>0</v>
      </c>
      <c r="H28" s="35">
        <f>SUM(H14:H27)</f>
        <v>0</v>
      </c>
      <c r="I28" s="39">
        <f>SUM(I14:I27)</f>
        <v>0</v>
      </c>
      <c r="J28" s="40">
        <f>SUM(J14:J27)</f>
        <v>0</v>
      </c>
      <c r="K28" s="40">
        <f>SUM(K14:K27)</f>
        <v>0</v>
      </c>
      <c r="L28" s="106"/>
    </row>
    <row r="29" spans="1:12" ht="18" customHeight="1" thickTop="1" x14ac:dyDescent="0.45"/>
  </sheetData>
  <sheetProtection algorithmName="SHA-512" hashValue="kp7yw9QsfS1dqEKQKItoNXC+nZ7fawsp0IAw6rlfgPT1ZgHWtQIOxrE8vpLM3u49pKMgme9o9FzFf/IoWUPOxQ==" saltValue="dxjCYf5h+EkB9hu9NRK2Zg==" spinCount="100000" sheet="1" objects="1" scenarios="1"/>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election activeCell="D3" sqref="B3:D3"/>
    </sheetView>
  </sheetViews>
  <sheetFormatPr defaultColWidth="9" defaultRowHeight="39.4" customHeight="1" x14ac:dyDescent="0.45"/>
  <cols>
    <col min="1" max="1" width="50.53125" style="2" customWidth="1"/>
    <col min="2" max="3" width="12.19921875" style="2" customWidth="1"/>
    <col min="4" max="4" width="12.53125" style="2" customWidth="1"/>
    <col min="5" max="5" width="19.53125" style="2" customWidth="1"/>
    <col min="6" max="6" width="15.53125" style="2" customWidth="1"/>
    <col min="7" max="7" width="50.53125" style="2" customWidth="1"/>
    <col min="8" max="8" width="50.73046875" style="2" customWidth="1"/>
    <col min="9" max="16384" width="9" style="2"/>
  </cols>
  <sheetData>
    <row r="1" spans="1:8" s="27" customFormat="1" ht="81" customHeight="1" x14ac:dyDescent="0.45">
      <c r="A1" s="43" t="str">
        <f>Dashboard!B14</f>
        <v>Have an operational strategy that is based on a thorough assessment of risk to the community.</v>
      </c>
      <c r="B1" s="44" t="s">
        <v>0</v>
      </c>
      <c r="C1" s="44" t="s">
        <v>1</v>
      </c>
      <c r="D1" s="44" t="s">
        <v>143</v>
      </c>
      <c r="E1" s="44" t="s">
        <v>26</v>
      </c>
      <c r="F1" s="44" t="s">
        <v>27</v>
      </c>
      <c r="G1" s="44" t="s">
        <v>28</v>
      </c>
      <c r="H1" s="45" t="s">
        <v>145</v>
      </c>
    </row>
    <row r="2" spans="1:8" ht="39.4" customHeight="1" x14ac:dyDescent="0.45">
      <c r="A2" s="46"/>
      <c r="B2" s="47"/>
      <c r="C2" s="47"/>
      <c r="D2" s="48" t="str">
        <f>IF(COUNTIF(D3:D50,"Limited")&gt;0,"Limited",IF(COUNTIF(D3:D50,"Reasonable")&gt;0,"Reasonable","Substantial"))</f>
        <v>Substantial</v>
      </c>
      <c r="E2" s="49"/>
      <c r="F2" s="50"/>
      <c r="G2" s="49"/>
      <c r="H2" s="51"/>
    </row>
    <row r="3" spans="1:8" ht="39.4" customHeight="1" x14ac:dyDescent="0.45">
      <c r="A3" s="52" t="s">
        <v>29</v>
      </c>
      <c r="B3" s="53"/>
      <c r="C3" s="53"/>
      <c r="D3" s="54"/>
      <c r="E3" s="52"/>
      <c r="F3" s="55"/>
      <c r="G3" s="52"/>
      <c r="H3" s="56"/>
    </row>
    <row r="4" spans="1:8" ht="39.4" customHeight="1" x14ac:dyDescent="0.45">
      <c r="A4" s="57" t="s">
        <v>30</v>
      </c>
      <c r="B4" s="58"/>
      <c r="C4" s="58"/>
      <c r="D4" s="59"/>
      <c r="E4" s="57"/>
      <c r="F4" s="60"/>
      <c r="G4" s="57"/>
      <c r="H4" s="29"/>
    </row>
    <row r="5" spans="1:8" ht="39.4" customHeight="1" x14ac:dyDescent="0.45">
      <c r="A5" s="52" t="s">
        <v>31</v>
      </c>
      <c r="B5" s="53"/>
      <c r="C5" s="53"/>
      <c r="D5" s="54"/>
      <c r="E5" s="52"/>
      <c r="F5" s="55"/>
      <c r="G5" s="52"/>
      <c r="H5" s="56"/>
    </row>
    <row r="6" spans="1:8" ht="39.4" customHeight="1" x14ac:dyDescent="0.45">
      <c r="A6" s="57" t="s">
        <v>32</v>
      </c>
      <c r="B6" s="58"/>
      <c r="C6" s="58"/>
      <c r="D6" s="59"/>
      <c r="E6" s="57"/>
      <c r="F6" s="60"/>
      <c r="G6" s="57"/>
      <c r="H6" s="29"/>
    </row>
    <row r="7" spans="1:8" ht="39.4" customHeight="1" x14ac:dyDescent="0.45">
      <c r="A7" s="52" t="s">
        <v>33</v>
      </c>
      <c r="B7" s="53"/>
      <c r="C7" s="53"/>
      <c r="D7" s="54"/>
      <c r="E7" s="52"/>
      <c r="F7" s="55"/>
      <c r="G7" s="52"/>
      <c r="H7" s="56"/>
    </row>
    <row r="8" spans="1:8" ht="39.4" customHeight="1" x14ac:dyDescent="0.45">
      <c r="A8" s="57" t="s">
        <v>34</v>
      </c>
      <c r="B8" s="58"/>
      <c r="C8" s="58"/>
      <c r="D8" s="59"/>
      <c r="E8" s="57"/>
      <c r="F8" s="60"/>
      <c r="G8" s="57"/>
      <c r="H8" s="29"/>
    </row>
    <row r="9" spans="1:8" ht="39.4" customHeight="1" x14ac:dyDescent="0.45">
      <c r="A9" s="52" t="s">
        <v>35</v>
      </c>
      <c r="B9" s="53"/>
      <c r="C9" s="53"/>
      <c r="D9" s="54"/>
      <c r="E9" s="52"/>
      <c r="F9" s="55"/>
      <c r="G9" s="52"/>
      <c r="H9" s="56"/>
    </row>
    <row r="10" spans="1:8" ht="39.4" customHeight="1" x14ac:dyDescent="0.45">
      <c r="A10" s="57" t="s">
        <v>36</v>
      </c>
      <c r="B10" s="58"/>
      <c r="C10" s="58"/>
      <c r="D10" s="59"/>
      <c r="E10" s="57"/>
      <c r="F10" s="60"/>
      <c r="G10" s="57"/>
      <c r="H10" s="29"/>
    </row>
    <row r="11" spans="1:8" ht="39.4" customHeight="1" x14ac:dyDescent="0.45">
      <c r="A11" s="52" t="s">
        <v>37</v>
      </c>
      <c r="B11" s="53"/>
      <c r="C11" s="53"/>
      <c r="D11" s="54"/>
      <c r="E11" s="52"/>
      <c r="F11" s="55"/>
      <c r="G11" s="52"/>
      <c r="H11" s="56"/>
    </row>
    <row r="12" spans="1:8" ht="39.4" customHeight="1" x14ac:dyDescent="0.45">
      <c r="A12" s="57" t="s">
        <v>38</v>
      </c>
      <c r="B12" s="58"/>
      <c r="C12" s="58"/>
      <c r="D12" s="59"/>
      <c r="E12" s="57"/>
      <c r="F12" s="60"/>
      <c r="G12" s="57"/>
      <c r="H12" s="29"/>
    </row>
    <row r="13" spans="1:8" ht="39.4" customHeight="1" x14ac:dyDescent="0.45">
      <c r="A13" s="61" t="s">
        <v>39</v>
      </c>
      <c r="B13" s="62"/>
      <c r="C13" s="62"/>
      <c r="D13" s="63"/>
      <c r="E13" s="61"/>
      <c r="F13" s="64"/>
      <c r="G13" s="61"/>
      <c r="H13" s="36"/>
    </row>
  </sheetData>
  <phoneticPr fontId="2" type="noConversion"/>
  <conditionalFormatting sqref="B2:B13">
    <cfRule type="cellIs" dxfId="167" priority="7" operator="equal">
      <formula>"Low"</formula>
    </cfRule>
    <cfRule type="cellIs" dxfId="166" priority="8" operator="equal">
      <formula>"Medium"</formula>
    </cfRule>
  </conditionalFormatting>
  <conditionalFormatting sqref="B2:C13">
    <cfRule type="cellIs" dxfId="165" priority="6" operator="equal">
      <formula>"High"</formula>
    </cfRule>
  </conditionalFormatting>
  <conditionalFormatting sqref="C2:C13">
    <cfRule type="cellIs" dxfId="164" priority="4" operator="equal">
      <formula>"Low"</formula>
    </cfRule>
    <cfRule type="cellIs" dxfId="16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election activeCell="C10" sqref="C10"/>
    </sheetView>
  </sheetViews>
  <sheetFormatPr defaultColWidth="9" defaultRowHeight="39.4" customHeight="1" x14ac:dyDescent="0.45"/>
  <cols>
    <col min="1" max="1" width="54.464843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75.75" customHeight="1" x14ac:dyDescent="0.45">
      <c r="A1" s="43" t="str">
        <f>Dashboard!B15</f>
        <v>Be able to evidence consideration of and actions taken in relation to the below key activities, when preparing and providing an operational response:
a) legislative responsibilities;
b) data management;
c) risk management;
d) health and safety management;
e) site-specific risk information;
f) emergency response plans;
g) operational assurance;
h) competence and training, including validation and revalidation;
i) organisational learning, including operational learning; and
j) participation in legal proceedings.</v>
      </c>
      <c r="B1" s="44" t="s">
        <v>0</v>
      </c>
      <c r="C1" s="44" t="s">
        <v>1</v>
      </c>
      <c r="D1" s="44" t="s">
        <v>143</v>
      </c>
      <c r="E1" s="44" t="s">
        <v>26</v>
      </c>
      <c r="F1" s="44" t="s">
        <v>27</v>
      </c>
      <c r="G1" s="45" t="s">
        <v>28</v>
      </c>
      <c r="H1" s="26" t="s">
        <v>145</v>
      </c>
    </row>
    <row r="2" spans="1:8" s="27" customFormat="1" ht="39.4" customHeight="1" x14ac:dyDescent="0.45">
      <c r="A2" s="46"/>
      <c r="B2" s="47"/>
      <c r="C2" s="47"/>
      <c r="D2" s="65" t="str">
        <f>IF(COUNTIF(D3:D50,"Limited")&gt;0,"Limited",IF(COUNTIF(D3:D50,"Reasonable")&gt;0,"Reasonable","Substantial"))</f>
        <v>Substantial</v>
      </c>
      <c r="E2" s="49"/>
      <c r="F2" s="50"/>
      <c r="G2" s="51"/>
      <c r="H2" s="25"/>
    </row>
    <row r="3" spans="1:8" ht="39.4" customHeight="1" x14ac:dyDescent="0.45">
      <c r="A3" s="57" t="s">
        <v>40</v>
      </c>
      <c r="B3" s="58"/>
      <c r="C3" s="58"/>
      <c r="D3" s="59"/>
      <c r="E3" s="57"/>
      <c r="F3" s="60"/>
      <c r="G3" s="29"/>
      <c r="H3" s="28"/>
    </row>
    <row r="4" spans="1:8" ht="39.4" customHeight="1" x14ac:dyDescent="0.45">
      <c r="A4" s="52" t="s">
        <v>41</v>
      </c>
      <c r="B4" s="53"/>
      <c r="C4" s="53"/>
      <c r="D4" s="54"/>
      <c r="E4" s="52"/>
      <c r="F4" s="55"/>
      <c r="G4" s="56"/>
      <c r="H4" s="36"/>
    </row>
    <row r="5" spans="1:8" ht="39.4" customHeight="1" x14ac:dyDescent="0.45">
      <c r="A5" s="57" t="s">
        <v>42</v>
      </c>
      <c r="B5" s="58"/>
      <c r="C5" s="58"/>
      <c r="D5" s="59"/>
      <c r="E5" s="57"/>
      <c r="F5" s="60"/>
      <c r="G5" s="29"/>
      <c r="H5" s="28"/>
    </row>
    <row r="6" spans="1:8" ht="39.4" customHeight="1" x14ac:dyDescent="0.45">
      <c r="A6" s="52" t="s">
        <v>43</v>
      </c>
      <c r="B6" s="53"/>
      <c r="C6" s="53"/>
      <c r="D6" s="54"/>
      <c r="E6" s="52"/>
      <c r="F6" s="55"/>
      <c r="G6" s="56"/>
      <c r="H6" s="36"/>
    </row>
    <row r="7" spans="1:8" ht="39.4" customHeight="1" x14ac:dyDescent="0.45">
      <c r="A7" s="57" t="s">
        <v>44</v>
      </c>
      <c r="B7" s="58"/>
      <c r="C7" s="58"/>
      <c r="D7" s="59"/>
      <c r="E7" s="57"/>
      <c r="F7" s="60"/>
      <c r="G7" s="29"/>
      <c r="H7" s="28"/>
    </row>
    <row r="8" spans="1:8" ht="39.4" customHeight="1" x14ac:dyDescent="0.45">
      <c r="A8" s="52" t="s">
        <v>45</v>
      </c>
      <c r="B8" s="53"/>
      <c r="C8" s="53"/>
      <c r="D8" s="54"/>
      <c r="E8" s="52"/>
      <c r="F8" s="55"/>
      <c r="G8" s="56"/>
      <c r="H8" s="36"/>
    </row>
    <row r="9" spans="1:8" ht="39.4" customHeight="1" x14ac:dyDescent="0.45">
      <c r="A9" s="57" t="s">
        <v>46</v>
      </c>
      <c r="B9" s="58"/>
      <c r="C9" s="58"/>
      <c r="D9" s="59"/>
      <c r="E9" s="57"/>
      <c r="F9" s="60"/>
      <c r="G9" s="29"/>
      <c r="H9" s="28"/>
    </row>
    <row r="10" spans="1:8" ht="39.4" customHeight="1" x14ac:dyDescent="0.45">
      <c r="A10" s="52" t="s">
        <v>47</v>
      </c>
      <c r="B10" s="53"/>
      <c r="C10" s="53"/>
      <c r="D10" s="54"/>
      <c r="E10" s="52"/>
      <c r="F10" s="55"/>
      <c r="G10" s="56"/>
      <c r="H10" s="36"/>
    </row>
    <row r="11" spans="1:8" ht="39.4" customHeight="1" x14ac:dyDescent="0.45">
      <c r="A11" s="57" t="s">
        <v>48</v>
      </c>
      <c r="B11" s="58"/>
      <c r="C11" s="58"/>
      <c r="D11" s="59"/>
      <c r="E11" s="57"/>
      <c r="F11" s="60"/>
      <c r="G11" s="29"/>
      <c r="H11" s="29"/>
    </row>
    <row r="12" spans="1:8" ht="39.4" customHeight="1" x14ac:dyDescent="0.45">
      <c r="A12" s="61" t="s">
        <v>49</v>
      </c>
      <c r="B12" s="62"/>
      <c r="C12" s="62"/>
      <c r="D12" s="63"/>
      <c r="E12" s="61"/>
      <c r="F12" s="64"/>
      <c r="G12" s="36"/>
      <c r="H12" s="36"/>
    </row>
  </sheetData>
  <phoneticPr fontId="2" type="noConversion"/>
  <conditionalFormatting sqref="B2:B12">
    <cfRule type="cellIs" dxfId="159" priority="7" operator="equal">
      <formula>"Low"</formula>
    </cfRule>
    <cfRule type="cellIs" dxfId="158" priority="8" operator="equal">
      <formula>"Medium"</formula>
    </cfRule>
  </conditionalFormatting>
  <conditionalFormatting sqref="B2:C12">
    <cfRule type="cellIs" dxfId="157" priority="6" operator="equal">
      <formula>"High"</formula>
    </cfRule>
  </conditionalFormatting>
  <conditionalFormatting sqref="C2:C12">
    <cfRule type="cellIs" dxfId="156" priority="4" operator="equal">
      <formula>"Low"</formula>
    </cfRule>
    <cfRule type="cellIs" dxfId="15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election activeCell="B3" sqref="B3"/>
    </sheetView>
  </sheetViews>
  <sheetFormatPr defaultColWidth="9" defaultRowHeight="18" customHeight="1" x14ac:dyDescent="0.45"/>
  <cols>
    <col min="1" max="1" width="68.5312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ht="57.75" customHeight="1" x14ac:dyDescent="0.45">
      <c r="A1" s="66" t="str">
        <f>Dashboard!B16</f>
        <v>Undertake all appropriate risk assessments, as required under legislation, to prepare for an operational response.</v>
      </c>
      <c r="B1" s="67" t="s">
        <v>0</v>
      </c>
      <c r="C1" s="67" t="s">
        <v>1</v>
      </c>
      <c r="D1" s="44" t="s">
        <v>143</v>
      </c>
      <c r="E1" s="67" t="s">
        <v>26</v>
      </c>
      <c r="F1" s="68" t="s">
        <v>27</v>
      </c>
      <c r="G1" s="67" t="s">
        <v>28</v>
      </c>
      <c r="H1" s="69" t="s">
        <v>145</v>
      </c>
    </row>
    <row r="2" spans="1:8" ht="39.4" customHeight="1" x14ac:dyDescent="0.45">
      <c r="A2" s="46"/>
      <c r="B2" s="70"/>
      <c r="C2" s="70"/>
      <c r="D2" s="71" t="str">
        <f>IF(COUNTIF(D3:D50,"Limited")&gt;0,"Limited",IF(COUNTIF(D3:D50,"Reasonable")&gt;0,"Reasonable","Substantial"))</f>
        <v>Substantial</v>
      </c>
      <c r="E2" s="72"/>
      <c r="F2" s="73"/>
      <c r="G2" s="72"/>
      <c r="H2" s="51"/>
    </row>
    <row r="3" spans="1:8" ht="39.4" customHeight="1" x14ac:dyDescent="0.45">
      <c r="A3" s="57" t="s">
        <v>50</v>
      </c>
      <c r="B3" s="58"/>
      <c r="C3" s="58"/>
      <c r="D3" s="59"/>
      <c r="E3" s="57"/>
      <c r="F3" s="60"/>
      <c r="G3" s="57"/>
      <c r="H3" s="29"/>
    </row>
    <row r="4" spans="1:8" ht="39.4" customHeight="1" x14ac:dyDescent="0.45">
      <c r="A4" s="52" t="s">
        <v>51</v>
      </c>
      <c r="B4" s="53"/>
      <c r="C4" s="53"/>
      <c r="D4" s="54"/>
      <c r="E4" s="52"/>
      <c r="F4" s="55"/>
      <c r="G4" s="52"/>
      <c r="H4" s="56"/>
    </row>
    <row r="5" spans="1:8" ht="39.4" customHeight="1" x14ac:dyDescent="0.45">
      <c r="A5" s="57" t="s">
        <v>52</v>
      </c>
      <c r="B5" s="58"/>
      <c r="C5" s="58"/>
      <c r="D5" s="59"/>
      <c r="E5" s="57"/>
      <c r="F5" s="60"/>
      <c r="G5" s="57"/>
      <c r="H5" s="29"/>
    </row>
    <row r="6" spans="1:8" ht="39.4" customHeight="1" x14ac:dyDescent="0.45">
      <c r="A6" s="52" t="s">
        <v>53</v>
      </c>
      <c r="B6" s="53"/>
      <c r="C6" s="53"/>
      <c r="D6" s="54"/>
      <c r="E6" s="52"/>
      <c r="F6" s="55"/>
      <c r="G6" s="52"/>
      <c r="H6" s="56"/>
    </row>
    <row r="7" spans="1:8" ht="39.4" customHeight="1" x14ac:dyDescent="0.45">
      <c r="A7" s="57" t="s">
        <v>54</v>
      </c>
      <c r="B7" s="58"/>
      <c r="C7" s="58"/>
      <c r="D7" s="59"/>
      <c r="E7" s="57"/>
      <c r="F7" s="60"/>
      <c r="G7" s="57"/>
      <c r="H7" s="29"/>
    </row>
    <row r="8" spans="1:8" ht="39.4" customHeight="1" x14ac:dyDescent="0.45">
      <c r="A8" s="52" t="s">
        <v>55</v>
      </c>
      <c r="B8" s="53"/>
      <c r="C8" s="53"/>
      <c r="D8" s="54"/>
      <c r="E8" s="52"/>
      <c r="F8" s="55"/>
      <c r="G8" s="52"/>
      <c r="H8" s="56"/>
    </row>
    <row r="9" spans="1:8" ht="39.4" customHeight="1" x14ac:dyDescent="0.45">
      <c r="A9" s="57" t="s">
        <v>56</v>
      </c>
      <c r="B9" s="58"/>
      <c r="C9" s="58"/>
      <c r="D9" s="59"/>
      <c r="E9" s="57"/>
      <c r="F9" s="60"/>
      <c r="G9" s="57"/>
      <c r="H9" s="29"/>
    </row>
    <row r="10" spans="1:8" ht="39.4" customHeight="1" x14ac:dyDescent="0.45">
      <c r="A10" s="52" t="s">
        <v>57</v>
      </c>
      <c r="B10" s="53"/>
      <c r="C10" s="53"/>
      <c r="D10" s="54"/>
      <c r="E10" s="52"/>
      <c r="F10" s="55"/>
      <c r="G10" s="52"/>
      <c r="H10" s="56"/>
    </row>
    <row r="11" spans="1:8" ht="39.4" customHeight="1" x14ac:dyDescent="0.45">
      <c r="A11" s="57" t="s">
        <v>58</v>
      </c>
      <c r="B11" s="58"/>
      <c r="C11" s="58"/>
      <c r="D11" s="59"/>
      <c r="E11" s="57"/>
      <c r="F11" s="60"/>
      <c r="G11" s="57"/>
      <c r="H11" s="29"/>
    </row>
    <row r="12" spans="1:8" ht="39.4" customHeight="1" x14ac:dyDescent="0.45">
      <c r="A12" s="61" t="s">
        <v>59</v>
      </c>
      <c r="B12" s="62"/>
      <c r="C12" s="62"/>
      <c r="D12" s="63"/>
      <c r="E12" s="61"/>
      <c r="F12" s="64"/>
      <c r="G12" s="61"/>
      <c r="H12" s="36"/>
    </row>
    <row r="13" spans="1:8" ht="39" customHeight="1" x14ac:dyDescent="0.45"/>
    <row r="14" spans="1:8" ht="39" customHeight="1" x14ac:dyDescent="0.45">
      <c r="A14" s="30"/>
    </row>
    <row r="15" spans="1:8" ht="39" customHeight="1" x14ac:dyDescent="0.45"/>
    <row r="16" spans="1:8" ht="39" customHeight="1" x14ac:dyDescent="0.45"/>
    <row r="17" ht="39" customHeight="1" x14ac:dyDescent="0.45"/>
    <row r="18" ht="39" customHeight="1" x14ac:dyDescent="0.45"/>
    <row r="19" ht="39" customHeight="1" x14ac:dyDescent="0.45"/>
    <row r="20" ht="39" customHeight="1" x14ac:dyDescent="0.45"/>
    <row r="21" ht="39" customHeight="1" x14ac:dyDescent="0.45"/>
    <row r="22" ht="39" customHeight="1" x14ac:dyDescent="0.45"/>
    <row r="23" ht="39" customHeight="1" x14ac:dyDescent="0.45"/>
    <row r="24" ht="39" customHeight="1" x14ac:dyDescent="0.45"/>
    <row r="25" ht="39" customHeight="1" x14ac:dyDescent="0.45"/>
    <row r="26" ht="39" customHeight="1" x14ac:dyDescent="0.45"/>
    <row r="27" ht="39" customHeight="1" x14ac:dyDescent="0.45"/>
    <row r="28" ht="39" customHeight="1" x14ac:dyDescent="0.45"/>
    <row r="29" ht="39" customHeight="1" x14ac:dyDescent="0.45"/>
    <row r="30" ht="39" customHeight="1" x14ac:dyDescent="0.45"/>
    <row r="31" ht="39" customHeight="1" x14ac:dyDescent="0.45"/>
    <row r="32" ht="39" customHeight="1" x14ac:dyDescent="0.45"/>
    <row r="33" ht="39" customHeight="1" x14ac:dyDescent="0.45"/>
    <row r="34" ht="39" customHeight="1" x14ac:dyDescent="0.45"/>
    <row r="35" ht="39" customHeight="1" x14ac:dyDescent="0.45"/>
    <row r="36" ht="39" customHeight="1" x14ac:dyDescent="0.45"/>
    <row r="37" ht="39" customHeight="1" x14ac:dyDescent="0.45"/>
    <row r="38" ht="39" customHeight="1" x14ac:dyDescent="0.45"/>
    <row r="39" ht="39" customHeight="1" x14ac:dyDescent="0.45"/>
    <row r="40" ht="39" customHeight="1" x14ac:dyDescent="0.45"/>
    <row r="41" ht="39" customHeight="1" x14ac:dyDescent="0.45"/>
    <row r="42" ht="39" customHeight="1" x14ac:dyDescent="0.45"/>
    <row r="43" ht="39" customHeight="1" x14ac:dyDescent="0.45"/>
    <row r="44" ht="39" customHeight="1" x14ac:dyDescent="0.45"/>
    <row r="45" ht="39" customHeight="1" x14ac:dyDescent="0.45"/>
    <row r="46" ht="39" customHeight="1" x14ac:dyDescent="0.45"/>
    <row r="47" ht="39" customHeight="1" x14ac:dyDescent="0.45"/>
    <row r="48" ht="39" customHeight="1" x14ac:dyDescent="0.45"/>
    <row r="49" ht="39" customHeight="1" x14ac:dyDescent="0.45"/>
    <row r="50" ht="39" customHeight="1" x14ac:dyDescent="0.45"/>
  </sheetData>
  <phoneticPr fontId="2" type="noConversion"/>
  <conditionalFormatting sqref="B1:B12">
    <cfRule type="cellIs" dxfId="151" priority="7" operator="equal">
      <formula>"Low"</formula>
    </cfRule>
    <cfRule type="cellIs" dxfId="150" priority="8" operator="equal">
      <formula>"Medium"</formula>
    </cfRule>
  </conditionalFormatting>
  <conditionalFormatting sqref="B1:C12">
    <cfRule type="cellIs" dxfId="149" priority="6" operator="equal">
      <formula>"High"</formula>
    </cfRule>
  </conditionalFormatting>
  <conditionalFormatting sqref="C1:C12">
    <cfRule type="cellIs" dxfId="148" priority="4" operator="equal">
      <formula>"Low"</formula>
    </cfRule>
    <cfRule type="cellIs" dxfId="14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election activeCell="B3" sqref="B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48" customHeight="1" x14ac:dyDescent="0.45">
      <c r="A1" s="74" t="str">
        <f>Dashboard!B17</f>
        <v>Review existing cover models, resources, equipment and training against all appropriate risk assessments.</v>
      </c>
      <c r="B1" s="75" t="s">
        <v>0</v>
      </c>
      <c r="C1" s="75" t="s">
        <v>1</v>
      </c>
      <c r="D1" s="75" t="s">
        <v>143</v>
      </c>
      <c r="E1" s="75" t="s">
        <v>26</v>
      </c>
      <c r="F1" s="75" t="s">
        <v>27</v>
      </c>
      <c r="G1" s="75" t="s">
        <v>28</v>
      </c>
      <c r="H1" s="76" t="s">
        <v>145</v>
      </c>
    </row>
    <row r="2" spans="1:8"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60</v>
      </c>
      <c r="B3" s="58"/>
      <c r="C3" s="58"/>
      <c r="D3" s="59"/>
      <c r="E3" s="57"/>
      <c r="F3" s="60"/>
      <c r="G3" s="57"/>
      <c r="H3" s="80"/>
    </row>
    <row r="4" spans="1:8" ht="39.4" customHeight="1" x14ac:dyDescent="0.45">
      <c r="A4" s="81" t="s">
        <v>61</v>
      </c>
      <c r="B4" s="58"/>
      <c r="C4" s="58"/>
      <c r="D4" s="59"/>
      <c r="E4" s="52"/>
      <c r="F4" s="55"/>
      <c r="G4" s="52"/>
      <c r="H4" s="82"/>
    </row>
    <row r="5" spans="1:8" ht="39.4" customHeight="1" x14ac:dyDescent="0.45">
      <c r="A5" s="79" t="s">
        <v>62</v>
      </c>
      <c r="B5" s="58"/>
      <c r="C5" s="58"/>
      <c r="D5" s="59"/>
      <c r="E5" s="57"/>
      <c r="F5" s="60"/>
      <c r="G5" s="57"/>
      <c r="H5" s="80"/>
    </row>
    <row r="6" spans="1:8" ht="39.4" customHeight="1" x14ac:dyDescent="0.45">
      <c r="A6" s="81" t="s">
        <v>63</v>
      </c>
      <c r="B6" s="53"/>
      <c r="C6" s="53"/>
      <c r="D6" s="54"/>
      <c r="E6" s="52"/>
      <c r="F6" s="55"/>
      <c r="G6" s="52"/>
      <c r="H6" s="82"/>
    </row>
    <row r="7" spans="1:8" ht="39.4" customHeight="1" x14ac:dyDescent="0.45">
      <c r="A7" s="79" t="s">
        <v>64</v>
      </c>
      <c r="B7" s="58"/>
      <c r="C7" s="58"/>
      <c r="D7" s="59"/>
      <c r="E7" s="57"/>
      <c r="F7" s="60"/>
      <c r="G7" s="57"/>
      <c r="H7" s="80"/>
    </row>
    <row r="8" spans="1:8" ht="39.4" customHeight="1" x14ac:dyDescent="0.45">
      <c r="A8" s="81" t="s">
        <v>65</v>
      </c>
      <c r="B8" s="53"/>
      <c r="C8" s="53"/>
      <c r="D8" s="54"/>
      <c r="E8" s="52"/>
      <c r="F8" s="55"/>
      <c r="G8" s="52"/>
      <c r="H8" s="82"/>
    </row>
    <row r="9" spans="1:8" ht="39.4" customHeight="1" x14ac:dyDescent="0.45">
      <c r="A9" s="79" t="s">
        <v>66</v>
      </c>
      <c r="B9" s="58"/>
      <c r="C9" s="58"/>
      <c r="D9" s="59"/>
      <c r="E9" s="57"/>
      <c r="F9" s="60"/>
      <c r="G9" s="57"/>
      <c r="H9" s="80"/>
    </row>
    <row r="10" spans="1:8" ht="39.4" customHeight="1" x14ac:dyDescent="0.45">
      <c r="A10" s="81" t="s">
        <v>67</v>
      </c>
      <c r="B10" s="53"/>
      <c r="C10" s="53"/>
      <c r="D10" s="54"/>
      <c r="E10" s="52"/>
      <c r="F10" s="55"/>
      <c r="G10" s="52"/>
      <c r="H10" s="82"/>
    </row>
    <row r="11" spans="1:8" ht="39.4" customHeight="1" x14ac:dyDescent="0.45">
      <c r="A11" s="79" t="s">
        <v>68</v>
      </c>
      <c r="B11" s="58"/>
      <c r="C11" s="58"/>
      <c r="D11" s="59"/>
      <c r="E11" s="57"/>
      <c r="F11" s="60"/>
      <c r="G11" s="57"/>
      <c r="H11" s="80"/>
    </row>
    <row r="12" spans="1:8" ht="39.4" customHeight="1" x14ac:dyDescent="0.45">
      <c r="A12" s="83" t="s">
        <v>69</v>
      </c>
      <c r="B12" s="84"/>
      <c r="C12" s="84"/>
      <c r="D12" s="85"/>
      <c r="E12" s="86"/>
      <c r="F12" s="87"/>
      <c r="G12" s="86"/>
      <c r="H12" s="88"/>
    </row>
  </sheetData>
  <conditionalFormatting sqref="B2:B12">
    <cfRule type="cellIs" dxfId="143" priority="7" operator="equal">
      <formula>"Low"</formula>
    </cfRule>
    <cfRule type="cellIs" dxfId="142" priority="8" operator="equal">
      <formula>"Medium"</formula>
    </cfRule>
  </conditionalFormatting>
  <conditionalFormatting sqref="B2:C12">
    <cfRule type="cellIs" dxfId="141" priority="6" operator="equal">
      <formula>"High"</formula>
    </cfRule>
  </conditionalFormatting>
  <conditionalFormatting sqref="C2:C12">
    <cfRule type="cellIs" dxfId="140" priority="4" operator="equal">
      <formula>"Low"</formula>
    </cfRule>
    <cfRule type="cellIs" dxfId="13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election activeCell="B3" sqref="B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Dashboard!B18</f>
        <v>Carry out capabilities-based planning to support emergency preparedness and response from a national, regional or local level.</v>
      </c>
      <c r="B1" s="75" t="s">
        <v>0</v>
      </c>
      <c r="C1" s="75" t="s">
        <v>1</v>
      </c>
      <c r="D1" s="75" t="s">
        <v>143</v>
      </c>
      <c r="E1" s="75" t="s">
        <v>26</v>
      </c>
      <c r="F1" s="75" t="s">
        <v>27</v>
      </c>
      <c r="G1" s="75" t="s">
        <v>28</v>
      </c>
      <c r="H1" s="76" t="s">
        <v>145</v>
      </c>
    </row>
    <row r="2" spans="1:8" s="27" customFormat="1" ht="48.75"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70</v>
      </c>
      <c r="B3" s="58"/>
      <c r="C3" s="58"/>
      <c r="D3" s="59"/>
      <c r="E3" s="57"/>
      <c r="F3" s="60"/>
      <c r="G3" s="57"/>
      <c r="H3" s="80"/>
    </row>
    <row r="4" spans="1:8" ht="39.4" customHeight="1" x14ac:dyDescent="0.45">
      <c r="A4" s="81" t="s">
        <v>71</v>
      </c>
      <c r="B4" s="53"/>
      <c r="C4" s="53"/>
      <c r="D4" s="54"/>
      <c r="E4" s="52"/>
      <c r="F4" s="55"/>
      <c r="G4" s="52"/>
      <c r="H4" s="82"/>
    </row>
    <row r="5" spans="1:8" ht="39.4" customHeight="1" x14ac:dyDescent="0.45">
      <c r="A5" s="79" t="s">
        <v>72</v>
      </c>
      <c r="B5" s="58"/>
      <c r="C5" s="58"/>
      <c r="D5" s="59"/>
      <c r="E5" s="57"/>
      <c r="F5" s="60"/>
      <c r="G5" s="57"/>
      <c r="H5" s="80"/>
    </row>
    <row r="6" spans="1:8" ht="39.4" customHeight="1" x14ac:dyDescent="0.45">
      <c r="A6" s="81" t="s">
        <v>73</v>
      </c>
      <c r="B6" s="53"/>
      <c r="C6" s="53"/>
      <c r="D6" s="54"/>
      <c r="E6" s="52"/>
      <c r="F6" s="55"/>
      <c r="G6" s="52"/>
      <c r="H6" s="82"/>
    </row>
    <row r="7" spans="1:8" ht="39.4" customHeight="1" x14ac:dyDescent="0.45">
      <c r="A7" s="79" t="s">
        <v>74</v>
      </c>
      <c r="B7" s="58"/>
      <c r="C7" s="58"/>
      <c r="D7" s="59"/>
      <c r="E7" s="57"/>
      <c r="F7" s="60"/>
      <c r="G7" s="57"/>
      <c r="H7" s="80"/>
    </row>
    <row r="8" spans="1:8" ht="39.4" customHeight="1" x14ac:dyDescent="0.45">
      <c r="A8" s="81" t="s">
        <v>75</v>
      </c>
      <c r="B8" s="53"/>
      <c r="C8" s="53"/>
      <c r="D8" s="54"/>
      <c r="E8" s="52"/>
      <c r="F8" s="55"/>
      <c r="G8" s="52"/>
      <c r="H8" s="82"/>
    </row>
    <row r="9" spans="1:8" ht="39.4" customHeight="1" x14ac:dyDescent="0.45">
      <c r="A9" s="79" t="s">
        <v>76</v>
      </c>
      <c r="B9" s="58"/>
      <c r="C9" s="58"/>
      <c r="D9" s="59"/>
      <c r="E9" s="57"/>
      <c r="F9" s="60"/>
      <c r="G9" s="57"/>
      <c r="H9" s="80"/>
    </row>
    <row r="10" spans="1:8" ht="39.4" customHeight="1" x14ac:dyDescent="0.45">
      <c r="A10" s="81" t="s">
        <v>77</v>
      </c>
      <c r="B10" s="53"/>
      <c r="C10" s="53"/>
      <c r="D10" s="54"/>
      <c r="E10" s="52"/>
      <c r="F10" s="55"/>
      <c r="G10" s="52"/>
      <c r="H10" s="82"/>
    </row>
    <row r="11" spans="1:8" ht="39.4" customHeight="1" x14ac:dyDescent="0.45">
      <c r="A11" s="79" t="s">
        <v>78</v>
      </c>
      <c r="B11" s="58"/>
      <c r="C11" s="58"/>
      <c r="D11" s="59"/>
      <c r="E11" s="57"/>
      <c r="F11" s="60"/>
      <c r="G11" s="57"/>
      <c r="H11" s="80"/>
    </row>
    <row r="12" spans="1:8" ht="39.4" customHeight="1" x14ac:dyDescent="0.45">
      <c r="A12" s="83" t="s">
        <v>79</v>
      </c>
      <c r="B12" s="84"/>
      <c r="C12" s="84"/>
      <c r="D12" s="85"/>
      <c r="E12" s="86"/>
      <c r="F12" s="87"/>
      <c r="G12" s="86"/>
      <c r="H12" s="88"/>
    </row>
  </sheetData>
  <conditionalFormatting sqref="B2:B12">
    <cfRule type="cellIs" dxfId="135" priority="7" operator="equal">
      <formula>"Low"</formula>
    </cfRule>
    <cfRule type="cellIs" dxfId="134" priority="8" operator="equal">
      <formula>"Medium"</formula>
    </cfRule>
  </conditionalFormatting>
  <conditionalFormatting sqref="B2:C12">
    <cfRule type="cellIs" dxfId="133" priority="6" operator="equal">
      <formula>"High"</formula>
    </cfRule>
  </conditionalFormatting>
  <conditionalFormatting sqref="C2:C12">
    <cfRule type="cellIs" dxfId="132" priority="4" operator="equal">
      <formula>"Low"</formula>
    </cfRule>
    <cfRule type="cellIs" dxfId="13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39c60240de8ef24233aafb1570f891e1">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61e986576835a33b671bb2dd824c999d"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F886B9-0A71-4C1B-A197-EB84BC3730C6}"/>
</file>

<file path=customXml/itemProps2.xml><?xml version="1.0" encoding="utf-8"?>
<ds:datastoreItem xmlns:ds="http://schemas.openxmlformats.org/officeDocument/2006/customXml" ds:itemID="{5DF7AFAA-80E9-4AF7-A6FA-81FCCE80C806}">
  <ds:schemaRefs>
    <ds:schemaRef ds:uri="http://schemas.microsoft.com/office/2006/documentManagement/types"/>
    <ds:schemaRef ds:uri="aa90963d-48b8-42e8-a064-e2f251e3c647"/>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b48eabcc-ad5b-4292-878e-4febbc50835d"/>
    <ds:schemaRef ds:uri="http://purl.org/dc/terms/"/>
    <ds:schemaRef ds:uri="8f30a74c-8e7c-491d-b15a-3c2ecabf532b"/>
    <ds:schemaRef ds:uri="9f63860b-ec5a-4177-80bc-0dae68c6673f"/>
  </ds:schemaRefs>
</ds:datastoreItem>
</file>

<file path=customXml/itemProps3.xml><?xml version="1.0" encoding="utf-8"?>
<ds:datastoreItem xmlns:ds="http://schemas.openxmlformats.org/officeDocument/2006/customXml" ds:itemID="{DC1FB163-783E-4AC1-9BCF-D068231E0E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Instructions</vt:lpstr>
      <vt:lpstr>Lists</vt:lpstr>
      <vt:lpstr>3xAssurance</vt:lpstr>
      <vt:lpstr>Dashboard</vt:lpstr>
      <vt:lpstr>Criteria 1</vt:lpstr>
      <vt:lpstr>Criteria 2</vt:lpstr>
      <vt:lpstr>Criteria 3</vt:lpstr>
      <vt:lpstr>Criteria 4</vt:lpstr>
      <vt:lpstr>Criteria 5</vt:lpstr>
      <vt:lpstr>Criteria 6</vt:lpstr>
      <vt:lpstr>Criteria 7</vt:lpstr>
      <vt:lpstr>Criteria 8</vt:lpstr>
      <vt:lpstr>Criteria 9</vt:lpstr>
      <vt:lpstr>Criteria 10</vt:lpstr>
      <vt:lpstr>Criteria 11</vt:lpstr>
      <vt:lpstr>Criteria 12</vt:lpstr>
      <vt:lpstr>Criteria 13</vt:lpstr>
      <vt:lpstr>Criteria 14</vt:lpstr>
      <vt:lpstr>Criteria 15</vt:lpstr>
      <vt:lpstr>Criteria 16</vt:lpstr>
      <vt:lpstr>Criteria 17</vt:lpstr>
      <vt:lpstr>Criteria 18</vt:lpstr>
      <vt:lpstr>Criteria 19</vt:lpstr>
      <vt:lpstr>Criteria 20</vt:lpstr>
      <vt:lpstr>Criteria 21</vt:lpstr>
      <vt:lpstr>'3xAssurance'!Print_Titles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Natasha Elia</cp:lastModifiedBy>
  <cp:revision/>
  <cp:lastPrinted>2025-08-11T16:08:13Z</cp:lastPrinted>
  <dcterms:created xsi:type="dcterms:W3CDTF">2021-03-11T12:11:45Z</dcterms:created>
  <dcterms:modified xsi:type="dcterms:W3CDTF">2025-12-09T14:27:56Z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