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cfoauk.sharepoint.com/sites/Programm/Shared Documents/Fire Standards Board/Implementation/"/>
    </mc:Choice>
  </mc:AlternateContent>
  <xr:revisionPtr revIDLastSave="25" documentId="13_ncr:1_{A3B2B7FE-3C70-4D45-AC4E-DC77EABB579B}" xr6:coauthVersionLast="47" xr6:coauthVersionMax="47" xr10:uidLastSave="{E760DC4C-7ABC-47DD-A895-6B8511745EB2}"/>
  <bookViews>
    <workbookView xWindow="28680" yWindow="-120" windowWidth="29040" windowHeight="15840" tabRatio="683" firstSheet="1" activeTab="2" xr2:uid="{FE4A2CF9-AE39-4085-B55D-B7C160E4415C}"/>
  </bookViews>
  <sheets>
    <sheet name="Lists" sheetId="6" state="hidden" r:id="rId1"/>
    <sheet name="Instructions" sheetId="24" r:id="rId2"/>
    <sheet name="Dashboard" sheetId="1" r:id="rId3"/>
    <sheet name="Criteria 1" sheetId="2" r:id="rId4"/>
    <sheet name="Criteria 2" sheetId="7" r:id="rId5"/>
    <sheet name="Criteria 3" sheetId="8" r:id="rId6"/>
    <sheet name="Criteria 4" sheetId="9" r:id="rId7"/>
    <sheet name="Criteria 5" sheetId="10" r:id="rId8"/>
    <sheet name="Criteria 6" sheetId="11" r:id="rId9"/>
    <sheet name="Criteria 7" sheetId="12" r:id="rId10"/>
    <sheet name="Criteria 8" sheetId="13" r:id="rId11"/>
    <sheet name="Criteria 9" sheetId="14" r:id="rId12"/>
    <sheet name="Criteria 10" sheetId="1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J17" i="1"/>
  <c r="K17" i="1"/>
  <c r="F8" i="6"/>
  <c r="G8" i="6"/>
  <c r="H8" i="6"/>
  <c r="I8" i="6"/>
  <c r="J8" i="6"/>
  <c r="K8" i="6"/>
  <c r="L8" i="6"/>
  <c r="K20" i="1" l="1"/>
  <c r="J20" i="1"/>
  <c r="I20" i="1"/>
  <c r="H20" i="1"/>
  <c r="G20" i="1"/>
  <c r="F20" i="1"/>
  <c r="E20" i="1"/>
  <c r="D20" i="1"/>
  <c r="C20" i="1"/>
  <c r="K19" i="1"/>
  <c r="J19" i="1"/>
  <c r="I19" i="1"/>
  <c r="H19" i="1"/>
  <c r="G19" i="1"/>
  <c r="F19" i="1"/>
  <c r="E19" i="1"/>
  <c r="D19" i="1"/>
  <c r="C19" i="1"/>
  <c r="K18" i="1"/>
  <c r="J18" i="1"/>
  <c r="I18" i="1"/>
  <c r="H18" i="1"/>
  <c r="G18" i="1"/>
  <c r="F18" i="1"/>
  <c r="E18" i="1"/>
  <c r="D18" i="1"/>
  <c r="C18" i="1"/>
  <c r="H17" i="1"/>
  <c r="G17" i="1"/>
  <c r="F17" i="1"/>
  <c r="E17" i="1"/>
  <c r="D17" i="1"/>
  <c r="C17" i="1"/>
  <c r="K16" i="1"/>
  <c r="J16" i="1"/>
  <c r="I16" i="1"/>
  <c r="H16" i="1"/>
  <c r="G16" i="1"/>
  <c r="F16" i="1"/>
  <c r="E16" i="1"/>
  <c r="D16" i="1"/>
  <c r="C16" i="1"/>
  <c r="K15" i="1"/>
  <c r="J15" i="1"/>
  <c r="I15" i="1"/>
  <c r="H15" i="1"/>
  <c r="G15" i="1"/>
  <c r="F15" i="1"/>
  <c r="E15" i="1"/>
  <c r="D15" i="1"/>
  <c r="C15" i="1"/>
  <c r="K14" i="1"/>
  <c r="J14" i="1"/>
  <c r="I14" i="1"/>
  <c r="H14" i="1"/>
  <c r="G14" i="1"/>
  <c r="F14" i="1"/>
  <c r="E14" i="1"/>
  <c r="D14" i="1"/>
  <c r="C14" i="1"/>
  <c r="K13" i="1"/>
  <c r="J13" i="1"/>
  <c r="I13" i="1"/>
  <c r="H13" i="1"/>
  <c r="G13" i="1"/>
  <c r="F13" i="1"/>
  <c r="E13" i="1"/>
  <c r="D13" i="1"/>
  <c r="C13" i="1"/>
  <c r="K12" i="1"/>
  <c r="J12" i="1"/>
  <c r="I12" i="1"/>
  <c r="H12" i="1"/>
  <c r="G12" i="1"/>
  <c r="F12" i="1"/>
  <c r="E12" i="1"/>
  <c r="D12" i="1"/>
  <c r="C12" i="1"/>
  <c r="K11" i="1"/>
  <c r="J11" i="1"/>
  <c r="I11" i="1"/>
  <c r="H11" i="1"/>
  <c r="G11" i="1"/>
  <c r="F11" i="1"/>
  <c r="E11" i="1"/>
  <c r="D11" i="1"/>
  <c r="C11" i="1"/>
  <c r="D2" i="15"/>
  <c r="M8" i="6" s="1"/>
  <c r="D2" i="14"/>
  <c r="D2" i="13"/>
  <c r="D2" i="12"/>
  <c r="D2" i="11"/>
  <c r="D2" i="10"/>
  <c r="D2" i="9"/>
  <c r="D2" i="8"/>
  <c r="D2" i="7"/>
  <c r="E8" i="6" s="1"/>
  <c r="D2" i="2"/>
  <c r="D8" i="6" s="1"/>
  <c r="H21" i="1" l="1"/>
  <c r="G21" i="1"/>
  <c r="F21" i="1"/>
  <c r="E21" i="1"/>
  <c r="D21" i="1"/>
  <c r="C21" i="1"/>
  <c r="E10" i="6" l="1"/>
  <c r="E12" i="6"/>
  <c r="E11" i="6"/>
  <c r="K21" i="1"/>
  <c r="I21" i="1"/>
  <c r="J21" i="1"/>
</calcChain>
</file>

<file path=xl/sharedStrings.xml><?xml version="1.0" encoding="utf-8"?>
<sst xmlns="http://schemas.openxmlformats.org/spreadsheetml/2006/main" count="248" uniqueCount="148">
  <si>
    <t>Priority</t>
  </si>
  <si>
    <t>Impact</t>
  </si>
  <si>
    <t>Compliance</t>
  </si>
  <si>
    <t>High</t>
  </si>
  <si>
    <t>Fully Compliant</t>
  </si>
  <si>
    <t>Medium</t>
  </si>
  <si>
    <t>Partially Compliant</t>
  </si>
  <si>
    <t>Low</t>
  </si>
  <si>
    <t>Non Compliant</t>
  </si>
  <si>
    <t>Criteria 1</t>
  </si>
  <si>
    <t>Criteria 2</t>
  </si>
  <si>
    <t>Criteria 3</t>
  </si>
  <si>
    <t>Criteria 4</t>
  </si>
  <si>
    <t>Criteria 5</t>
  </si>
  <si>
    <t>Criteria 6</t>
  </si>
  <si>
    <t>Criteria 7</t>
  </si>
  <si>
    <t>Criteria 8</t>
  </si>
  <si>
    <t>Criteria 9</t>
  </si>
  <si>
    <t>Criteria 10</t>
  </si>
  <si>
    <t>Partial Compliant</t>
  </si>
  <si>
    <t>Non compliant</t>
  </si>
  <si>
    <t>Please fill in the contact details below:</t>
  </si>
  <si>
    <t>Overall Compliance with Standard</t>
  </si>
  <si>
    <t>Fire and Rescue Service</t>
  </si>
  <si>
    <t>Contact Name</t>
  </si>
  <si>
    <t>Contact Email Address</t>
  </si>
  <si>
    <t>Contact Phone Number</t>
  </si>
  <si>
    <t>Criteria</t>
  </si>
  <si>
    <t>Description</t>
  </si>
  <si>
    <t>Partically Compliant</t>
  </si>
  <si>
    <t>Chart</t>
  </si>
  <si>
    <t>Undertake all appropriate risk assessments, as required under legislation, to prepare for an operational response</t>
  </si>
  <si>
    <t>Review existing cover models, resources, equipment and training against all appropriate risk assessments</t>
  </si>
  <si>
    <t>Carry out capabilities-based planning to support emergency preparedness and response from a national to a local level</t>
  </si>
  <si>
    <t>Determine their responsibilities for operational response and be fully prepared to deliver them</t>
  </si>
  <si>
    <t>Have a health and safety policy for the operational environment that clearly outlines the responsible parties and their obligations</t>
  </si>
  <si>
    <t>Undertake a review of how the organisation is structured and functions, to confirm its ability to support operational preparedness; if there are any gaps identified there should be a clear plan for making appropriate changes</t>
  </si>
  <si>
    <t xml:space="preserve">Develop and embed operational policies, procedures and tailored guidance based on the National Operational Guidance, unless by evidenced exception its content is not relevant to the service </t>
  </si>
  <si>
    <t>Deliver the strategic actions provided in the suite of National Operational Guidance, unless by evidenced exception a strategic action is not relevant to the service; the strategic gap analysis tool may be used to support this process</t>
  </si>
  <si>
    <t>Train its operational and fire control personnel to use the hazard and control measure approach provided in the National Operational Guidance, applying risk assessment, decision-making and risk management skills</t>
  </si>
  <si>
    <t>Align relevant policies, procedures and tailored guidance in preparation for working with other fire and rescue services or responder agencies</t>
  </si>
  <si>
    <t>Total</t>
  </si>
  <si>
    <t>Work assigned to</t>
  </si>
  <si>
    <t>Projected date for completion</t>
  </si>
  <si>
    <t>Description of work needing to be done</t>
  </si>
  <si>
    <t>Evidence of Compliance</t>
  </si>
  <si>
    <t>Is FRS fully compliant with this Criteria?</t>
  </si>
  <si>
    <t>Task 1/1</t>
  </si>
  <si>
    <t>Task 1/2</t>
  </si>
  <si>
    <t>Task 1/3</t>
  </si>
  <si>
    <t>Task 1/4</t>
  </si>
  <si>
    <t>Task 1/5</t>
  </si>
  <si>
    <t>Task 1/6</t>
  </si>
  <si>
    <t>Task 1/7</t>
  </si>
  <si>
    <t>Task 1/8</t>
  </si>
  <si>
    <t>Task 1/9</t>
  </si>
  <si>
    <t>Task 1/10</t>
  </si>
  <si>
    <t>Task 1/11</t>
  </si>
  <si>
    <t>Task 2/1</t>
  </si>
  <si>
    <t>Task 2/2</t>
  </si>
  <si>
    <t>Task 2/3</t>
  </si>
  <si>
    <t>Task 2/4</t>
  </si>
  <si>
    <t>Task 2/5</t>
  </si>
  <si>
    <t>Task 2/6</t>
  </si>
  <si>
    <t>Task 2/7</t>
  </si>
  <si>
    <t>Task 2/8</t>
  </si>
  <si>
    <t>Task 2/9</t>
  </si>
  <si>
    <t>Task 2/10</t>
  </si>
  <si>
    <t>Task 3/1</t>
  </si>
  <si>
    <t>Task 3/2</t>
  </si>
  <si>
    <t>Task 3/3</t>
  </si>
  <si>
    <t>Task 3/4</t>
  </si>
  <si>
    <t>Task 3/5</t>
  </si>
  <si>
    <t>Task 3/6</t>
  </si>
  <si>
    <t>Task 3/7</t>
  </si>
  <si>
    <t>Task 3/8</t>
  </si>
  <si>
    <t>Task 3/9</t>
  </si>
  <si>
    <t>Task 3/10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</si>
  <si>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</si>
  <si>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</si>
  <si>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</si>
  <si>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</si>
  <si>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</si>
  <si>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</si>
  <si>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</si>
  <si>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</si>
  <si>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</si>
  <si>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</si>
  <si>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</si>
  <si>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</si>
  <si>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</si>
  <si>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</si>
  <si>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</si>
  <si>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</si>
  <si>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</si>
  <si>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</si>
  <si>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</si>
  <si>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</si>
  <si>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</si>
  <si>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</si>
  <si>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</si>
  <si>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</si>
  <si>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</si>
  <si>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</si>
  <si>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</si>
  <si>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</si>
  <si>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</si>
  <si>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</si>
  <si>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7/1</t>
  </si>
  <si>
    <t>Task 7/2</t>
  </si>
  <si>
    <t>Task 7/3</t>
  </si>
  <si>
    <t>Task 7/4</t>
  </si>
  <si>
    <t>Task 7/5</t>
  </si>
  <si>
    <t>Task 7/6</t>
  </si>
  <si>
    <t>Task 7/7</t>
  </si>
  <si>
    <t>Task 7/8</t>
  </si>
  <si>
    <t>Task 7/9</t>
  </si>
  <si>
    <t>Task 7/10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</si>
  <si>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</si>
  <si>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</si>
  <si>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</si>
  <si>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</si>
  <si>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</si>
  <si>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</si>
  <si>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</si>
  <si>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</si>
  <si>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</si>
  <si>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</si>
  <si>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</si>
  <si>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</si>
  <si>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</si>
  <si>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</si>
  <si>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</si>
  <si>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</si>
  <si>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</si>
  <si>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</si>
  <si>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</si>
  <si>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</si>
  <si>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10/1</t>
  </si>
  <si>
    <t>Task 10/2</t>
  </si>
  <si>
    <t>Task 10/3</t>
  </si>
  <si>
    <t>Task 10/4</t>
  </si>
  <si>
    <t>Task 10/5</t>
  </si>
  <si>
    <t>Task 10/6</t>
  </si>
  <si>
    <t>Task 10/7</t>
  </si>
  <si>
    <t>Task 10/8</t>
  </si>
  <si>
    <t>Task 10/9</t>
  </si>
  <si>
    <t>Task 10/10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</si>
</sst>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bgColor indexed="64"/>
      </patternFill>
    </fill>
    <fill>
      <patternFill patternType="solid">
        <fgColor rgb="FFB9DE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06">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Fill="1" applyBorder="1" applyAlignment="1">
      <alignment horizontal="left" vertical="center"/>
    </xf>
    <xf numFmtId="0" fontId="6" fillId="10" borderId="11" xfId="0" applyFont="1" applyFill="1" applyBorder="1" applyAlignment="1">
      <alignment horizontal="left" vertical="center"/>
    </xf>
    <xf numFmtId="0" fontId="0" fillId="0" borderId="0" xfId="0" applyBorder="1" applyAlignment="1">
      <alignment horizontal="left" vertical="center"/>
    </xf>
    <xf numFmtId="0" fontId="0" fillId="0" borderId="0" xfId="0" applyBorder="1"/>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5" borderId="1" xfId="0" applyFill="1" applyBorder="1" applyAlignment="1">
      <alignment horizontal="center"/>
    </xf>
    <xf numFmtId="0" fontId="3" fillId="13" borderId="1" xfId="0" applyFont="1" applyFill="1" applyBorder="1" applyAlignment="1" applyProtection="1">
      <alignment horizontal="center" vertical="center"/>
    </xf>
    <xf numFmtId="0" fontId="3" fillId="13" borderId="1" xfId="0" applyFont="1" applyFill="1" applyBorder="1" applyAlignment="1" applyProtection="1">
      <alignment horizontal="center" vertical="center" wrapText="1"/>
    </xf>
    <xf numFmtId="0" fontId="3" fillId="13" borderId="1" xfId="0" applyFont="1" applyFill="1" applyBorder="1" applyAlignment="1" applyProtection="1">
      <alignment vertical="center"/>
    </xf>
    <xf numFmtId="14" fontId="3" fillId="13" borderId="1" xfId="0" applyNumberFormat="1" applyFont="1" applyFill="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8" borderId="4" xfId="0" applyFont="1" applyFill="1" applyBorder="1" applyAlignment="1" applyProtection="1">
      <alignment horizontal="left" vertical="center" wrapText="1"/>
    </xf>
    <xf numFmtId="0" fontId="3" fillId="8" borderId="5"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3" fillId="12" borderId="2" xfId="0" applyFont="1" applyFill="1"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vertical="center"/>
    </xf>
    <xf numFmtId="14" fontId="0" fillId="0" borderId="1" xfId="0" applyNumberFormat="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horizontal="center" vertical="center"/>
    </xf>
    <xf numFmtId="0" fontId="0" fillId="0" borderId="8" xfId="0" applyBorder="1" applyAlignment="1" applyProtection="1">
      <alignment horizontal="center" vertical="center" wrapText="1"/>
    </xf>
    <xf numFmtId="0" fontId="0" fillId="0" borderId="8" xfId="0" applyBorder="1" applyAlignment="1" applyProtection="1">
      <alignment vertical="center"/>
    </xf>
    <xf numFmtId="14" fontId="0" fillId="0" borderId="8" xfId="0" applyNumberFormat="1" applyBorder="1" applyAlignment="1" applyProtection="1">
      <alignment horizontal="center" vertical="center"/>
    </xf>
    <xf numFmtId="0" fontId="3" fillId="8" borderId="6" xfId="0" applyFont="1" applyFill="1" applyBorder="1" applyAlignment="1" applyProtection="1">
      <alignment horizontal="center" vertical="center" wrapText="1"/>
    </xf>
    <xf numFmtId="0" fontId="3" fillId="13" borderId="3" xfId="0" applyFont="1" applyFill="1" applyBorder="1" applyAlignment="1" applyProtection="1">
      <alignment vertical="center"/>
    </xf>
    <xf numFmtId="0" fontId="0" fillId="0" borderId="3" xfId="0" applyBorder="1" applyAlignment="1" applyProtection="1">
      <alignment vertical="center"/>
    </xf>
    <xf numFmtId="0" fontId="0" fillId="0" borderId="9" xfId="0" applyBorder="1" applyAlignment="1" applyProtection="1">
      <alignment vertical="center"/>
    </xf>
    <xf numFmtId="0" fontId="3" fillId="8" borderId="0" xfId="0" applyFont="1" applyFill="1" applyBorder="1" applyAlignment="1" applyProtection="1">
      <alignment vertical="center" wrapText="1"/>
    </xf>
    <xf numFmtId="0" fontId="3" fillId="8" borderId="13" xfId="0" applyFont="1" applyFill="1" applyBorder="1" applyAlignment="1" applyProtection="1">
      <alignment horizontal="center" vertical="center"/>
    </xf>
    <xf numFmtId="0" fontId="3" fillId="8" borderId="13" xfId="0" applyFont="1" applyFill="1" applyBorder="1" applyAlignment="1" applyProtection="1">
      <alignment horizontal="center" vertical="center" wrapText="1"/>
    </xf>
    <xf numFmtId="14" fontId="3" fillId="8" borderId="13" xfId="0" applyNumberFormat="1" applyFont="1" applyFill="1" applyBorder="1" applyAlignment="1" applyProtection="1">
      <alignment horizontal="center" vertical="center"/>
    </xf>
    <xf numFmtId="0" fontId="0" fillId="14" borderId="9" xfId="0" applyFont="1" applyFill="1" applyBorder="1" applyAlignment="1" applyProtection="1">
      <alignment horizontal="center" vertical="center"/>
    </xf>
    <xf numFmtId="0" fontId="0" fillId="14" borderId="9" xfId="0" applyFont="1" applyFill="1" applyBorder="1" applyAlignment="1" applyProtection="1">
      <alignment horizontal="center" vertical="center" wrapText="1"/>
    </xf>
    <xf numFmtId="0" fontId="0" fillId="14" borderId="9" xfId="0" applyFont="1" applyFill="1" applyBorder="1" applyAlignment="1" applyProtection="1">
      <alignment vertical="center"/>
    </xf>
    <xf numFmtId="14" fontId="0" fillId="14" borderId="9" xfId="0" applyNumberFormat="1" applyFont="1" applyFill="1" applyBorder="1" applyAlignment="1" applyProtection="1">
      <alignment horizontal="center" vertical="center"/>
    </xf>
    <xf numFmtId="0" fontId="0" fillId="0" borderId="12" xfId="0" applyFont="1" applyBorder="1" applyAlignment="1" applyProtection="1">
      <alignment vertical="center"/>
    </xf>
    <xf numFmtId="0" fontId="0" fillId="0" borderId="9" xfId="0" applyFont="1" applyBorder="1" applyAlignment="1" applyProtection="1">
      <alignment horizontal="center" vertical="center"/>
    </xf>
    <xf numFmtId="0" fontId="0" fillId="0" borderId="9" xfId="0" applyFont="1" applyBorder="1" applyAlignment="1" applyProtection="1">
      <alignment horizontal="center" vertical="center" wrapText="1"/>
    </xf>
    <xf numFmtId="0" fontId="0" fillId="0" borderId="9" xfId="0" applyFont="1" applyBorder="1" applyAlignment="1" applyProtection="1">
      <alignment vertical="center"/>
    </xf>
    <xf numFmtId="14" fontId="0" fillId="0" borderId="9" xfId="0" applyNumberFormat="1" applyFont="1" applyBorder="1" applyAlignment="1" applyProtection="1">
      <alignment horizontal="center" vertical="center"/>
    </xf>
    <xf numFmtId="0" fontId="0" fillId="11" borderId="12" xfId="0" applyFont="1" applyFill="1" applyBorder="1" applyAlignment="1" applyProtection="1">
      <alignment vertical="center"/>
    </xf>
    <xf numFmtId="0" fontId="0" fillId="11" borderId="9" xfId="0" applyFont="1" applyFill="1" applyBorder="1" applyAlignment="1" applyProtection="1">
      <alignment horizontal="center" vertical="center"/>
    </xf>
    <xf numFmtId="0" fontId="0" fillId="11" borderId="9" xfId="0" applyFont="1" applyFill="1" applyBorder="1" applyAlignment="1" applyProtection="1">
      <alignment horizontal="center" vertical="center" wrapText="1"/>
    </xf>
    <xf numFmtId="0" fontId="0" fillId="11" borderId="9" xfId="0" applyFont="1" applyFill="1" applyBorder="1" applyAlignment="1" applyProtection="1">
      <alignment vertical="center"/>
    </xf>
    <xf numFmtId="14" fontId="0" fillId="11" borderId="9" xfId="0" applyNumberFormat="1" applyFont="1" applyFill="1" applyBorder="1" applyAlignment="1" applyProtection="1">
      <alignment horizontal="center" vertical="center"/>
    </xf>
    <xf numFmtId="0" fontId="0" fillId="0" borderId="0" xfId="0" applyAlignment="1" applyProtection="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0" borderId="1" xfId="0" applyFont="1" applyBorder="1" applyAlignment="1" applyProtection="1">
      <alignment vertical="center"/>
    </xf>
    <xf numFmtId="0" fontId="0" fillId="11" borderId="1" xfId="0" applyFont="1" applyFill="1" applyBorder="1" applyAlignment="1" applyProtection="1">
      <alignment vertical="center"/>
    </xf>
    <xf numFmtId="0" fontId="3" fillId="8" borderId="1" xfId="0" applyFont="1" applyFill="1" applyBorder="1" applyAlignment="1">
      <alignment horizontal="center" vertical="center" wrapText="1"/>
    </xf>
    <xf numFmtId="0" fontId="3" fillId="13" borderId="1" xfId="0" applyFont="1" applyFill="1" applyBorder="1" applyAlignment="1">
      <alignment vertical="center"/>
    </xf>
    <xf numFmtId="0" fontId="0" fillId="0" borderId="1" xfId="0" applyFont="1" applyBorder="1" applyAlignment="1">
      <alignment vertical="center"/>
    </xf>
    <xf numFmtId="0" fontId="0" fillId="11" borderId="1" xfId="0" applyFont="1" applyFill="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8" xfId="0" applyFont="1" applyBorder="1" applyAlignment="1" applyProtection="1">
      <alignment vertical="center"/>
    </xf>
    <xf numFmtId="0" fontId="3" fillId="8" borderId="22" xfId="0" applyFont="1" applyFill="1" applyBorder="1" applyAlignment="1" applyProtection="1">
      <alignment horizontal="center" vertical="center"/>
    </xf>
    <xf numFmtId="0" fontId="3" fillId="8" borderId="23" xfId="0" applyFont="1" applyFill="1" applyBorder="1" applyAlignment="1" applyProtection="1">
      <alignment horizontal="center" vertical="center" wrapText="1"/>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2" borderId="11" xfId="0" applyFont="1" applyFill="1" applyBorder="1" applyAlignment="1" applyProtection="1">
      <alignment horizontal="left" vertical="center"/>
      <protection locked="0"/>
    </xf>
    <xf numFmtId="0" fontId="5" fillId="9" borderId="11" xfId="0" applyFont="1" applyFill="1" applyBorder="1" applyAlignment="1">
      <alignment horizontal="center"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cellXfs>
  <cellStyles count="1">
    <cellStyle name="Normal" xfId="0" builtinId="0"/>
  </cellStyles>
  <dxfs count="226">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FF3300"/>
      <color rgb="FFFFCCFF"/>
      <color rgb="FF92D050"/>
      <color rgb="FFFF99FF"/>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Dashboard!$I$11:$K$11</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Dashboard!$I$12:$K$12</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10</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663C-4FA0-8B16-6EBDCF2C16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63C-4FA0-8B16-6EBDCF2C163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663C-4FA0-8B16-6EBDCF2C1639}"/>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663C-4FA0-8B16-6EBDCF2C163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390525</xdr:colOff>
      <xdr:row>63</xdr:row>
      <xdr:rowOff>9526</xdr:rowOff>
    </xdr:to>
    <xdr:sp macro="" textlink="">
      <xdr:nvSpPr>
        <xdr:cNvPr id="3" name="TextBox 2">
          <a:extLst>
            <a:ext uri="{FF2B5EF4-FFF2-40B4-BE49-F238E27FC236}">
              <a16:creationId xmlns:a16="http://schemas.microsoft.com/office/drawing/2014/main" id="{E36E672D-4E84-497B-8270-137A838CFCDF}"/>
            </a:ext>
          </a:extLst>
        </xdr:cNvPr>
        <xdr:cNvSpPr txBox="1"/>
      </xdr:nvSpPr>
      <xdr:spPr>
        <a:xfrm>
          <a:off x="0" y="0"/>
          <a:ext cx="11363325" cy="11410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FireStandards.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10</xdr:row>
      <xdr:rowOff>104568</xdr:rowOff>
    </xdr:from>
    <xdr:to>
      <xdr:col>11</xdr:col>
      <xdr:colOff>609391</xdr:colOff>
      <xdr:row>10</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12</xdr:row>
      <xdr:rowOff>129409</xdr:rowOff>
    </xdr:from>
    <xdr:to>
      <xdr:col>12</xdr:col>
      <xdr:colOff>2251</xdr:colOff>
      <xdr:row>12</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13</xdr:row>
      <xdr:rowOff>56731</xdr:rowOff>
    </xdr:from>
    <xdr:to>
      <xdr:col>12</xdr:col>
      <xdr:colOff>3512</xdr:colOff>
      <xdr:row>13</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14</xdr:row>
      <xdr:rowOff>99804</xdr:rowOff>
    </xdr:from>
    <xdr:to>
      <xdr:col>11</xdr:col>
      <xdr:colOff>608121</xdr:colOff>
      <xdr:row>14</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66880</xdr:colOff>
      <xdr:row>15</xdr:row>
      <xdr:rowOff>154266</xdr:rowOff>
    </xdr:from>
    <xdr:to>
      <xdr:col>12</xdr:col>
      <xdr:colOff>5770</xdr:colOff>
      <xdr:row>15</xdr:row>
      <xdr:rowOff>699028</xdr:rowOff>
    </xdr:to>
    <xdr:graphicFrame macro="">
      <xdr:nvGraphicFramePr>
        <xdr:cNvPr id="7" name="Chart 6">
          <a:extLst>
            <a:ext uri="{FF2B5EF4-FFF2-40B4-BE49-F238E27FC236}">
              <a16:creationId xmlns:a16="http://schemas.microsoft.com/office/drawing/2014/main" id="{054C85E0-D6D9-406B-B1C9-56325D6C6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58598</xdr:colOff>
      <xdr:row>16</xdr:row>
      <xdr:rowOff>73712</xdr:rowOff>
    </xdr:from>
    <xdr:to>
      <xdr:col>12</xdr:col>
      <xdr:colOff>2251</xdr:colOff>
      <xdr:row>16</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46795</xdr:colOff>
      <xdr:row>17</xdr:row>
      <xdr:rowOff>123825</xdr:rowOff>
    </xdr:from>
    <xdr:to>
      <xdr:col>11</xdr:col>
      <xdr:colOff>591557</xdr:colOff>
      <xdr:row>17</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55077</xdr:colOff>
      <xdr:row>18</xdr:row>
      <xdr:rowOff>108087</xdr:rowOff>
    </xdr:from>
    <xdr:to>
      <xdr:col>11</xdr:col>
      <xdr:colOff>590315</xdr:colOff>
      <xdr:row>18</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55078</xdr:colOff>
      <xdr:row>19</xdr:row>
      <xdr:rowOff>95042</xdr:rowOff>
    </xdr:from>
    <xdr:to>
      <xdr:col>11</xdr:col>
      <xdr:colOff>590316</xdr:colOff>
      <xdr:row>19</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58598</xdr:colOff>
      <xdr:row>11</xdr:row>
      <xdr:rowOff>101046</xdr:rowOff>
    </xdr:from>
    <xdr:to>
      <xdr:col>11</xdr:col>
      <xdr:colOff>598598</xdr:colOff>
      <xdr:row>11</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46795</xdr:colOff>
      <xdr:row>20</xdr:row>
      <xdr:rowOff>112847</xdr:rowOff>
    </xdr:from>
    <xdr:to>
      <xdr:col>11</xdr:col>
      <xdr:colOff>582033</xdr:colOff>
      <xdr:row>20</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220110</xdr:colOff>
      <xdr:row>0</xdr:row>
      <xdr:rowOff>160544</xdr:rowOff>
    </xdr:from>
    <xdr:to>
      <xdr:col>8</xdr:col>
      <xdr:colOff>286370</xdr:colOff>
      <xdr:row>1</xdr:row>
      <xdr:rowOff>209550</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592085" y="160544"/>
          <a:ext cx="3723860" cy="972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baseline="0"/>
            <a:t>OPERATIONAL PREPAREDNESS FIRE STANDARD</a:t>
          </a:r>
        </a:p>
        <a:p>
          <a:pPr algn="ctr"/>
          <a:r>
            <a:rPr lang="en-GB" sz="1600" b="1" baseline="0"/>
            <a:t>IMPLEMENTATION TOOL</a:t>
          </a:r>
          <a:endParaRPr lang="en-GB" sz="1600" b="1"/>
        </a:p>
      </xdr:txBody>
    </xdr:sp>
    <xdr:clientData/>
  </xdr:twoCellAnchor>
  <xdr:twoCellAnchor>
    <xdr:from>
      <xdr:col>7</xdr:col>
      <xdr:colOff>33129</xdr:colOff>
      <xdr:row>3</xdr:row>
      <xdr:rowOff>121960</xdr:rowOff>
    </xdr:from>
    <xdr:to>
      <xdr:col>12</xdr:col>
      <xdr:colOff>112436</xdr:colOff>
      <xdr:row>6</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0</xdr:row>
      <xdr:rowOff>0</xdr:rowOff>
    </xdr:from>
    <xdr:to>
      <xdr:col>1</xdr:col>
      <xdr:colOff>1828800</xdr:colOff>
      <xdr:row>1</xdr:row>
      <xdr:rowOff>50816</xdr:rowOff>
    </xdr:to>
    <xdr:pic>
      <xdr:nvPicPr>
        <xdr:cNvPr id="16" name="Picture 15">
          <a:extLst>
            <a:ext uri="{FF2B5EF4-FFF2-40B4-BE49-F238E27FC236}">
              <a16:creationId xmlns:a16="http://schemas.microsoft.com/office/drawing/2014/main" id="{C73E5723-4713-4AFB-B36E-98B0B9B08F4E}"/>
            </a:ext>
            <a:ext uri="{147F2762-F138-4A5C-976F-8EAC2B608ADB}">
              <a16:predDERef xmlns:a16="http://schemas.microsoft.com/office/drawing/2014/main" pred="{86589369-F3B6-4D2D-AFBE-F0BFE4E675D4}"/>
            </a:ext>
          </a:extLst>
        </xdr:cNvPr>
        <xdr:cNvPicPr>
          <a:picLocks noChangeAspect="1"/>
        </xdr:cNvPicPr>
      </xdr:nvPicPr>
      <xdr:blipFill>
        <a:blip xmlns:r="http://schemas.openxmlformats.org/officeDocument/2006/relationships" r:embed="rId13"/>
        <a:stretch>
          <a:fillRect/>
        </a:stretch>
      </xdr:blipFill>
      <xdr:spPr>
        <a:xfrm>
          <a:off x="600075" y="0"/>
          <a:ext cx="1828800" cy="97474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3" totalsRowShown="0" headerRowDxfId="216" dataDxfId="214" headerRowBorderDxfId="215" tableBorderDxfId="213" totalsRowBorderDxfId="212">
  <tableColumns count="8">
    <tableColumn id="1" xr3:uid="{D6F7D6F8-E727-4E81-B3E7-5F643C5F63BD}" name="Undertake all appropriate risk assessments, as required under legislation, to prepare for an operational response" dataDxfId="211"/>
    <tableColumn id="2" xr3:uid="{0D1441E6-D5DC-44E1-B017-C9AC07ABEFB6}" name="Priority" dataDxfId="210"/>
    <tableColumn id="3" xr3:uid="{711D3D35-E45F-4699-A8AB-CD5D7824C884}" name="Impact" dataDxfId="209"/>
    <tableColumn id="4" xr3:uid="{DB77F1FA-84F5-43D8-BAA3-10663E50A68B}" name="Compliance" dataDxfId="208">
      <calculatedColumnFormula>IF(COUNTIF(D3:D50,"Non Compliant")&gt;0,"Non Compliant",IF(COUNTIF(D3:D50,"Partially Compliant")&gt;0,"Partially Compliant","Fully Compliant"))</calculatedColumnFormula>
    </tableColumn>
    <tableColumn id="5" xr3:uid="{07B139BB-FB53-4675-82EE-60FAAD67DAC0}" name="Work assigned to" dataDxfId="207"/>
    <tableColumn id="6" xr3:uid="{6E20B333-2265-4245-BAC8-D7352FA772BE}" name="Projected date for completion" dataDxfId="206"/>
    <tableColumn id="7" xr3:uid="{E4672199-92C8-47C4-9B27-283E8CCCF8BD}" name="Description of work needing to be done" dataDxfId="205"/>
    <tableColumn id="8" xr3:uid="{59AAAE0C-969C-4105-8535-3E65C413EBA2}" name="Evidence of Compliance" dataDxfId="20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12" dataDxfId="10" headerRowBorderDxfId="11" tableBorderDxfId="9" totalsRowBorderDxfId="8">
  <autoFilter ref="A1:H12" xr:uid="{3CF12713-E1DC-4042-A595-A161AA9BAFD5}"/>
  <tableColumns count="8">
    <tableColumn id="1" xr3:uid="{BD1DCD0D-9A1F-47FB-9686-08977129CF74}" name="Align relevant policies, procedures and tailored guidance in preparation for working with other fire and rescue services or responder agencies" dataDxfId="7"/>
    <tableColumn id="2" xr3:uid="{5041C8F8-5705-4ACD-A552-69E0565E3234}" name="Priority" dataDxfId="6"/>
    <tableColumn id="3" xr3:uid="{C59B8678-715C-4CEB-83B3-A3496FE30CFE}" name="Impact" dataDxfId="5"/>
    <tableColumn id="4" xr3:uid="{02340F3A-439E-4129-AE65-CF1151C1AF5B}" name="Compliance" dataDxfId="4">
      <calculatedColumnFormula>IF(COUNTIF(D3:D50,"Non Compliant")&gt;0,"Non Compliant",IF(COUNTIF(D3:D50,"Partially Compliant")&gt;0,"Partially Compliant","Fully Compliant"))</calculatedColumnFormula>
    </tableColumn>
    <tableColumn id="5" xr3:uid="{5EE15833-E80D-412C-A7C4-5A88ECCB24D6}" name="Work assigned to" dataDxfId="3"/>
    <tableColumn id="6" xr3:uid="{8CA4DC95-DBA2-4C41-B067-5F7C8CC75C5E}" name="Projected date for completion" dataDxfId="2"/>
    <tableColumn id="7" xr3:uid="{E9285546-EBA5-475F-9818-B88033912E81}" name="Description of work needing to be done" dataDxfId="1"/>
    <tableColumn id="8" xr3:uid="{BBE6DD71-6000-4FD9-961A-2717A399120C}" name="Evidence of Complia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194" dataDxfId="192" headerRowBorderDxfId="193" tableBorderDxfId="191" totalsRowBorderDxfId="190">
  <autoFilter ref="A1:G12" xr:uid="{5A30A0DF-7076-4884-8122-D7A248085FB4}"/>
  <tableColumns count="7">
    <tableColumn id="1" xr3:uid="{CC71243E-5FD8-4265-A5E8-61AB93FAE605}" name="Review existing cover models, resources, equipment and training against all appropriate risk assessments" dataDxfId="189"/>
    <tableColumn id="2" xr3:uid="{C569FC8F-3305-408D-A6B5-32FB31447DFA}" name="Priority" dataDxfId="188"/>
    <tableColumn id="3" xr3:uid="{C560D761-CD11-46ED-B34D-322A0F5A5486}" name="Impact" dataDxfId="187"/>
    <tableColumn id="4" xr3:uid="{1FD61E97-DFDF-41D8-9C0D-42461F747643}" name="Compliance" dataDxfId="186">
      <calculatedColumnFormula>IF(COUNTIF(D3:D50,"Non Compliant")&gt;0,"Non Compliant",IF(COUNTIF(D3:D50,"Partially Compliant")&gt;0,"Partially Compliant","Fully Compliant"))</calculatedColumnFormula>
    </tableColumn>
    <tableColumn id="5" xr3:uid="{CB0DC206-C95D-49AA-8331-9E1F6B58B161}" name="Work assigned to" dataDxfId="185"/>
    <tableColumn id="6" xr3:uid="{DE7AAE90-1CA9-442F-ACCA-1BB77E89A084}" name="Projected date for completion" dataDxfId="184"/>
    <tableColumn id="7" xr3:uid="{00236093-171D-476B-B9B3-7D057583008C}" name="Description of work needing to be done" dataDxfId="18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164" dataDxfId="163" tableBorderDxfId="162">
  <tableColumns count="8">
    <tableColumn id="1" xr3:uid="{D24E95F5-5FC7-48F5-901E-71A6E7717326}" name="Carry out capabilities-based planning to support emergency preparedness and response from a national to a local level" dataDxfId="161"/>
    <tableColumn id="2" xr3:uid="{37C2E8BE-99CF-41D6-B422-CD6B797FF304}" name="Priority" dataDxfId="160"/>
    <tableColumn id="3" xr3:uid="{89F11A9A-A7ED-4B06-B3B1-63FFE4D100DF}" name="Impact" dataDxfId="159"/>
    <tableColumn id="4" xr3:uid="{FD1641D6-E1C5-4633-86B0-EFB28287887C}" name="Compliance" dataDxfId="158">
      <calculatedColumnFormula>IF(COUNTIF(D3:D50,"Non Compliant")&gt;0,"Non Compliant",IF(COUNTIF(D3:D50,"Partially Compliant")&gt;0,"Partially Compliant","Fully Compliant"))</calculatedColumnFormula>
    </tableColumn>
    <tableColumn id="5" xr3:uid="{584A011F-D808-4E2D-813F-CE06397AD97D}" name="Work assigned to" dataDxfId="157"/>
    <tableColumn id="6" xr3:uid="{E0125C64-5D43-4750-A9BF-320A97BB2A88}" name="Projected date for completion" dataDxfId="156"/>
    <tableColumn id="7" xr3:uid="{F7E45963-6608-4EA7-AF15-FC3D4C328B3B}" name="Description of work needing to be done" dataDxfId="155"/>
    <tableColumn id="8" xr3:uid="{B83CB38B-639C-4B95-8C66-84437C26022E}" name="Evidence of Compliance" dataDxfId="154"/>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144" dataDxfId="142" headerRowBorderDxfId="143" tableBorderDxfId="141" totalsRowBorderDxfId="140">
  <autoFilter ref="A1:H12" xr:uid="{3CF12713-E1DC-4042-A595-A161AA9BAFD5}"/>
  <tableColumns count="8">
    <tableColumn id="1" xr3:uid="{4097D040-8181-40FE-8F4C-BB2A4A6D0B47}" name="Determine their responsibilities for operational response and be fully prepared to deliver them" dataDxfId="139"/>
    <tableColumn id="2" xr3:uid="{95E9F0E7-8742-4577-BAE2-A99DF2365F62}" name="Priority" dataDxfId="138"/>
    <tableColumn id="3" xr3:uid="{56C71826-1E47-4FB9-A98C-FDBBFA777A91}" name="Impact" dataDxfId="137"/>
    <tableColumn id="4" xr3:uid="{661CEB2A-4F8D-42E6-94D3-89A4A2625D99}" name="Compliance" dataDxfId="136">
      <calculatedColumnFormula>IF(COUNTIF(D3:D50,"Non Compliant")&gt;0,"Non Compliant",IF(COUNTIF(D3:D50,"Partially Compliant")&gt;0,"Partially Compliant","Fully Compliant"))</calculatedColumnFormula>
    </tableColumn>
    <tableColumn id="5" xr3:uid="{C48C0D03-C90A-4DF9-B9BB-350FBBCEF464}" name="Work assigned to" dataDxfId="135"/>
    <tableColumn id="6" xr3:uid="{8BAF97BC-6396-48DA-94D1-30A85AC1A838}" name="Projected date for completion" dataDxfId="134"/>
    <tableColumn id="7" xr3:uid="{B028F557-8B01-4364-A6DB-CB486213C76C}" name="Description of work needing to be done" dataDxfId="133"/>
    <tableColumn id="8" xr3:uid="{C9AF09B5-3F1F-408F-A0C4-053F8EDDF04F}" name="Evidence of Compliance" dataDxfId="1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122" dataDxfId="120" headerRowBorderDxfId="121" tableBorderDxfId="119" totalsRowBorderDxfId="118">
  <autoFilter ref="A1:H12" xr:uid="{3CF12713-E1DC-4042-A595-A161AA9BAFD5}"/>
  <tableColumns count="8">
    <tableColumn id="1" xr3:uid="{D218B91B-550B-4D35-A882-38701708192D}" name="Have a health and safety policy for the operational environment that clearly outlines the responsible parties and their obligations" dataDxfId="117"/>
    <tableColumn id="2" xr3:uid="{166D8C3B-79B1-4340-B2C4-EED243ADF177}" name="Priority" dataDxfId="116"/>
    <tableColumn id="3" xr3:uid="{21DBE1EA-083E-4AC1-81B7-6553E83D05F3}" name="Impact" dataDxfId="115"/>
    <tableColumn id="4" xr3:uid="{D6986B9E-027F-4D1D-8988-1EEFDA4F7BDD}" name="Compliance" dataDxfId="114">
      <calculatedColumnFormula>IF(COUNTIF(D3:D50,"Non Compliant")&gt;0,"Non Compliant",IF(COUNTIF(D3:D50,"Partially Compliant")&gt;0,"Partially Compliant","Fully Compliant"))</calculatedColumnFormula>
    </tableColumn>
    <tableColumn id="5" xr3:uid="{BBE8C6D4-5951-420F-8E6A-DFF1C597ECC8}" name="Work assigned to" dataDxfId="113"/>
    <tableColumn id="6" xr3:uid="{9957A2B3-CD88-4EA7-9191-B5CE60E66421}" name="Projected date for completion" dataDxfId="112"/>
    <tableColumn id="7" xr3:uid="{6ECA12D3-6F96-44EE-A042-33F062519FC3}" name="Description of work needing to be done" dataDxfId="111"/>
    <tableColumn id="8" xr3:uid="{888F4CC2-0AAC-4406-AF97-9A475C3F9FFF}" name="Evidence of Compliance" dataDxfId="1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100" dataDxfId="98" headerRowBorderDxfId="99" tableBorderDxfId="97" totalsRowBorderDxfId="96">
  <autoFilter ref="A1:H12" xr:uid="{3CF12713-E1DC-4042-A595-A161AA9BAFD5}"/>
  <tableColumns count="8">
    <tableColumn id="1" xr3:uid="{3A872D1F-A2A9-44CB-8E50-33958C765656}" name="Undertake a review of how the organisation is structured and functions, to confirm its ability to support operational preparedness; if there are any gaps identified there should be a clear plan for making appropriate changes" dataDxfId="95"/>
    <tableColumn id="2" xr3:uid="{BDE76DF8-B202-4CB5-8EF0-792DAA3BE78C}" name="Priority" dataDxfId="94"/>
    <tableColumn id="3" xr3:uid="{150D7184-FC04-426D-A17C-9026EDFDB86A}" name="Impact" dataDxfId="93"/>
    <tableColumn id="4" xr3:uid="{299C91EC-3524-4E7B-B1E1-D398D6CF4560}" name="Compliance" dataDxfId="92">
      <calculatedColumnFormula>IF(COUNTIF(D3:D50,"Non Compliant")&gt;0,"Non Compliant",IF(COUNTIF(D3:D50,"Partially Compliant")&gt;0,"Partially Compliant","Fully Compliant"))</calculatedColumnFormula>
    </tableColumn>
    <tableColumn id="5" xr3:uid="{FB037CB6-E0BE-4402-9B7A-2662756E3EED}" name="Work assigned to" dataDxfId="91"/>
    <tableColumn id="6" xr3:uid="{6BDBC66A-F628-4DC4-9237-B4968BBE0DBE}" name="Projected date for completion" dataDxfId="90"/>
    <tableColumn id="7" xr3:uid="{0886FBD4-98D3-4301-8DD5-7710F2B3739B}" name="Description of work needing to be done" dataDxfId="89"/>
    <tableColumn id="8" xr3:uid="{774C8EB9-D328-4C26-A61C-181189FE20B8}" name="Evidence of Compliance" dataDxfId="8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78" dataDxfId="76" headerRowBorderDxfId="77" tableBorderDxfId="75" totalsRowBorderDxfId="74">
  <autoFilter ref="A1:H12" xr:uid="{3CF12713-E1DC-4042-A595-A161AA9BAFD5}"/>
  <tableColumns count="8">
    <tableColumn id="1" xr3:uid="{CFF3F8FB-F7A0-4522-964D-22641C1819E5}" name="Develop and embed operational policies, procedures and tailored guidance based on the National Operational Guidance, unless by evidenced exception its content is not relevant to the service " dataDxfId="73"/>
    <tableColumn id="2" xr3:uid="{BA3D16EA-74B7-4614-A673-B3DE08B154F8}" name="Priority" dataDxfId="72"/>
    <tableColumn id="3" xr3:uid="{62728A32-AF84-4C70-8392-B3418DD8A8A0}" name="Impact" dataDxfId="71"/>
    <tableColumn id="4" xr3:uid="{79879EFD-CB0C-492C-B36A-AEFADF73BA53}" name="Compliance" dataDxfId="70">
      <calculatedColumnFormula>IF(COUNTIF(D3:D50,"Non Compliant")&gt;0,"Non Compliant",IF(COUNTIF(D3:D50,"Partially Compliant")&gt;0,"Partially Compliant","Fully Compliant"))</calculatedColumnFormula>
    </tableColumn>
    <tableColumn id="5" xr3:uid="{7840CCE3-523C-4655-B9AF-67A1F2AE9DC7}" name="Work assigned to" dataDxfId="69"/>
    <tableColumn id="6" xr3:uid="{8E2DD7FD-EF42-4319-9325-63A23055BB36}" name="Projected date for completion" dataDxfId="68"/>
    <tableColumn id="7" xr3:uid="{D7C28EB5-DD64-4ADA-BF6A-0C864EB061F4}" name="Description of work needing to be done" dataDxfId="67"/>
    <tableColumn id="8" xr3:uid="{790730B9-60F1-4090-B1A5-D24F4005C216}" name="Evidence of Compliance" dataDxfId="6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56" dataDxfId="54" headerRowBorderDxfId="55" tableBorderDxfId="53" totalsRowBorderDxfId="52">
  <autoFilter ref="A1:H12" xr:uid="{3CF12713-E1DC-4042-A595-A161AA9BAFD5}"/>
  <tableColumns count="8">
    <tableColumn id="1" xr3:uid="{E6B96B4F-17AD-4373-8919-F01DE883C874}" name="Deliver the strategic actions provided in the suite of National Operational Guidance, unless by evidenced exception a strategic action is not relevant to the service; the strategic gap analysis tool may be used to support this process" dataDxfId="51"/>
    <tableColumn id="2" xr3:uid="{387129E5-8910-4D75-9847-DC3097452C69}" name="Priority" dataDxfId="50"/>
    <tableColumn id="3" xr3:uid="{E9CCBFDB-E024-454A-92BA-700B84F312A6}" name="Impact" dataDxfId="49"/>
    <tableColumn id="4" xr3:uid="{436248BC-7BF3-4B9B-8102-3CDF11D3E380}" name="Compliance" dataDxfId="48">
      <calculatedColumnFormula>IF(COUNTIF(D3:D50,"Non Compliant")&gt;0,"Non Compliant",IF(COUNTIF(D3:D50,"Partially Compliant")&gt;0,"Partially Compliant","Fully Compliant"))</calculatedColumnFormula>
    </tableColumn>
    <tableColumn id="5" xr3:uid="{AF8791CB-14C0-4B18-83CE-9005DB722E79}" name="Work assigned to" dataDxfId="47"/>
    <tableColumn id="6" xr3:uid="{BB3255AF-AD00-42A3-9538-B18905477F17}" name="Projected date for completion" dataDxfId="46"/>
    <tableColumn id="7" xr3:uid="{502A6AD2-7C9F-49AB-8705-9B71E4A9D5B0}" name="Description of work needing to be done" dataDxfId="45"/>
    <tableColumn id="8" xr3:uid="{69F9EB2B-3E33-4098-9E4A-BF26137FC127}" name="Evidence of Compliance" dataDxfId="4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34" dataDxfId="32" headerRowBorderDxfId="33" tableBorderDxfId="31" totalsRowBorderDxfId="30">
  <autoFilter ref="A1:H12" xr:uid="{3CF12713-E1DC-4042-A595-A161AA9BAFD5}"/>
  <tableColumns count="8">
    <tableColumn id="1" xr3:uid="{08AC25F6-8908-497A-8F87-B202493D77C4}" name="Train its operational and fire control personnel to use the hazard and control measure approach provided in the National Operational Guidance, applying risk assessment, decision-making and risk management skills" dataDxfId="29"/>
    <tableColumn id="2" xr3:uid="{CFA2B752-B4DB-4373-8494-D2453FF24F6D}" name="Priority" dataDxfId="28"/>
    <tableColumn id="3" xr3:uid="{B4D5222A-DE19-4321-8A97-DB2BA479436D}" name="Impact" dataDxfId="27"/>
    <tableColumn id="4" xr3:uid="{7D5DDBCA-B38D-4E41-8D58-39C624998731}" name="Compliance" dataDxfId="26">
      <calculatedColumnFormula>IF(COUNTIF(D3:D50,"Non Compliant")&gt;0,"Non Compliant",IF(COUNTIF(D3:D50,"Partially Compliant")&gt;0,"Partially Compliant","Fully Compliant"))</calculatedColumnFormula>
    </tableColumn>
    <tableColumn id="5" xr3:uid="{29EA3BB8-27B6-4AF4-9E7D-1A431F928F22}" name="Work assigned to" dataDxfId="25"/>
    <tableColumn id="6" xr3:uid="{4500AF78-9D2C-46C6-9478-42F70B08FF7D}" name="Projected date for completion" dataDxfId="24"/>
    <tableColumn id="7" xr3:uid="{55BF8418-7F30-495F-97D1-73D82DE3BB5D}" name="Description of work needing to be done" dataDxfId="23"/>
    <tableColumn id="8" xr3:uid="{9BB72DA0-667B-47E4-9DF1-F2F72093F5AF}" name="Evidence of Compliance" dataDxfId="2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M31"/>
  <sheetViews>
    <sheetView topLeftCell="B1" workbookViewId="0">
      <selection activeCell="R14" sqref="R14"/>
    </sheetView>
  </sheetViews>
  <sheetFormatPr defaultRowHeight="14.5" x14ac:dyDescent="0.35"/>
  <cols>
    <col min="1" max="1" width="11.81640625" customWidth="1"/>
    <col min="2" max="2" width="18" customWidth="1"/>
    <col min="3" max="3" width="21" customWidth="1"/>
    <col min="4" max="4" width="17.453125" customWidth="1"/>
    <col min="5" max="13" width="10" customWidth="1"/>
  </cols>
  <sheetData>
    <row r="1" spans="1:13" x14ac:dyDescent="0.35">
      <c r="A1" s="1" t="s">
        <v>0</v>
      </c>
      <c r="B1" s="1" t="s">
        <v>1</v>
      </c>
      <c r="C1" s="1" t="s">
        <v>2</v>
      </c>
    </row>
    <row r="2" spans="1:13" x14ac:dyDescent="0.35">
      <c r="A2" t="s">
        <v>3</v>
      </c>
      <c r="B2" t="s">
        <v>3</v>
      </c>
      <c r="C2" t="s">
        <v>4</v>
      </c>
    </row>
    <row r="3" spans="1:13" x14ac:dyDescent="0.35">
      <c r="A3" t="s">
        <v>5</v>
      </c>
      <c r="B3" t="s">
        <v>5</v>
      </c>
      <c r="C3" t="s">
        <v>6</v>
      </c>
    </row>
    <row r="4" spans="1:13" x14ac:dyDescent="0.35">
      <c r="A4" t="s">
        <v>7</v>
      </c>
      <c r="B4" t="s">
        <v>7</v>
      </c>
      <c r="C4" t="s">
        <v>8</v>
      </c>
    </row>
    <row r="7" spans="1:13" x14ac:dyDescent="0.35">
      <c r="D7" s="3" t="s">
        <v>9</v>
      </c>
      <c r="E7" s="3" t="s">
        <v>10</v>
      </c>
      <c r="F7" s="3" t="s">
        <v>11</v>
      </c>
      <c r="G7" s="3" t="s">
        <v>12</v>
      </c>
      <c r="H7" s="3" t="s">
        <v>13</v>
      </c>
      <c r="I7" s="3" t="s">
        <v>14</v>
      </c>
      <c r="J7" s="3" t="s">
        <v>15</v>
      </c>
      <c r="K7" s="3" t="s">
        <v>16</v>
      </c>
      <c r="L7" s="3" t="s">
        <v>17</v>
      </c>
      <c r="M7" s="3" t="s">
        <v>18</v>
      </c>
    </row>
    <row r="8" spans="1:13" x14ac:dyDescent="0.35">
      <c r="D8" s="4">
        <f>IF('Criteria 1'!$D$2="Fully Compliant",1,IF('Criteria 1'!$D$2="Partially Compliant",2,IF('Criteria 1'!$D$2="Non Compliant",3,0)))</f>
        <v>1</v>
      </c>
      <c r="E8" s="4">
        <f>IF('Criteria 2'!$D$2="Fully Compliant",1,IF('Criteria 2'!$D$2="Partially Compliant",2,IF('Criteria 2'!$D$2="Non Compliant",3,0)))</f>
        <v>1</v>
      </c>
      <c r="F8" s="4">
        <f>IF('Criteria 3'!$D$2="Fully Compliant",1,IF('Criteria 3'!$D$2="Partially Compliant",2,IF('Criteria 3'!$D$2="Non Compliant",3,0)))</f>
        <v>1</v>
      </c>
      <c r="G8" s="4">
        <f>IF('Criteria 4'!$D$2="Fully Compliant",1,IF('Criteria 4'!$D$2="Partially Compliant",2,IF('Criteria 4'!$D$2="Non Compliant",3,0)))</f>
        <v>1</v>
      </c>
      <c r="H8" s="4">
        <f>IF('Criteria 5'!$D$2="Fully Compliant",1,IF('Criteria 5'!$D$2="Partially Compliant",2,IF('Criteria 5'!$D$2="Non Compliant",3,0)))</f>
        <v>1</v>
      </c>
      <c r="I8" s="4">
        <f>IF('Criteria 6'!$D$2="Fully Compliant",1,IF('Criteria 6'!$D$2="Partially Compliant",2,IF('Criteria 6'!$D$2="Non Compliant",3,0)))</f>
        <v>1</v>
      </c>
      <c r="J8" s="4">
        <f>IF('Criteria 7'!$D$2="Fully Compliant",1,IF('Criteria 7'!$D$2="Partially Compliant",2,IF('Criteria 7'!$D$2="Non Compliant",3,0)))</f>
        <v>1</v>
      </c>
      <c r="K8" s="4">
        <f>IF('Criteria 8'!$D$2="Fully Compliant",1,IF('Criteria 8'!$D$2="Partially Compliant",2,IF('Criteria 8'!$D$2="Non Compliant",3,0)))</f>
        <v>1</v>
      </c>
      <c r="L8" s="4">
        <f>IF('Criteria 9'!$D$2="Fully Compliant",1,IF('Criteria 9'!$D$2="Partially Compliant",2,IF('Criteria 9'!$D$2="Non Compliant",3,0)))</f>
        <v>1</v>
      </c>
      <c r="M8" s="4">
        <f>IF('Criteria 10'!$D$2="Fully Compliant",1,IF('Criteria 10'!$D$2="Partially Compliant",2,IF('Criteria 10'!$D$2="Non Compliant",3,0)))</f>
        <v>1</v>
      </c>
    </row>
    <row r="9" spans="1:13" x14ac:dyDescent="0.35">
      <c r="A9" s="20"/>
      <c r="B9" s="21"/>
      <c r="C9" s="21"/>
      <c r="D9" s="21"/>
      <c r="E9" s="21"/>
      <c r="F9" s="21"/>
      <c r="G9" s="21"/>
    </row>
    <row r="10" spans="1:13" x14ac:dyDescent="0.35">
      <c r="A10" s="20"/>
      <c r="B10" s="21"/>
      <c r="C10" s="21"/>
      <c r="D10" s="22" t="s">
        <v>4</v>
      </c>
      <c r="E10" s="23">
        <f>COUNTIF($D$8:$M$8,1)</f>
        <v>10</v>
      </c>
      <c r="F10" s="21"/>
      <c r="G10" s="21"/>
    </row>
    <row r="11" spans="1:13" x14ac:dyDescent="0.35">
      <c r="A11" s="20"/>
      <c r="B11" s="21"/>
      <c r="C11" s="21"/>
      <c r="D11" s="22" t="s">
        <v>19</v>
      </c>
      <c r="E11" s="24">
        <f>COUNTIF($D$8:$M$8,2)</f>
        <v>0</v>
      </c>
      <c r="F11" s="21"/>
      <c r="G11" s="21"/>
    </row>
    <row r="12" spans="1:13" x14ac:dyDescent="0.35">
      <c r="A12" s="20"/>
      <c r="B12" s="21"/>
      <c r="C12" s="21"/>
      <c r="D12" s="22" t="s">
        <v>20</v>
      </c>
      <c r="E12" s="25">
        <f>COUNTIF($D$8:$M$8,3)</f>
        <v>0</v>
      </c>
      <c r="F12" s="21"/>
      <c r="G12" s="21"/>
    </row>
    <row r="13" spans="1:13" x14ac:dyDescent="0.35">
      <c r="A13" s="20"/>
      <c r="B13" s="21"/>
      <c r="C13" s="21"/>
      <c r="D13" s="21"/>
      <c r="E13" s="21"/>
      <c r="F13" s="21"/>
      <c r="G13" s="21"/>
    </row>
    <row r="14" spans="1:13" x14ac:dyDescent="0.35">
      <c r="A14" s="20"/>
      <c r="B14" s="21"/>
      <c r="C14" s="21"/>
      <c r="D14" s="21"/>
      <c r="E14" s="21"/>
      <c r="F14" s="21"/>
      <c r="G14" s="21"/>
    </row>
    <row r="15" spans="1:13" x14ac:dyDescent="0.35">
      <c r="A15" s="20"/>
      <c r="B15" s="21"/>
      <c r="C15" s="21"/>
      <c r="D15" s="21"/>
      <c r="E15" s="21"/>
      <c r="F15" s="21"/>
      <c r="G15" s="21"/>
    </row>
    <row r="16" spans="1:13" x14ac:dyDescent="0.35">
      <c r="A16" s="20"/>
      <c r="B16" s="21"/>
      <c r="C16" s="21"/>
      <c r="D16" s="21"/>
      <c r="E16" s="21"/>
      <c r="F16" s="21"/>
      <c r="G16" s="21"/>
    </row>
    <row r="17" spans="1:7" x14ac:dyDescent="0.35">
      <c r="A17" s="20"/>
      <c r="B17" s="21"/>
      <c r="C17" s="21"/>
      <c r="D17" s="21"/>
      <c r="E17" s="21"/>
      <c r="F17" s="21"/>
      <c r="G17" s="21"/>
    </row>
    <row r="18" spans="1:7" x14ac:dyDescent="0.35">
      <c r="A18" s="20"/>
      <c r="B18" s="21"/>
      <c r="C18" s="21"/>
      <c r="D18" s="21"/>
      <c r="E18" s="21"/>
      <c r="F18" s="21"/>
      <c r="G18" s="21"/>
    </row>
    <row r="19" spans="1:7" x14ac:dyDescent="0.35">
      <c r="A19" s="20"/>
      <c r="B19" s="21"/>
      <c r="C19" s="21"/>
      <c r="D19" s="21"/>
      <c r="E19" s="21"/>
      <c r="F19" s="21"/>
      <c r="G19" s="21"/>
    </row>
    <row r="20" spans="1:7" x14ac:dyDescent="0.35">
      <c r="A20" s="20"/>
      <c r="B20" s="21"/>
      <c r="C20" s="21"/>
      <c r="D20" s="21"/>
      <c r="E20" s="21"/>
      <c r="F20" s="21"/>
      <c r="G20" s="21"/>
    </row>
    <row r="21" spans="1:7" x14ac:dyDescent="0.35">
      <c r="A21" s="20"/>
      <c r="B21" s="21"/>
      <c r="C21" s="21"/>
      <c r="D21" s="21"/>
      <c r="E21" s="21"/>
      <c r="F21" s="21"/>
      <c r="G21" s="21"/>
    </row>
    <row r="22" spans="1:7" x14ac:dyDescent="0.35">
      <c r="A22" s="20"/>
      <c r="B22" s="21"/>
      <c r="C22" s="21"/>
      <c r="D22" s="21"/>
      <c r="E22" s="21"/>
      <c r="F22" s="21"/>
      <c r="G22" s="21"/>
    </row>
    <row r="23" spans="1:7" x14ac:dyDescent="0.35">
      <c r="A23" s="20"/>
      <c r="B23" s="21"/>
      <c r="C23" s="21"/>
      <c r="D23" s="21"/>
      <c r="E23" s="21"/>
      <c r="F23" s="21"/>
      <c r="G23" s="21"/>
    </row>
    <row r="24" spans="1:7" x14ac:dyDescent="0.35">
      <c r="A24" s="20"/>
      <c r="B24" s="21"/>
      <c r="C24" s="21"/>
      <c r="D24" s="21"/>
      <c r="E24" s="21"/>
      <c r="F24" s="21"/>
      <c r="G24" s="21"/>
    </row>
    <row r="25" spans="1:7" x14ac:dyDescent="0.35">
      <c r="A25" s="21"/>
      <c r="B25" s="21"/>
      <c r="C25" s="21"/>
      <c r="D25" s="21"/>
      <c r="E25" s="21"/>
      <c r="F25" s="21"/>
      <c r="G25" s="21"/>
    </row>
    <row r="26" spans="1:7" x14ac:dyDescent="0.35">
      <c r="A26" s="21"/>
      <c r="B26" s="21"/>
      <c r="C26" s="21"/>
      <c r="D26" s="21"/>
      <c r="E26" s="21"/>
      <c r="F26" s="21"/>
      <c r="G26" s="21"/>
    </row>
    <row r="27" spans="1:7" x14ac:dyDescent="0.35">
      <c r="A27" s="21"/>
      <c r="B27" s="21"/>
      <c r="C27" s="21"/>
      <c r="D27" s="21"/>
      <c r="E27" s="21"/>
      <c r="F27" s="21"/>
      <c r="G27" s="21"/>
    </row>
    <row r="28" spans="1:7" x14ac:dyDescent="0.35">
      <c r="A28" s="21"/>
      <c r="B28" s="21"/>
      <c r="C28" s="21"/>
      <c r="D28" s="21"/>
      <c r="E28" s="21"/>
      <c r="F28" s="21"/>
      <c r="G28" s="21"/>
    </row>
    <row r="29" spans="1:7" x14ac:dyDescent="0.35">
      <c r="A29" s="21"/>
      <c r="B29" s="21"/>
      <c r="C29" s="21"/>
      <c r="D29" s="21"/>
      <c r="E29" s="21"/>
      <c r="F29" s="21"/>
      <c r="G29" s="21"/>
    </row>
    <row r="30" spans="1:7" x14ac:dyDescent="0.35">
      <c r="A30" s="21"/>
      <c r="B30" s="21"/>
      <c r="C30" s="21"/>
      <c r="D30" s="21"/>
      <c r="E30" s="21"/>
      <c r="F30" s="21"/>
      <c r="G30" s="21"/>
    </row>
    <row r="31" spans="1:7" x14ac:dyDescent="0.35">
      <c r="A31" s="21"/>
      <c r="B31" s="21"/>
      <c r="C31" s="21"/>
      <c r="D31" s="21"/>
      <c r="E31" s="21"/>
      <c r="F31" s="21"/>
      <c r="G31" s="21"/>
    </row>
  </sheetData>
  <phoneticPr fontId="2"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selection activeCell="A2" sqref="A2"/>
    </sheetView>
  </sheetViews>
  <sheetFormatPr defaultColWidth="9" defaultRowHeight="18"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47.25" customHeight="1" x14ac:dyDescent="0.35">
      <c r="A1" s="32" t="s">
        <v>37</v>
      </c>
      <c r="B1" s="33" t="s">
        <v>0</v>
      </c>
      <c r="C1" s="33" t="s">
        <v>1</v>
      </c>
      <c r="D1" s="33" t="s">
        <v>2</v>
      </c>
      <c r="E1" s="33" t="s">
        <v>42</v>
      </c>
      <c r="F1" s="33" t="s">
        <v>43</v>
      </c>
      <c r="G1" s="47" t="s">
        <v>44</v>
      </c>
      <c r="H1" s="85" t="s">
        <v>45</v>
      </c>
    </row>
    <row r="2" spans="1:8" s="34" customFormat="1" ht="39.4" customHeight="1" x14ac:dyDescent="0.35">
      <c r="A2" s="35" t="s">
        <v>46</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108</v>
      </c>
      <c r="B3" s="38"/>
      <c r="C3" s="38"/>
      <c r="D3" s="39"/>
      <c r="E3" s="40"/>
      <c r="F3" s="41"/>
      <c r="G3" s="49"/>
      <c r="H3" s="75"/>
    </row>
    <row r="4" spans="1:8" ht="39.4" customHeight="1" x14ac:dyDescent="0.35">
      <c r="A4" s="37" t="s">
        <v>109</v>
      </c>
      <c r="B4" s="38"/>
      <c r="C4" s="38"/>
      <c r="D4" s="39"/>
      <c r="E4" s="40"/>
      <c r="F4" s="41"/>
      <c r="G4" s="49"/>
      <c r="H4" s="76"/>
    </row>
    <row r="5" spans="1:8" ht="39.4" customHeight="1" x14ac:dyDescent="0.35">
      <c r="A5" s="37" t="s">
        <v>110</v>
      </c>
      <c r="B5" s="38"/>
      <c r="C5" s="38"/>
      <c r="D5" s="39"/>
      <c r="E5" s="40"/>
      <c r="F5" s="41"/>
      <c r="G5" s="49"/>
      <c r="H5" s="75"/>
    </row>
    <row r="6" spans="1:8" ht="39.4" customHeight="1" x14ac:dyDescent="0.35">
      <c r="A6" s="37" t="s">
        <v>111</v>
      </c>
      <c r="B6" s="38"/>
      <c r="C6" s="38"/>
      <c r="D6" s="39"/>
      <c r="E6" s="40"/>
      <c r="F6" s="41"/>
      <c r="G6" s="49"/>
      <c r="H6" s="76"/>
    </row>
    <row r="7" spans="1:8" ht="39.4" customHeight="1" x14ac:dyDescent="0.35">
      <c r="A7" s="37" t="s">
        <v>112</v>
      </c>
      <c r="B7" s="38"/>
      <c r="C7" s="38"/>
      <c r="D7" s="39"/>
      <c r="E7" s="40"/>
      <c r="F7" s="41"/>
      <c r="G7" s="49"/>
      <c r="H7" s="75"/>
    </row>
    <row r="8" spans="1:8" ht="39.4" customHeight="1" x14ac:dyDescent="0.35">
      <c r="A8" s="37" t="s">
        <v>113</v>
      </c>
      <c r="B8" s="38"/>
      <c r="C8" s="38"/>
      <c r="D8" s="39"/>
      <c r="E8" s="40"/>
      <c r="F8" s="41"/>
      <c r="G8" s="49"/>
      <c r="H8" s="76"/>
    </row>
    <row r="9" spans="1:8" ht="39.4" customHeight="1" x14ac:dyDescent="0.35">
      <c r="A9" s="37" t="s">
        <v>114</v>
      </c>
      <c r="B9" s="38"/>
      <c r="C9" s="38"/>
      <c r="D9" s="39"/>
      <c r="E9" s="40"/>
      <c r="F9" s="41"/>
      <c r="G9" s="49"/>
      <c r="H9" s="75"/>
    </row>
    <row r="10" spans="1:8" ht="39.4" customHeight="1" x14ac:dyDescent="0.35">
      <c r="A10" s="37" t="s">
        <v>115</v>
      </c>
      <c r="B10" s="38"/>
      <c r="C10" s="38"/>
      <c r="D10" s="39"/>
      <c r="E10" s="40"/>
      <c r="F10" s="41"/>
      <c r="G10" s="49"/>
      <c r="H10" s="76"/>
    </row>
    <row r="11" spans="1:8" ht="39.4" customHeight="1" x14ac:dyDescent="0.35">
      <c r="A11" s="37" t="s">
        <v>116</v>
      </c>
      <c r="B11" s="38"/>
      <c r="C11" s="38"/>
      <c r="D11" s="39"/>
      <c r="E11" s="40"/>
      <c r="F11" s="41"/>
      <c r="G11" s="49"/>
      <c r="H11" s="83"/>
    </row>
    <row r="12" spans="1:8" ht="39.4" customHeight="1" x14ac:dyDescent="0.35">
      <c r="A12" s="42" t="s">
        <v>117</v>
      </c>
      <c r="B12" s="43"/>
      <c r="C12" s="43"/>
      <c r="D12" s="44"/>
      <c r="E12" s="45"/>
      <c r="F12" s="46"/>
      <c r="G12" s="50"/>
      <c r="H12" s="76"/>
    </row>
    <row r="13" spans="1:8" ht="39" customHeight="1" x14ac:dyDescent="0.35"/>
    <row r="14" spans="1:8" ht="39" customHeight="1" x14ac:dyDescent="0.35"/>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conditionalFormatting sqref="B2:B12">
    <cfRule type="cellIs" dxfId="87" priority="7" operator="equal">
      <formula>"Low"</formula>
    </cfRule>
    <cfRule type="cellIs" dxfId="86" priority="8" operator="equal">
      <formula>"Medium"</formula>
    </cfRule>
    <cfRule type="cellIs" dxfId="85" priority="9" operator="equal">
      <formula>"High"</formula>
    </cfRule>
  </conditionalFormatting>
  <conditionalFormatting sqref="C2:C12">
    <cfRule type="cellIs" dxfId="84" priority="4" operator="equal">
      <formula>"Low"</formula>
    </cfRule>
    <cfRule type="cellIs" dxfId="83" priority="5" operator="equal">
      <formula>"Medium"</formula>
    </cfRule>
    <cfRule type="cellIs" dxfId="8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selection activeCell="A3" sqref="A3"/>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9" customHeight="1" x14ac:dyDescent="0.35">
      <c r="A1" s="32" t="s">
        <v>38</v>
      </c>
      <c r="B1" s="33" t="s">
        <v>0</v>
      </c>
      <c r="C1" s="33" t="s">
        <v>1</v>
      </c>
      <c r="D1" s="33" t="s">
        <v>2</v>
      </c>
      <c r="E1" s="33" t="s">
        <v>42</v>
      </c>
      <c r="F1" s="33" t="s">
        <v>43</v>
      </c>
      <c r="G1" s="47" t="s">
        <v>44</v>
      </c>
      <c r="H1" s="85" t="s">
        <v>45</v>
      </c>
    </row>
    <row r="2" spans="1:8" s="34" customFormat="1" ht="39.4" customHeight="1" x14ac:dyDescent="0.35">
      <c r="A2" s="35" t="s">
        <v>46</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118</v>
      </c>
      <c r="B3" s="38"/>
      <c r="C3" s="38"/>
      <c r="D3" s="39"/>
      <c r="E3" s="40"/>
      <c r="F3" s="41"/>
      <c r="G3" s="49"/>
      <c r="H3" s="75"/>
    </row>
    <row r="4" spans="1:8" ht="39.4" customHeight="1" x14ac:dyDescent="0.35">
      <c r="A4" s="37" t="s">
        <v>119</v>
      </c>
      <c r="B4" s="38"/>
      <c r="C4" s="38"/>
      <c r="D4" s="39"/>
      <c r="E4" s="40"/>
      <c r="F4" s="41"/>
      <c r="G4" s="49"/>
      <c r="H4" s="76"/>
    </row>
    <row r="5" spans="1:8" ht="39.4" customHeight="1" x14ac:dyDescent="0.35">
      <c r="A5" s="37" t="s">
        <v>120</v>
      </c>
      <c r="B5" s="38"/>
      <c r="C5" s="38"/>
      <c r="D5" s="39"/>
      <c r="E5" s="40"/>
      <c r="F5" s="41"/>
      <c r="G5" s="49"/>
      <c r="H5" s="75"/>
    </row>
    <row r="6" spans="1:8" ht="39.4" customHeight="1" x14ac:dyDescent="0.35">
      <c r="A6" s="37" t="s">
        <v>121</v>
      </c>
      <c r="B6" s="38"/>
      <c r="C6" s="38"/>
      <c r="D6" s="39"/>
      <c r="E6" s="40"/>
      <c r="F6" s="41"/>
      <c r="G6" s="49"/>
      <c r="H6" s="76"/>
    </row>
    <row r="7" spans="1:8" ht="39.4" customHeight="1" x14ac:dyDescent="0.35">
      <c r="A7" s="37" t="s">
        <v>122</v>
      </c>
      <c r="B7" s="38"/>
      <c r="C7" s="38"/>
      <c r="D7" s="39"/>
      <c r="E7" s="40"/>
      <c r="F7" s="41"/>
      <c r="G7" s="49"/>
      <c r="H7" s="75"/>
    </row>
    <row r="8" spans="1:8" ht="39.4" customHeight="1" x14ac:dyDescent="0.35">
      <c r="A8" s="37" t="s">
        <v>123</v>
      </c>
      <c r="B8" s="38"/>
      <c r="C8" s="38"/>
      <c r="D8" s="39"/>
      <c r="E8" s="40"/>
      <c r="F8" s="41"/>
      <c r="G8" s="49"/>
      <c r="H8" s="76"/>
    </row>
    <row r="9" spans="1:8" ht="39.4" customHeight="1" x14ac:dyDescent="0.35">
      <c r="A9" s="37" t="s">
        <v>124</v>
      </c>
      <c r="B9" s="38"/>
      <c r="C9" s="38"/>
      <c r="D9" s="39"/>
      <c r="E9" s="40"/>
      <c r="F9" s="41"/>
      <c r="G9" s="49"/>
      <c r="H9" s="75"/>
    </row>
    <row r="10" spans="1:8" ht="39.4" customHeight="1" x14ac:dyDescent="0.35">
      <c r="A10" s="37" t="s">
        <v>125</v>
      </c>
      <c r="B10" s="38"/>
      <c r="C10" s="38"/>
      <c r="D10" s="39"/>
      <c r="E10" s="40"/>
      <c r="F10" s="41"/>
      <c r="G10" s="49"/>
      <c r="H10" s="76"/>
    </row>
    <row r="11" spans="1:8" ht="39.4" customHeight="1" x14ac:dyDescent="0.35">
      <c r="A11" s="37" t="s">
        <v>126</v>
      </c>
      <c r="B11" s="38"/>
      <c r="C11" s="38"/>
      <c r="D11" s="39"/>
      <c r="E11" s="40"/>
      <c r="F11" s="41"/>
      <c r="G11" s="49"/>
      <c r="H11" s="83"/>
    </row>
    <row r="12" spans="1:8" ht="39.4" customHeight="1" x14ac:dyDescent="0.35">
      <c r="A12" s="42" t="s">
        <v>127</v>
      </c>
      <c r="B12" s="43"/>
      <c r="C12" s="43"/>
      <c r="D12" s="44"/>
      <c r="E12" s="45"/>
      <c r="F12" s="46"/>
      <c r="G12" s="50"/>
      <c r="H12" s="76"/>
    </row>
  </sheetData>
  <conditionalFormatting sqref="B2:B12">
    <cfRule type="cellIs" dxfId="65" priority="7" operator="equal">
      <formula>"Low"</formula>
    </cfRule>
    <cfRule type="cellIs" dxfId="64" priority="8" operator="equal">
      <formula>"Medium"</formula>
    </cfRule>
    <cfRule type="cellIs" dxfId="63" priority="9" operator="equal">
      <formula>"High"</formula>
    </cfRule>
  </conditionalFormatting>
  <conditionalFormatting sqref="C2:C12">
    <cfRule type="cellIs" dxfId="62" priority="4" operator="equal">
      <formula>"Low"</formula>
    </cfRule>
    <cfRule type="cellIs" dxfId="61" priority="5" operator="equal">
      <formula>"Medium"</formula>
    </cfRule>
    <cfRule type="cellIs" dxfId="6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D3:D12 D13:D50</xm:sqref>
        </x14:dataValidation>
        <x14:dataValidation type="list" allowBlank="1" showInputMessage="1" showErrorMessage="1" xr:uid="{7CF32DC5-9E94-4433-9458-BEF850214BD0}">
          <x14:formula1>
            <xm:f>Lists!$B$2:$B$4</xm:f>
          </x14:formula1>
          <xm:sqref>C2:C12 C13:C50</xm:sqref>
        </x14:dataValidation>
        <x14:dataValidation type="list" allowBlank="1" showInputMessage="1" showErrorMessage="1" xr:uid="{CB587238-3A58-4743-8D8F-186BCF390787}">
          <x14:formula1>
            <xm:f>Lists!$A$2:$A$4</xm:f>
          </x14:formula1>
          <xm:sqref>B2:B12 B13:B50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58.5" customHeight="1" x14ac:dyDescent="0.35">
      <c r="A1" s="32" t="s">
        <v>39</v>
      </c>
      <c r="B1" s="33" t="s">
        <v>0</v>
      </c>
      <c r="C1" s="33" t="s">
        <v>1</v>
      </c>
      <c r="D1" s="33" t="s">
        <v>2</v>
      </c>
      <c r="E1" s="33" t="s">
        <v>42</v>
      </c>
      <c r="F1" s="33" t="s">
        <v>43</v>
      </c>
      <c r="G1" s="47" t="s">
        <v>44</v>
      </c>
      <c r="H1" s="85" t="s">
        <v>45</v>
      </c>
    </row>
    <row r="2" spans="1:8" s="34" customFormat="1" ht="39.4" customHeight="1" x14ac:dyDescent="0.35">
      <c r="A2" s="35" t="s">
        <v>46</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128</v>
      </c>
      <c r="B3" s="38"/>
      <c r="C3" s="38"/>
      <c r="D3" s="39"/>
      <c r="E3" s="40"/>
      <c r="F3" s="41"/>
      <c r="G3" s="49"/>
      <c r="H3" s="75"/>
    </row>
    <row r="4" spans="1:8" ht="39.4" customHeight="1" x14ac:dyDescent="0.35">
      <c r="A4" s="37" t="s">
        <v>129</v>
      </c>
      <c r="B4" s="38"/>
      <c r="C4" s="38"/>
      <c r="D4" s="39"/>
      <c r="E4" s="40"/>
      <c r="F4" s="41"/>
      <c r="G4" s="49"/>
      <c r="H4" s="76"/>
    </row>
    <row r="5" spans="1:8" ht="39.4" customHeight="1" x14ac:dyDescent="0.35">
      <c r="A5" s="37" t="s">
        <v>130</v>
      </c>
      <c r="B5" s="38"/>
      <c r="C5" s="38"/>
      <c r="D5" s="39"/>
      <c r="E5" s="40"/>
      <c r="F5" s="41"/>
      <c r="G5" s="49"/>
      <c r="H5" s="75"/>
    </row>
    <row r="6" spans="1:8" ht="39.4" customHeight="1" x14ac:dyDescent="0.35">
      <c r="A6" s="37" t="s">
        <v>131</v>
      </c>
      <c r="B6" s="38"/>
      <c r="C6" s="38"/>
      <c r="D6" s="39"/>
      <c r="E6" s="40"/>
      <c r="F6" s="41"/>
      <c r="G6" s="49"/>
      <c r="H6" s="76"/>
    </row>
    <row r="7" spans="1:8" ht="39.4" customHeight="1" x14ac:dyDescent="0.35">
      <c r="A7" s="37" t="s">
        <v>132</v>
      </c>
      <c r="B7" s="38"/>
      <c r="C7" s="38"/>
      <c r="D7" s="39"/>
      <c r="E7" s="40"/>
      <c r="F7" s="41"/>
      <c r="G7" s="49"/>
      <c r="H7" s="75"/>
    </row>
    <row r="8" spans="1:8" ht="39.4" customHeight="1" x14ac:dyDescent="0.35">
      <c r="A8" s="37" t="s">
        <v>133</v>
      </c>
      <c r="B8" s="38"/>
      <c r="C8" s="38"/>
      <c r="D8" s="39"/>
      <c r="E8" s="40"/>
      <c r="F8" s="41"/>
      <c r="G8" s="49"/>
      <c r="H8" s="76"/>
    </row>
    <row r="9" spans="1:8" ht="39.4" customHeight="1" x14ac:dyDescent="0.35">
      <c r="A9" s="37" t="s">
        <v>134</v>
      </c>
      <c r="B9" s="38"/>
      <c r="C9" s="38"/>
      <c r="D9" s="39"/>
      <c r="E9" s="40"/>
      <c r="F9" s="41"/>
      <c r="G9" s="49"/>
      <c r="H9" s="75"/>
    </row>
    <row r="10" spans="1:8" ht="39.4" customHeight="1" x14ac:dyDescent="0.35">
      <c r="A10" s="37" t="s">
        <v>135</v>
      </c>
      <c r="B10" s="38"/>
      <c r="C10" s="38"/>
      <c r="D10" s="39"/>
      <c r="E10" s="40"/>
      <c r="F10" s="41"/>
      <c r="G10" s="49"/>
      <c r="H10" s="76"/>
    </row>
    <row r="11" spans="1:8" ht="39.4" customHeight="1" x14ac:dyDescent="0.35">
      <c r="A11" s="37" t="s">
        <v>136</v>
      </c>
      <c r="B11" s="38"/>
      <c r="C11" s="38"/>
      <c r="D11" s="39"/>
      <c r="E11" s="40"/>
      <c r="F11" s="41"/>
      <c r="G11" s="49"/>
      <c r="H11" s="83"/>
    </row>
    <row r="12" spans="1:8" ht="39.4" customHeight="1" x14ac:dyDescent="0.35">
      <c r="A12" s="42" t="s">
        <v>137</v>
      </c>
      <c r="B12" s="43"/>
      <c r="C12" s="43"/>
      <c r="D12" s="44"/>
      <c r="E12" s="45"/>
      <c r="F12" s="46"/>
      <c r="G12" s="50"/>
      <c r="H12" s="76"/>
    </row>
  </sheetData>
  <conditionalFormatting sqref="B2:B12">
    <cfRule type="cellIs" dxfId="43" priority="7" operator="equal">
      <formula>"Low"</formula>
    </cfRule>
    <cfRule type="cellIs" dxfId="42" priority="8" operator="equal">
      <formula>"Medium"</formula>
    </cfRule>
    <cfRule type="cellIs" dxfId="41" priority="9" operator="equal">
      <formula>"High"</formula>
    </cfRule>
  </conditionalFormatting>
  <conditionalFormatting sqref="C2:C12">
    <cfRule type="cellIs" dxfId="40" priority="4" operator="equal">
      <formula>"Low"</formula>
    </cfRule>
    <cfRule type="cellIs" dxfId="39" priority="5" operator="equal">
      <formula>"Medium"</formula>
    </cfRule>
    <cfRule type="cellIs" dxfId="3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1.5" customHeight="1" x14ac:dyDescent="0.35">
      <c r="A1" s="32" t="s">
        <v>40</v>
      </c>
      <c r="B1" s="33" t="s">
        <v>0</v>
      </c>
      <c r="C1" s="33" t="s">
        <v>1</v>
      </c>
      <c r="D1" s="33" t="s">
        <v>2</v>
      </c>
      <c r="E1" s="33" t="s">
        <v>42</v>
      </c>
      <c r="F1" s="33" t="s">
        <v>43</v>
      </c>
      <c r="G1" s="47" t="s">
        <v>44</v>
      </c>
      <c r="H1" s="85" t="s">
        <v>45</v>
      </c>
    </row>
    <row r="2" spans="1:8" s="34" customFormat="1" ht="39.4" customHeight="1" x14ac:dyDescent="0.35">
      <c r="A2" s="35" t="s">
        <v>46</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138</v>
      </c>
      <c r="B3" s="38"/>
      <c r="C3" s="38"/>
      <c r="D3" s="39"/>
      <c r="E3" s="40"/>
      <c r="F3" s="41"/>
      <c r="G3" s="49"/>
      <c r="H3" s="75"/>
    </row>
    <row r="4" spans="1:8" ht="39.4" customHeight="1" x14ac:dyDescent="0.35">
      <c r="A4" s="37" t="s">
        <v>139</v>
      </c>
      <c r="B4" s="38"/>
      <c r="C4" s="38"/>
      <c r="D4" s="39"/>
      <c r="E4" s="40"/>
      <c r="F4" s="41"/>
      <c r="G4" s="49"/>
      <c r="H4" s="76"/>
    </row>
    <row r="5" spans="1:8" ht="39.4" customHeight="1" x14ac:dyDescent="0.35">
      <c r="A5" s="37" t="s">
        <v>140</v>
      </c>
      <c r="B5" s="38"/>
      <c r="C5" s="38"/>
      <c r="D5" s="39"/>
      <c r="E5" s="40"/>
      <c r="F5" s="41"/>
      <c r="G5" s="49"/>
      <c r="H5" s="75"/>
    </row>
    <row r="6" spans="1:8" ht="39.4" customHeight="1" x14ac:dyDescent="0.35">
      <c r="A6" s="37" t="s">
        <v>141</v>
      </c>
      <c r="B6" s="38"/>
      <c r="C6" s="38"/>
      <c r="D6" s="39"/>
      <c r="E6" s="40"/>
      <c r="F6" s="41"/>
      <c r="G6" s="49"/>
      <c r="H6" s="76"/>
    </row>
    <row r="7" spans="1:8" ht="39.4" customHeight="1" x14ac:dyDescent="0.35">
      <c r="A7" s="37" t="s">
        <v>142</v>
      </c>
      <c r="B7" s="38"/>
      <c r="C7" s="38"/>
      <c r="D7" s="39"/>
      <c r="E7" s="40"/>
      <c r="F7" s="41"/>
      <c r="G7" s="49"/>
      <c r="H7" s="75"/>
    </row>
    <row r="8" spans="1:8" ht="39.4" customHeight="1" x14ac:dyDescent="0.35">
      <c r="A8" s="37" t="s">
        <v>143</v>
      </c>
      <c r="B8" s="38"/>
      <c r="C8" s="38"/>
      <c r="D8" s="39"/>
      <c r="E8" s="40"/>
      <c r="F8" s="41"/>
      <c r="G8" s="49"/>
      <c r="H8" s="76"/>
    </row>
    <row r="9" spans="1:8" ht="39.4" customHeight="1" x14ac:dyDescent="0.35">
      <c r="A9" s="37" t="s">
        <v>144</v>
      </c>
      <c r="B9" s="38"/>
      <c r="C9" s="38"/>
      <c r="D9" s="39"/>
      <c r="E9" s="40"/>
      <c r="F9" s="41"/>
      <c r="G9" s="49"/>
      <c r="H9" s="75"/>
    </row>
    <row r="10" spans="1:8" ht="39.4" customHeight="1" x14ac:dyDescent="0.35">
      <c r="A10" s="37" t="s">
        <v>145</v>
      </c>
      <c r="B10" s="38"/>
      <c r="C10" s="38"/>
      <c r="D10" s="39"/>
      <c r="E10" s="40"/>
      <c r="F10" s="41"/>
      <c r="G10" s="49"/>
      <c r="H10" s="76"/>
    </row>
    <row r="11" spans="1:8" ht="39.4" customHeight="1" x14ac:dyDescent="0.35">
      <c r="A11" s="37" t="s">
        <v>146</v>
      </c>
      <c r="B11" s="38"/>
      <c r="C11" s="38"/>
      <c r="D11" s="39"/>
      <c r="E11" s="40"/>
      <c r="F11" s="41"/>
      <c r="G11" s="49"/>
      <c r="H11" s="83"/>
    </row>
    <row r="12" spans="1:8" ht="39.4" customHeight="1" x14ac:dyDescent="0.35">
      <c r="A12" s="42" t="s">
        <v>147</v>
      </c>
      <c r="B12" s="43"/>
      <c r="C12" s="43"/>
      <c r="D12" s="44"/>
      <c r="E12" s="45"/>
      <c r="F12" s="46"/>
      <c r="G12" s="50"/>
      <c r="H12" s="76"/>
    </row>
  </sheetData>
  <conditionalFormatting sqref="B2:B12">
    <cfRule type="cellIs" dxfId="21" priority="7" operator="equal">
      <formula>"Low"</formula>
    </cfRule>
    <cfRule type="cellIs" dxfId="20" priority="8" operator="equal">
      <formula>"Medium"</formula>
    </cfRule>
    <cfRule type="cellIs" dxfId="19" priority="9" operator="equal">
      <formula>"High"</formula>
    </cfRule>
  </conditionalFormatting>
  <conditionalFormatting sqref="C2:C12">
    <cfRule type="cellIs" dxfId="18" priority="4" operator="equal">
      <formula>"Low"</formula>
    </cfRule>
    <cfRule type="cellIs" dxfId="17" priority="5" operator="equal">
      <formula>"Medium"</formula>
    </cfRule>
    <cfRule type="cellIs" dxfId="1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workbookViewId="0"/>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1:L22"/>
  <sheetViews>
    <sheetView showGridLines="0" tabSelected="1" zoomScaleNormal="100" workbookViewId="0">
      <selection activeCell="C4" sqref="C4:G7"/>
    </sheetView>
  </sheetViews>
  <sheetFormatPr defaultColWidth="9" defaultRowHeight="18" customHeight="1" x14ac:dyDescent="0.35"/>
  <cols>
    <col min="1" max="1" width="9" style="2"/>
    <col min="2" max="2" width="53.54296875" style="2" customWidth="1"/>
    <col min="3" max="11" width="8.7265625" style="2" customWidth="1"/>
    <col min="12" max="16384" width="9" style="2"/>
  </cols>
  <sheetData>
    <row r="1" spans="1:12" ht="72.75" customHeight="1" x14ac:dyDescent="0.35"/>
    <row r="2" spans="1:12" ht="18" customHeight="1" thickBot="1" x14ac:dyDescent="0.4"/>
    <row r="3" spans="1:12" ht="20.5" customHeight="1" thickTop="1" thickBot="1" x14ac:dyDescent="0.4">
      <c r="B3" s="99" t="s">
        <v>21</v>
      </c>
      <c r="C3" s="99"/>
      <c r="D3" s="99"/>
      <c r="E3" s="99"/>
      <c r="F3" s="99"/>
      <c r="G3" s="99"/>
      <c r="I3" s="89" t="s">
        <v>22</v>
      </c>
      <c r="J3" s="90"/>
      <c r="K3" s="90"/>
      <c r="L3" s="91"/>
    </row>
    <row r="4" spans="1:12" ht="20.5" customHeight="1" thickBot="1" x14ac:dyDescent="0.4">
      <c r="B4" s="19" t="s">
        <v>23</v>
      </c>
      <c r="C4" s="98"/>
      <c r="D4" s="98"/>
      <c r="E4" s="98"/>
      <c r="F4" s="98"/>
      <c r="G4" s="98"/>
      <c r="I4" s="92"/>
      <c r="J4" s="93"/>
      <c r="K4" s="93"/>
      <c r="L4" s="94"/>
    </row>
    <row r="5" spans="1:12" ht="20.5" customHeight="1" thickBot="1" x14ac:dyDescent="0.4">
      <c r="B5" s="19" t="s">
        <v>24</v>
      </c>
      <c r="C5" s="98"/>
      <c r="D5" s="98"/>
      <c r="E5" s="98"/>
      <c r="F5" s="98"/>
      <c r="G5" s="98"/>
      <c r="I5" s="92"/>
      <c r="J5" s="93"/>
      <c r="K5" s="93"/>
      <c r="L5" s="94"/>
    </row>
    <row r="6" spans="1:12" ht="20.5" customHeight="1" thickBot="1" x14ac:dyDescent="0.4">
      <c r="B6" s="19" t="s">
        <v>25</v>
      </c>
      <c r="C6" s="98"/>
      <c r="D6" s="98"/>
      <c r="E6" s="98"/>
      <c r="F6" s="98"/>
      <c r="G6" s="98"/>
      <c r="I6" s="92"/>
      <c r="J6" s="93"/>
      <c r="K6" s="93"/>
      <c r="L6" s="94"/>
    </row>
    <row r="7" spans="1:12" ht="20.5" customHeight="1" thickBot="1" x14ac:dyDescent="0.4">
      <c r="B7" s="19" t="s">
        <v>26</v>
      </c>
      <c r="C7" s="98"/>
      <c r="D7" s="98"/>
      <c r="E7" s="98"/>
      <c r="F7" s="98"/>
      <c r="G7" s="98"/>
      <c r="I7" s="95"/>
      <c r="J7" s="96"/>
      <c r="K7" s="96"/>
      <c r="L7" s="97"/>
    </row>
    <row r="8" spans="1:12" ht="18" customHeight="1" x14ac:dyDescent="0.35">
      <c r="B8" s="18"/>
      <c r="C8" s="18"/>
      <c r="D8"/>
    </row>
    <row r="9" spans="1:12" ht="18" customHeight="1" x14ac:dyDescent="0.35">
      <c r="A9" s="100" t="s">
        <v>27</v>
      </c>
      <c r="B9" s="100" t="s">
        <v>28</v>
      </c>
      <c r="C9" s="104" t="s">
        <v>0</v>
      </c>
      <c r="D9" s="104"/>
      <c r="E9" s="104"/>
      <c r="F9" s="105" t="s">
        <v>1</v>
      </c>
      <c r="G9" s="105"/>
      <c r="H9" s="105"/>
      <c r="I9" s="101" t="s">
        <v>2</v>
      </c>
      <c r="J9" s="102"/>
      <c r="K9" s="102"/>
      <c r="L9" s="103"/>
    </row>
    <row r="10" spans="1:12" s="5" customFormat="1" ht="31.15" customHeight="1" x14ac:dyDescent="0.35">
      <c r="A10" s="100"/>
      <c r="B10" s="100"/>
      <c r="C10" s="6" t="s">
        <v>7</v>
      </c>
      <c r="D10" s="7" t="s">
        <v>5</v>
      </c>
      <c r="E10" s="8" t="s">
        <v>3</v>
      </c>
      <c r="F10" s="6" t="s">
        <v>7</v>
      </c>
      <c r="G10" s="7" t="s">
        <v>5</v>
      </c>
      <c r="H10" s="8" t="s">
        <v>3</v>
      </c>
      <c r="I10" s="9" t="s">
        <v>4</v>
      </c>
      <c r="J10" s="10" t="s">
        <v>29</v>
      </c>
      <c r="K10" s="11" t="s">
        <v>8</v>
      </c>
      <c r="L10" s="14" t="s">
        <v>30</v>
      </c>
    </row>
    <row r="11" spans="1:12" ht="60" customHeight="1" x14ac:dyDescent="0.35">
      <c r="A11" s="3">
        <v>1</v>
      </c>
      <c r="B11" s="12" t="s">
        <v>31</v>
      </c>
      <c r="C11" s="16">
        <f>COUNTIF('Criteria 1'!$B$3:$B$50,"Low")</f>
        <v>0</v>
      </c>
      <c r="D11" s="16">
        <f>COUNTIF('Criteria 1'!$B$3:$B$50,"Medium")</f>
        <v>0</v>
      </c>
      <c r="E11" s="16">
        <f>COUNTIF('Criteria 1'!$B$3:$B$50,"High")</f>
        <v>0</v>
      </c>
      <c r="F11" s="17">
        <f>COUNTIF('Criteria 1'!$C$3:$C$50,"Low")</f>
        <v>0</v>
      </c>
      <c r="G11" s="17">
        <f>COUNTIF('Criteria 1'!$C$3:$C$50,"Medium")</f>
        <v>0</v>
      </c>
      <c r="H11" s="17">
        <f>COUNTIF('Criteria 1'!$C$3:$C$50,"High")</f>
        <v>0</v>
      </c>
      <c r="I11" s="15">
        <f>COUNTIF('Criteria 1'!$D$3:$D$50,"Fully Compliant")</f>
        <v>0</v>
      </c>
      <c r="J11" s="15">
        <f>COUNTIF('Criteria 1'!$D$3:$D$50,"Partially Compliant")</f>
        <v>0</v>
      </c>
      <c r="K11" s="15">
        <f>COUNTIF('Criteria 1'!$D$3:$D$50,"Non Compliant")</f>
        <v>0</v>
      </c>
      <c r="L11" s="13"/>
    </row>
    <row r="12" spans="1:12" ht="60" customHeight="1" x14ac:dyDescent="0.35">
      <c r="A12" s="3">
        <v>2</v>
      </c>
      <c r="B12" s="12" t="s">
        <v>32</v>
      </c>
      <c r="C12" s="16">
        <f>COUNTIF('Criteria 2'!$B$3:$B$50,"Low")</f>
        <v>0</v>
      </c>
      <c r="D12" s="16">
        <f>COUNTIF('Criteria 2'!$B$3:$B$50,"Medium")</f>
        <v>0</v>
      </c>
      <c r="E12" s="16">
        <f>COUNTIF('Criteria 2'!$B$3:$B$50,"High")</f>
        <v>0</v>
      </c>
      <c r="F12" s="17">
        <f>COUNTIF('Criteria 2'!$C$3:$C$50,"Low")</f>
        <v>0</v>
      </c>
      <c r="G12" s="17">
        <f>COUNTIF('Criteria 2'!$C$3:$C$50,"Medium")</f>
        <v>0</v>
      </c>
      <c r="H12" s="17">
        <f>COUNTIF('Criteria 2'!$C$3:$C$50,"High")</f>
        <v>0</v>
      </c>
      <c r="I12" s="15">
        <f>COUNTIF('Criteria 2'!$D$3:$D$50,"Fully Compliant")</f>
        <v>0</v>
      </c>
      <c r="J12" s="15">
        <f>COUNTIF('Criteria 2'!$D$3:$D$50,"Partially Compliant")</f>
        <v>0</v>
      </c>
      <c r="K12" s="15">
        <f>COUNTIF('Criteria 2'!$D$3:$D$50,"Non Compliant")</f>
        <v>0</v>
      </c>
      <c r="L12" s="13"/>
    </row>
    <row r="13" spans="1:12" ht="60" customHeight="1" x14ac:dyDescent="0.35">
      <c r="A13" s="3">
        <v>3</v>
      </c>
      <c r="B13" s="12" t="s">
        <v>33</v>
      </c>
      <c r="C13" s="16">
        <f>COUNTIF('Criteria 3'!$B$3:$B$50,"Low")</f>
        <v>0</v>
      </c>
      <c r="D13" s="16">
        <f>COUNTIF('Criteria 3'!$B$3:$B$50,"Medium")</f>
        <v>0</v>
      </c>
      <c r="E13" s="16">
        <f>COUNTIF('Criteria 3'!$B$3:$B$50,"High")</f>
        <v>0</v>
      </c>
      <c r="F13" s="17">
        <f>COUNTIF('Criteria 3'!$C$3:$C$50,"Low")</f>
        <v>0</v>
      </c>
      <c r="G13" s="17">
        <f>COUNTIF('Criteria 3'!$C$3:$C$50,"Medium")</f>
        <v>0</v>
      </c>
      <c r="H13" s="17">
        <f>COUNTIF('Criteria 3'!$C$3:$C$50,"High")</f>
        <v>0</v>
      </c>
      <c r="I13" s="15">
        <f>COUNTIF('Criteria 3'!$D$3:$D$50,"Fully Compliant")</f>
        <v>0</v>
      </c>
      <c r="J13" s="15">
        <f>COUNTIF('Criteria 3'!$D$3:$D$50,"Partially Compliant")</f>
        <v>0</v>
      </c>
      <c r="K13" s="15">
        <f>COUNTIF('Criteria 3'!$D$3:$D$50,"Non Compliant")</f>
        <v>0</v>
      </c>
      <c r="L13" s="13"/>
    </row>
    <row r="14" spans="1:12" ht="60" customHeight="1" x14ac:dyDescent="0.35">
      <c r="A14" s="3">
        <v>4</v>
      </c>
      <c r="B14" s="12" t="s">
        <v>34</v>
      </c>
      <c r="C14" s="16">
        <f>COUNTIF('Criteria 4'!$B$3:$B$50,"Low")</f>
        <v>0</v>
      </c>
      <c r="D14" s="16">
        <f>COUNTIF('Criteria 4'!$B$3:$B$50,"Medium")</f>
        <v>0</v>
      </c>
      <c r="E14" s="16">
        <f>COUNTIF('Criteria 4'!$B$3:$B$50,"High")</f>
        <v>0</v>
      </c>
      <c r="F14" s="17">
        <f>COUNTIF('Criteria 4'!$C$3:$C$50,"Low")</f>
        <v>0</v>
      </c>
      <c r="G14" s="17">
        <f>COUNTIF('Criteria 4'!$C$3:$C$50,"Medium")</f>
        <v>0</v>
      </c>
      <c r="H14" s="17">
        <f>COUNTIF('Criteria 4'!$C$3:$C$50,"High")</f>
        <v>0</v>
      </c>
      <c r="I14" s="15">
        <f>COUNTIF('Criteria 4'!$D$3:$D$50,"Fully Compliant")</f>
        <v>0</v>
      </c>
      <c r="J14" s="15">
        <f>COUNTIF('Criteria 4'!$D$3:$D$50,"Partially Compliant")</f>
        <v>0</v>
      </c>
      <c r="K14" s="15">
        <f>COUNTIF('Criteria 4'!$D$3:$D$50,"Non Compliant")</f>
        <v>0</v>
      </c>
      <c r="L14" s="13"/>
    </row>
    <row r="15" spans="1:12" ht="60" customHeight="1" x14ac:dyDescent="0.35">
      <c r="A15" s="3">
        <v>5</v>
      </c>
      <c r="B15" s="12" t="s">
        <v>35</v>
      </c>
      <c r="C15" s="16">
        <f>COUNTIF('Criteria 5'!$B$3:$B$50,"Low")</f>
        <v>0</v>
      </c>
      <c r="D15" s="16">
        <f>COUNTIF('Criteria 5'!$B$3:$B$50,"Medium")</f>
        <v>0</v>
      </c>
      <c r="E15" s="16">
        <f>COUNTIF('Criteria 5'!$B$3:$B$50,"High")</f>
        <v>0</v>
      </c>
      <c r="F15" s="17">
        <f>COUNTIF('Criteria 5'!$C$3:$C$50,"Low")</f>
        <v>0</v>
      </c>
      <c r="G15" s="17">
        <f>COUNTIF('Criteria 5'!$C$3:$C$50,"Medium")</f>
        <v>0</v>
      </c>
      <c r="H15" s="17">
        <f>COUNTIF('Criteria 5'!$C$3:$C$50,"High")</f>
        <v>0</v>
      </c>
      <c r="I15" s="15">
        <f>COUNTIF('Criteria 5'!$D$3:$D$50,"Fully Compliant")</f>
        <v>0</v>
      </c>
      <c r="J15" s="15">
        <f>COUNTIF('Criteria 5'!$D$3:$D$50,"Partially Compliant")</f>
        <v>0</v>
      </c>
      <c r="K15" s="15">
        <f>COUNTIF('Criteria 5'!$D$3:$D$50,"Non Compliant")</f>
        <v>0</v>
      </c>
      <c r="L15" s="13"/>
    </row>
    <row r="16" spans="1:12" ht="60" customHeight="1" x14ac:dyDescent="0.35">
      <c r="A16" s="3">
        <v>6</v>
      </c>
      <c r="B16" s="12" t="s">
        <v>36</v>
      </c>
      <c r="C16" s="16">
        <f>COUNTIF('Criteria 6'!$B$3:$B$50,"Low")</f>
        <v>0</v>
      </c>
      <c r="D16" s="16">
        <f>COUNTIF('Criteria 6'!$B$3:$B$50,"Medium")</f>
        <v>0</v>
      </c>
      <c r="E16" s="16">
        <f>COUNTIF('Criteria 6'!$B$3:$B$50,"High")</f>
        <v>0</v>
      </c>
      <c r="F16" s="17">
        <f>COUNTIF('Criteria 6'!$C$3:$C$50,"Low")</f>
        <v>0</v>
      </c>
      <c r="G16" s="17">
        <f>COUNTIF('Criteria 6'!$C$3:$C$50,"Medium")</f>
        <v>0</v>
      </c>
      <c r="H16" s="17">
        <f>COUNTIF('Criteria 6'!$C$3:$C$50,"High")</f>
        <v>0</v>
      </c>
      <c r="I16" s="15">
        <f>COUNTIF('Criteria 6'!$D$3:$D$50,"Fully Compliant")</f>
        <v>0</v>
      </c>
      <c r="J16" s="15">
        <f>COUNTIF('Criteria 6'!$D$3:$D$50,"Partially Compliant")</f>
        <v>0</v>
      </c>
      <c r="K16" s="15">
        <f>COUNTIF('Criteria 6'!$D$3:$D$50,"Non Compliant")</f>
        <v>0</v>
      </c>
      <c r="L16" s="13"/>
    </row>
    <row r="17" spans="1:12" ht="60" customHeight="1" x14ac:dyDescent="0.35">
      <c r="A17" s="3">
        <v>7</v>
      </c>
      <c r="B17" s="12" t="s">
        <v>37</v>
      </c>
      <c r="C17" s="16">
        <f>COUNTIF('Criteria 7'!$B$3:$B$50,"Low")</f>
        <v>0</v>
      </c>
      <c r="D17" s="16">
        <f>COUNTIF('Criteria 7'!$B$3:$B$50,"Medium")</f>
        <v>0</v>
      </c>
      <c r="E17" s="16">
        <f>COUNTIF('Criteria 7'!$B$3:$B$50,"High")</f>
        <v>0</v>
      </c>
      <c r="F17" s="17">
        <f>COUNTIF('Criteria 7'!$C$3:$C$50,"Low")</f>
        <v>0</v>
      </c>
      <c r="G17" s="17">
        <f>COUNTIF('Criteria 7'!$C$3:$C$50,"Medium")</f>
        <v>0</v>
      </c>
      <c r="H17" s="17">
        <f>COUNTIF('Criteria 7'!$C$3:$C$50,"High")</f>
        <v>0</v>
      </c>
      <c r="I17" s="15">
        <f>COUNTIF('Criteria 7'!$D$3:$D$50,"Fully Compliant")</f>
        <v>0</v>
      </c>
      <c r="J17" s="15">
        <f>COUNTIF('Criteria 7'!$D$3:$D$50,"Partially Compliant")</f>
        <v>0</v>
      </c>
      <c r="K17" s="15">
        <f>COUNTIF('Criteria 7'!$D$3:$D$50,"Non Compliant")</f>
        <v>0</v>
      </c>
      <c r="L17" s="13"/>
    </row>
    <row r="18" spans="1:12" ht="60" customHeight="1" x14ac:dyDescent="0.35">
      <c r="A18" s="3">
        <v>8</v>
      </c>
      <c r="B18" s="12" t="s">
        <v>38</v>
      </c>
      <c r="C18" s="16">
        <f>COUNTIF('Criteria 8'!$B$3:$B$50,"Low")</f>
        <v>0</v>
      </c>
      <c r="D18" s="16">
        <f>COUNTIF('Criteria 8'!$B$3:$B$50,"Medium")</f>
        <v>0</v>
      </c>
      <c r="E18" s="16">
        <f>COUNTIF('Criteria 8'!$B$3:$B$50,"High")</f>
        <v>0</v>
      </c>
      <c r="F18" s="17">
        <f>COUNTIF('Criteria 8'!$C$3:$C$50,"Low")</f>
        <v>0</v>
      </c>
      <c r="G18" s="17">
        <f>COUNTIF('Criteria 8'!$C$3:$C$50,"Medium")</f>
        <v>0</v>
      </c>
      <c r="H18" s="17">
        <f>COUNTIF('Criteria 8'!$C$3:$C$50,"High")</f>
        <v>0</v>
      </c>
      <c r="I18" s="15">
        <f>COUNTIF('Criteria 8'!$D$3:$D$50,"Fully Compliant")</f>
        <v>0</v>
      </c>
      <c r="J18" s="15">
        <f>COUNTIF('Criteria 8'!$D$3:$D$50,"Partially Compliant")</f>
        <v>0</v>
      </c>
      <c r="K18" s="15">
        <f>COUNTIF('Criteria 8'!$D$3:$D$50,"Non Compliant")</f>
        <v>0</v>
      </c>
      <c r="L18" s="13"/>
    </row>
    <row r="19" spans="1:12" ht="60" customHeight="1" x14ac:dyDescent="0.35">
      <c r="A19" s="3">
        <v>9</v>
      </c>
      <c r="B19" s="12" t="s">
        <v>39</v>
      </c>
      <c r="C19" s="16">
        <f>COUNTIF('Criteria 9'!$B$3:$B$50,"Low")</f>
        <v>0</v>
      </c>
      <c r="D19" s="16">
        <f>COUNTIF('Criteria 9'!$B$3:$B$50,"Medium")</f>
        <v>0</v>
      </c>
      <c r="E19" s="16">
        <f>COUNTIF('Criteria 9'!$B$3:$B$50,"High")</f>
        <v>0</v>
      </c>
      <c r="F19" s="17">
        <f>COUNTIF('Criteria 9'!$C$3:$C$50,"Low")</f>
        <v>0</v>
      </c>
      <c r="G19" s="17">
        <f>COUNTIF('Criteria 9'!$C$3:$C$50,"Medium")</f>
        <v>0</v>
      </c>
      <c r="H19" s="17">
        <f>COUNTIF('Criteria 9'!$C$3:$C$50,"High")</f>
        <v>0</v>
      </c>
      <c r="I19" s="15">
        <f>COUNTIF('Criteria 9'!$D$3:$D$50,"Fully Compliant")</f>
        <v>0</v>
      </c>
      <c r="J19" s="15">
        <f>COUNTIF('Criteria 9'!$D$3:$D$50,"Partially Compliant")</f>
        <v>0</v>
      </c>
      <c r="K19" s="15">
        <f>COUNTIF('Criteria 9'!$D$3:$D$50,"Non Compliant")</f>
        <v>0</v>
      </c>
      <c r="L19" s="13"/>
    </row>
    <row r="20" spans="1:12" ht="60" customHeight="1" thickBot="1" x14ac:dyDescent="0.4">
      <c r="A20" s="3">
        <v>10</v>
      </c>
      <c r="B20" s="12" t="s">
        <v>40</v>
      </c>
      <c r="C20" s="16">
        <f>COUNTIF('Criteria 10'!$B$3:$B$50,"Low")</f>
        <v>0</v>
      </c>
      <c r="D20" s="16">
        <f>COUNTIF('Criteria 10'!$B$3:$B$50,"Medium")</f>
        <v>0</v>
      </c>
      <c r="E20" s="16">
        <f>COUNTIF('Criteria 10'!$B$3:$B$50,"High")</f>
        <v>0</v>
      </c>
      <c r="F20" s="17">
        <f>COUNTIF('Criteria 10'!$C$3:$C$50,"Low")</f>
        <v>0</v>
      </c>
      <c r="G20" s="17">
        <f>COUNTIF('Criteria 10'!$C$3:$C$50,"Medium")</f>
        <v>0</v>
      </c>
      <c r="H20" s="17">
        <f>COUNTIF('Criteria 10'!$C$3:$C$50,"High")</f>
        <v>0</v>
      </c>
      <c r="I20" s="15">
        <f>COUNTIF('Criteria 10'!$D$3:$D$50,"Fully Compliant")</f>
        <v>0</v>
      </c>
      <c r="J20" s="15">
        <f>COUNTIF('Criteria 10'!$D$3:$D$50,"Partially Compliant")</f>
        <v>0</v>
      </c>
      <c r="K20" s="15">
        <f>COUNTIF('Criteria 10'!$D$3:$D$50,"Non Compliant")</f>
        <v>0</v>
      </c>
      <c r="L20" s="13"/>
    </row>
    <row r="21" spans="1:12" s="5" customFormat="1" ht="60" customHeight="1" thickTop="1" thickBot="1" x14ac:dyDescent="0.4">
      <c r="A21" s="70" t="s">
        <v>41</v>
      </c>
      <c r="B21" s="71"/>
      <c r="C21" s="72">
        <f t="shared" ref="C21:K21" si="0">SUM(C11:C20)</f>
        <v>0</v>
      </c>
      <c r="D21" s="72">
        <f t="shared" si="0"/>
        <v>0</v>
      </c>
      <c r="E21" s="72">
        <f t="shared" si="0"/>
        <v>0</v>
      </c>
      <c r="F21" s="73">
        <f t="shared" si="0"/>
        <v>0</v>
      </c>
      <c r="G21" s="73">
        <f t="shared" si="0"/>
        <v>0</v>
      </c>
      <c r="H21" s="74">
        <f t="shared" si="0"/>
        <v>0</v>
      </c>
      <c r="I21" s="86">
        <f t="shared" si="0"/>
        <v>0</v>
      </c>
      <c r="J21" s="87">
        <f t="shared" si="0"/>
        <v>0</v>
      </c>
      <c r="K21" s="87">
        <f t="shared" si="0"/>
        <v>0</v>
      </c>
      <c r="L21" s="88"/>
    </row>
    <row r="22" spans="1:12" ht="18" customHeight="1" thickTop="1" x14ac:dyDescent="0.35"/>
  </sheetData>
  <sheetProtection algorithmName="SHA-512" hashValue="/zOw7RdpsjpKU1NUO159+Puk96/zCWlclGMGQCmnc2FqUv/1DPC5r9kY7uhXu6Z4K0DjDRuTgsXEV5V0L/HktA==" saltValue="MkgyXZpOUrzJGDXGwWqqVg==" spinCount="100000" sheet="1" objects="1" scenarios="1"/>
  <protectedRanges>
    <protectedRange algorithmName="SHA-512" hashValue="WT0Hn3Pru/XPRgZRzHRD9LEfBv9QEBBsjycIo8Ec05VrhLY9IwSuiIKAUc9g1L/xAEPuz4rgRiGuOcvp5wGzmA==" saltValue="P4ZUeImj0gPnG1hNytuKNA==" spinCount="100000" sqref="C4:G7" name="Range1"/>
  </protectedRanges>
  <mergeCells count="12">
    <mergeCell ref="A9:A10"/>
    <mergeCell ref="I9:L9"/>
    <mergeCell ref="B9:B10"/>
    <mergeCell ref="C9:E9"/>
    <mergeCell ref="F9:H9"/>
    <mergeCell ref="I3:L3"/>
    <mergeCell ref="I4:L7"/>
    <mergeCell ref="C4:G4"/>
    <mergeCell ref="C5:G5"/>
    <mergeCell ref="C6:G6"/>
    <mergeCell ref="C7:G7"/>
    <mergeCell ref="B3:G3"/>
  </mergeCells>
  <pageMargins left="0.7" right="0.7" top="0.75" bottom="0.75" header="0.3" footer="0.3"/>
  <pageSetup paperSize="8" scale="82"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3"/>
  <sheetViews>
    <sheetView workbookViewId="0">
      <selection activeCell="E4" sqref="E4"/>
    </sheetView>
  </sheetViews>
  <sheetFormatPr defaultColWidth="9" defaultRowHeight="39.4" customHeight="1" x14ac:dyDescent="0.35"/>
  <cols>
    <col min="1" max="1" width="50.54296875" style="36" customWidth="1"/>
    <col min="2" max="3" width="12.1796875" style="36" customWidth="1"/>
    <col min="4" max="4" width="12.54296875" style="36" customWidth="1"/>
    <col min="5" max="5" width="19.54296875" style="36" customWidth="1"/>
    <col min="6" max="6" width="15.54296875" style="36" customWidth="1"/>
    <col min="7" max="7" width="50.54296875" style="36" customWidth="1"/>
    <col min="8" max="8" width="50.7265625" style="36" customWidth="1"/>
    <col min="9" max="16384" width="9" style="36"/>
  </cols>
  <sheetData>
    <row r="1" spans="1:8" s="34" customFormat="1" ht="81" customHeight="1" x14ac:dyDescent="0.35">
      <c r="A1" s="32" t="s">
        <v>31</v>
      </c>
      <c r="B1" s="33" t="s">
        <v>0</v>
      </c>
      <c r="C1" s="33" t="s">
        <v>1</v>
      </c>
      <c r="D1" s="33" t="s">
        <v>2</v>
      </c>
      <c r="E1" s="33" t="s">
        <v>42</v>
      </c>
      <c r="F1" s="33" t="s">
        <v>43</v>
      </c>
      <c r="G1" s="30" t="s">
        <v>44</v>
      </c>
      <c r="H1" s="30" t="s">
        <v>45</v>
      </c>
    </row>
    <row r="2" spans="1:8" ht="39.4" customHeight="1" x14ac:dyDescent="0.35">
      <c r="A2" s="35" t="s">
        <v>46</v>
      </c>
      <c r="B2" s="26"/>
      <c r="C2" s="26"/>
      <c r="D2" s="31" t="str">
        <f t="shared" ref="D2" si="0">IF(COUNTIF(D3:D50,"Non Compliant")&gt;0,"Non Compliant",IF(COUNTIF(D3:D50,"Partially Compliant")&gt;0,"Partially Compliant","Fully Compliant"))</f>
        <v>Fully Compliant</v>
      </c>
      <c r="E2" s="28"/>
      <c r="F2" s="29"/>
      <c r="G2" s="28"/>
      <c r="H2" s="28"/>
    </row>
    <row r="3" spans="1:8" ht="39.4" customHeight="1" x14ac:dyDescent="0.35">
      <c r="A3" s="37" t="s">
        <v>47</v>
      </c>
      <c r="B3" s="38"/>
      <c r="C3" s="38"/>
      <c r="D3" s="39"/>
      <c r="E3" s="40"/>
      <c r="F3" s="41"/>
      <c r="G3" s="40"/>
      <c r="H3" s="40"/>
    </row>
    <row r="4" spans="1:8" ht="39.4" customHeight="1" x14ac:dyDescent="0.35">
      <c r="A4" s="37" t="s">
        <v>48</v>
      </c>
      <c r="B4" s="38"/>
      <c r="C4" s="38"/>
      <c r="D4" s="39"/>
      <c r="E4" s="40"/>
      <c r="F4" s="41"/>
      <c r="G4" s="40"/>
      <c r="H4" s="40"/>
    </row>
    <row r="5" spans="1:8" ht="39.4" customHeight="1" x14ac:dyDescent="0.35">
      <c r="A5" s="37" t="s">
        <v>49</v>
      </c>
      <c r="B5" s="38"/>
      <c r="C5" s="38"/>
      <c r="D5" s="39"/>
      <c r="E5" s="40"/>
      <c r="F5" s="41"/>
      <c r="G5" s="40"/>
      <c r="H5" s="40"/>
    </row>
    <row r="6" spans="1:8" ht="39.4" customHeight="1" x14ac:dyDescent="0.35">
      <c r="A6" s="37" t="s">
        <v>50</v>
      </c>
      <c r="B6" s="38"/>
      <c r="C6" s="38"/>
      <c r="D6" s="39"/>
      <c r="E6" s="40"/>
      <c r="F6" s="41"/>
      <c r="G6" s="40"/>
      <c r="H6" s="40"/>
    </row>
    <row r="7" spans="1:8" ht="39.4" customHeight="1" x14ac:dyDescent="0.35">
      <c r="A7" s="37" t="s">
        <v>51</v>
      </c>
      <c r="B7" s="38"/>
      <c r="C7" s="38"/>
      <c r="D7" s="39"/>
      <c r="E7" s="40"/>
      <c r="F7" s="41"/>
      <c r="G7" s="40"/>
      <c r="H7" s="40"/>
    </row>
    <row r="8" spans="1:8" ht="39.4" customHeight="1" x14ac:dyDescent="0.35">
      <c r="A8" s="37" t="s">
        <v>52</v>
      </c>
      <c r="B8" s="38"/>
      <c r="C8" s="38"/>
      <c r="D8" s="39"/>
      <c r="E8" s="40"/>
      <c r="F8" s="41"/>
      <c r="G8" s="40"/>
      <c r="H8" s="40"/>
    </row>
    <row r="9" spans="1:8" ht="39.4" customHeight="1" x14ac:dyDescent="0.35">
      <c r="A9" s="37" t="s">
        <v>53</v>
      </c>
      <c r="B9" s="38"/>
      <c r="C9" s="38"/>
      <c r="D9" s="39"/>
      <c r="E9" s="40"/>
      <c r="F9" s="41"/>
      <c r="G9" s="40"/>
      <c r="H9" s="40"/>
    </row>
    <row r="10" spans="1:8" ht="39.4" customHeight="1" x14ac:dyDescent="0.35">
      <c r="A10" s="37" t="s">
        <v>54</v>
      </c>
      <c r="B10" s="38"/>
      <c r="C10" s="38"/>
      <c r="D10" s="39"/>
      <c r="E10" s="40"/>
      <c r="F10" s="41"/>
      <c r="G10" s="40"/>
      <c r="H10" s="40"/>
    </row>
    <row r="11" spans="1:8" ht="39.4" customHeight="1" x14ac:dyDescent="0.35">
      <c r="A11" s="37" t="s">
        <v>55</v>
      </c>
      <c r="B11" s="38"/>
      <c r="C11" s="38"/>
      <c r="D11" s="39"/>
      <c r="E11" s="40"/>
      <c r="F11" s="41"/>
      <c r="G11" s="40"/>
      <c r="H11" s="40"/>
    </row>
    <row r="12" spans="1:8" ht="39.4" customHeight="1" x14ac:dyDescent="0.35">
      <c r="A12" s="42" t="s">
        <v>56</v>
      </c>
      <c r="B12" s="43"/>
      <c r="C12" s="43"/>
      <c r="D12" s="44"/>
      <c r="E12" s="45"/>
      <c r="F12" s="46"/>
      <c r="G12" s="40"/>
      <c r="H12" s="40"/>
    </row>
    <row r="13" spans="1:8" ht="39.4" customHeight="1" x14ac:dyDescent="0.35">
      <c r="A13" s="42" t="s">
        <v>57</v>
      </c>
      <c r="B13" s="43"/>
      <c r="C13" s="43"/>
      <c r="D13" s="44"/>
      <c r="E13" s="45"/>
      <c r="F13" s="46"/>
      <c r="G13" s="45"/>
      <c r="H13" s="45"/>
    </row>
  </sheetData>
  <phoneticPr fontId="2" type="noConversion"/>
  <conditionalFormatting sqref="B2:B13">
    <cfRule type="cellIs" dxfId="225" priority="7" operator="equal">
      <formula>"Low"</formula>
    </cfRule>
    <cfRule type="cellIs" dxfId="224" priority="8" operator="equal">
      <formula>"Medium"</formula>
    </cfRule>
    <cfRule type="cellIs" dxfId="223" priority="9" operator="equal">
      <formula>"High"</formula>
    </cfRule>
  </conditionalFormatting>
  <conditionalFormatting sqref="C2:C13">
    <cfRule type="cellIs" dxfId="222" priority="4" operator="equal">
      <formula>"Low"</formula>
    </cfRule>
    <cfRule type="cellIs" dxfId="221" priority="5" operator="equal">
      <formula>"Medium"</formula>
    </cfRule>
    <cfRule type="cellIs" dxfId="22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B3:B12 B13:B50</xm:sqref>
        </x14:dataValidation>
        <x14:dataValidation type="list" allowBlank="1" showInputMessage="1" showErrorMessage="1" xr:uid="{90AA81DA-FCF1-4E01-A79B-CDAEE7FE36F3}">
          <x14:formula1>
            <xm:f>Lists!$B$2:$B$4</xm:f>
          </x14:formula1>
          <xm:sqref>C3:C12 C14:C50</xm:sqref>
        </x14:dataValidation>
        <x14:dataValidation type="list" allowBlank="1" showInputMessage="1" showErrorMessage="1" xr:uid="{B6486F59-4D03-4B71-A36B-7DC1647D4E5D}">
          <x14:formula1>
            <xm:f>Lists!$C$2:$C$4</xm:f>
          </x14:formula1>
          <xm:sqref>D3:D12 D14:D50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3"/>
  <sheetViews>
    <sheetView workbookViewId="0">
      <selection activeCell="A2" sqref="A2"/>
    </sheetView>
  </sheetViews>
  <sheetFormatPr defaultColWidth="9" defaultRowHeight="39.4" customHeight="1" x14ac:dyDescent="0.35"/>
  <cols>
    <col min="1" max="1" width="54.4531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4.5" customHeight="1" x14ac:dyDescent="0.35">
      <c r="A1" s="32" t="s">
        <v>32</v>
      </c>
      <c r="B1" s="33" t="s">
        <v>0</v>
      </c>
      <c r="C1" s="33" t="s">
        <v>1</v>
      </c>
      <c r="D1" s="33" t="s">
        <v>2</v>
      </c>
      <c r="E1" s="33" t="s">
        <v>42</v>
      </c>
      <c r="F1" s="33" t="s">
        <v>43</v>
      </c>
      <c r="G1" s="47" t="s">
        <v>44</v>
      </c>
      <c r="H1" s="77" t="s">
        <v>45</v>
      </c>
    </row>
    <row r="2" spans="1:8" s="34" customFormat="1" ht="39.4" customHeight="1" x14ac:dyDescent="0.35">
      <c r="A2" s="35" t="s">
        <v>46</v>
      </c>
      <c r="B2" s="26"/>
      <c r="C2" s="26"/>
      <c r="D2" s="27" t="str">
        <f t="shared" ref="D2" si="0">IF(COUNTIF(D3:D50,"Non Compliant")&gt;0,"Non Compliant",IF(COUNTIF(D3:D50,"Partially Compliant")&gt;0,"Partially Compliant","Fully Compliant"))</f>
        <v>Fully Compliant</v>
      </c>
      <c r="E2" s="28"/>
      <c r="F2" s="29"/>
      <c r="G2" s="48"/>
      <c r="H2" s="78"/>
    </row>
    <row r="3" spans="1:8" ht="39.4" customHeight="1" x14ac:dyDescent="0.35">
      <c r="A3" s="37" t="s">
        <v>58</v>
      </c>
      <c r="B3" s="38"/>
      <c r="C3" s="38"/>
      <c r="D3" s="39"/>
      <c r="E3" s="40"/>
      <c r="F3" s="41"/>
      <c r="G3" s="49"/>
      <c r="H3" s="79"/>
    </row>
    <row r="4" spans="1:8" ht="39.4" customHeight="1" x14ac:dyDescent="0.35">
      <c r="A4" s="37" t="s">
        <v>59</v>
      </c>
      <c r="B4" s="38"/>
      <c r="C4" s="38"/>
      <c r="D4" s="39"/>
      <c r="E4" s="40"/>
      <c r="F4" s="41"/>
      <c r="G4" s="49"/>
      <c r="H4" s="80"/>
    </row>
    <row r="5" spans="1:8" ht="39.4" customHeight="1" x14ac:dyDescent="0.35">
      <c r="A5" s="37" t="s">
        <v>60</v>
      </c>
      <c r="B5" s="38"/>
      <c r="C5" s="38"/>
      <c r="D5" s="39"/>
      <c r="E5" s="40"/>
      <c r="F5" s="41"/>
      <c r="G5" s="49"/>
      <c r="H5" s="79"/>
    </row>
    <row r="6" spans="1:8" ht="39.4" customHeight="1" x14ac:dyDescent="0.35">
      <c r="A6" s="37" t="s">
        <v>61</v>
      </c>
      <c r="B6" s="38"/>
      <c r="C6" s="38"/>
      <c r="D6" s="39"/>
      <c r="E6" s="40"/>
      <c r="F6" s="41"/>
      <c r="G6" s="49"/>
      <c r="H6" s="80"/>
    </row>
    <row r="7" spans="1:8" ht="39.4" customHeight="1" x14ac:dyDescent="0.35">
      <c r="A7" s="37" t="s">
        <v>62</v>
      </c>
      <c r="B7" s="38"/>
      <c r="C7" s="38"/>
      <c r="D7" s="39"/>
      <c r="E7" s="40"/>
      <c r="F7" s="41"/>
      <c r="G7" s="49"/>
      <c r="H7" s="79"/>
    </row>
    <row r="8" spans="1:8" ht="39.4" customHeight="1" x14ac:dyDescent="0.35">
      <c r="A8" s="37" t="s">
        <v>63</v>
      </c>
      <c r="B8" s="38"/>
      <c r="C8" s="38"/>
      <c r="D8" s="39"/>
      <c r="E8" s="40"/>
      <c r="F8" s="41"/>
      <c r="G8" s="49"/>
      <c r="H8" s="80"/>
    </row>
    <row r="9" spans="1:8" ht="39.4" customHeight="1" x14ac:dyDescent="0.35">
      <c r="A9" s="37" t="s">
        <v>64</v>
      </c>
      <c r="B9" s="38"/>
      <c r="C9" s="38"/>
      <c r="D9" s="39"/>
      <c r="E9" s="40"/>
      <c r="F9" s="41"/>
      <c r="G9" s="49"/>
      <c r="H9" s="79"/>
    </row>
    <row r="10" spans="1:8" ht="39.4" customHeight="1" x14ac:dyDescent="0.35">
      <c r="A10" s="37" t="s">
        <v>65</v>
      </c>
      <c r="B10" s="38"/>
      <c r="C10" s="38"/>
      <c r="D10" s="39"/>
      <c r="E10" s="40"/>
      <c r="F10" s="41"/>
      <c r="G10" s="49"/>
      <c r="H10" s="80"/>
    </row>
    <row r="11" spans="1:8" ht="39.4" customHeight="1" x14ac:dyDescent="0.35">
      <c r="A11" s="37" t="s">
        <v>66</v>
      </c>
      <c r="B11" s="38"/>
      <c r="C11" s="38"/>
      <c r="D11" s="39"/>
      <c r="E11" s="40"/>
      <c r="F11" s="41"/>
      <c r="G11" s="49"/>
      <c r="H11" s="82"/>
    </row>
    <row r="12" spans="1:8" ht="39.4" customHeight="1" x14ac:dyDescent="0.35">
      <c r="A12" s="42" t="s">
        <v>67</v>
      </c>
      <c r="B12" s="43"/>
      <c r="C12" s="43"/>
      <c r="D12" s="44"/>
      <c r="E12" s="45"/>
      <c r="F12" s="46"/>
      <c r="G12" s="50"/>
      <c r="H12" s="80"/>
    </row>
    <row r="13" spans="1:8" ht="39.4" customHeight="1" x14ac:dyDescent="0.35">
      <c r="H13" s="81"/>
    </row>
  </sheetData>
  <phoneticPr fontId="2" type="noConversion"/>
  <conditionalFormatting sqref="B2:B12">
    <cfRule type="cellIs" dxfId="203" priority="7" operator="equal">
      <formula>"Low"</formula>
    </cfRule>
    <cfRule type="cellIs" dxfId="202" priority="8" operator="equal">
      <formula>"Medium"</formula>
    </cfRule>
    <cfRule type="cellIs" dxfId="201" priority="9" operator="equal">
      <formula>"High"</formula>
    </cfRule>
  </conditionalFormatting>
  <conditionalFormatting sqref="C2:C12">
    <cfRule type="cellIs" dxfId="200" priority="4" operator="equal">
      <formula>"Low"</formula>
    </cfRule>
    <cfRule type="cellIs" dxfId="199" priority="5" operator="equal">
      <formula>"Medium"</formula>
    </cfRule>
    <cfRule type="cellIs" dxfId="19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selection activeCell="A2" sqref="A2"/>
    </sheetView>
  </sheetViews>
  <sheetFormatPr defaultColWidth="9" defaultRowHeight="18" customHeight="1" x14ac:dyDescent="0.35"/>
  <cols>
    <col min="1" max="1" width="68.5429687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ht="57.75" customHeight="1" x14ac:dyDescent="0.35">
      <c r="A1" s="51" t="s">
        <v>33</v>
      </c>
      <c r="B1" s="52" t="s">
        <v>0</v>
      </c>
      <c r="C1" s="52" t="s">
        <v>1</v>
      </c>
      <c r="D1" s="53" t="s">
        <v>2</v>
      </c>
      <c r="E1" s="52" t="s">
        <v>42</v>
      </c>
      <c r="F1" s="54" t="s">
        <v>43</v>
      </c>
      <c r="G1" s="52" t="s">
        <v>44</v>
      </c>
      <c r="H1" s="84" t="s">
        <v>45</v>
      </c>
    </row>
    <row r="2" spans="1:8" ht="39.4" customHeight="1" x14ac:dyDescent="0.35">
      <c r="A2" s="35" t="s">
        <v>46</v>
      </c>
      <c r="B2" s="55"/>
      <c r="C2" s="55"/>
      <c r="D2" s="56" t="str">
        <f t="shared" ref="D2" si="0">IF(COUNTIF(D3:D50,"Non Compliant")&gt;0,"Non Compliant",IF(COUNTIF(D3:D50,"Partially Compliant")&gt;0,"Partially Compliant","Fully Compliant"))</f>
        <v>Fully Compliant</v>
      </c>
      <c r="E2" s="57"/>
      <c r="F2" s="58"/>
      <c r="G2" s="57"/>
      <c r="H2" s="28"/>
    </row>
    <row r="3" spans="1:8" ht="39.4" customHeight="1" x14ac:dyDescent="0.35">
      <c r="A3" s="59" t="s">
        <v>68</v>
      </c>
      <c r="B3" s="60"/>
      <c r="C3" s="60"/>
      <c r="D3" s="61"/>
      <c r="E3" s="62"/>
      <c r="F3" s="63"/>
      <c r="G3" s="62"/>
      <c r="H3" s="75"/>
    </row>
    <row r="4" spans="1:8" ht="39.4" customHeight="1" x14ac:dyDescent="0.35">
      <c r="A4" s="64" t="s">
        <v>69</v>
      </c>
      <c r="B4" s="65"/>
      <c r="C4" s="65"/>
      <c r="D4" s="66"/>
      <c r="E4" s="67"/>
      <c r="F4" s="68"/>
      <c r="G4" s="67"/>
      <c r="H4" s="76"/>
    </row>
    <row r="5" spans="1:8" ht="39.4" customHeight="1" x14ac:dyDescent="0.35">
      <c r="A5" s="59" t="s">
        <v>70</v>
      </c>
      <c r="B5" s="60"/>
      <c r="C5" s="60"/>
      <c r="D5" s="61"/>
      <c r="E5" s="62"/>
      <c r="F5" s="63"/>
      <c r="G5" s="62"/>
      <c r="H5" s="75"/>
    </row>
    <row r="6" spans="1:8" ht="39.4" customHeight="1" x14ac:dyDescent="0.35">
      <c r="A6" s="64" t="s">
        <v>71</v>
      </c>
      <c r="B6" s="65"/>
      <c r="C6" s="65"/>
      <c r="D6" s="66"/>
      <c r="E6" s="67"/>
      <c r="F6" s="68"/>
      <c r="G6" s="67"/>
      <c r="H6" s="76"/>
    </row>
    <row r="7" spans="1:8" ht="39.4" customHeight="1" x14ac:dyDescent="0.35">
      <c r="A7" s="59" t="s">
        <v>72</v>
      </c>
      <c r="B7" s="60"/>
      <c r="C7" s="60"/>
      <c r="D7" s="61"/>
      <c r="E7" s="62"/>
      <c r="F7" s="63"/>
      <c r="G7" s="62"/>
      <c r="H7" s="75"/>
    </row>
    <row r="8" spans="1:8" ht="39.4" customHeight="1" x14ac:dyDescent="0.35">
      <c r="A8" s="64" t="s">
        <v>73</v>
      </c>
      <c r="B8" s="65"/>
      <c r="C8" s="65"/>
      <c r="D8" s="66"/>
      <c r="E8" s="67"/>
      <c r="F8" s="68"/>
      <c r="G8" s="67"/>
      <c r="H8" s="76"/>
    </row>
    <row r="9" spans="1:8" ht="39.4" customHeight="1" x14ac:dyDescent="0.35">
      <c r="A9" s="59" t="s">
        <v>74</v>
      </c>
      <c r="B9" s="60"/>
      <c r="C9" s="60"/>
      <c r="D9" s="61"/>
      <c r="E9" s="62"/>
      <c r="F9" s="63"/>
      <c r="G9" s="62"/>
      <c r="H9" s="75"/>
    </row>
    <row r="10" spans="1:8" ht="39.4" customHeight="1" x14ac:dyDescent="0.35">
      <c r="A10" s="64" t="s">
        <v>75</v>
      </c>
      <c r="B10" s="65"/>
      <c r="C10" s="65"/>
      <c r="D10" s="66"/>
      <c r="E10" s="67"/>
      <c r="F10" s="68"/>
      <c r="G10" s="67"/>
      <c r="H10" s="76"/>
    </row>
    <row r="11" spans="1:8" ht="39.4" customHeight="1" x14ac:dyDescent="0.35">
      <c r="A11" s="59" t="s">
        <v>76</v>
      </c>
      <c r="B11" s="60"/>
      <c r="C11" s="60"/>
      <c r="D11" s="61"/>
      <c r="E11" s="62"/>
      <c r="F11" s="63"/>
      <c r="G11" s="62"/>
      <c r="H11" s="83"/>
    </row>
    <row r="12" spans="1:8" ht="39.4" customHeight="1" x14ac:dyDescent="0.35">
      <c r="A12" s="64" t="s">
        <v>77</v>
      </c>
      <c r="B12" s="65"/>
      <c r="C12" s="65"/>
      <c r="D12" s="66"/>
      <c r="E12" s="67"/>
      <c r="F12" s="68"/>
      <c r="G12" s="67"/>
      <c r="H12" s="76"/>
    </row>
    <row r="13" spans="1:8" ht="39" customHeight="1" x14ac:dyDescent="0.35"/>
    <row r="14" spans="1:8" ht="39" customHeight="1" x14ac:dyDescent="0.35">
      <c r="A14" s="69"/>
    </row>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phoneticPr fontId="2" type="noConversion"/>
  <conditionalFormatting sqref="B5:B12 B1:B2">
    <cfRule type="cellIs" dxfId="182" priority="16" operator="equal">
      <formula>"Low"</formula>
    </cfRule>
    <cfRule type="cellIs" dxfId="181" priority="17" operator="equal">
      <formula>"Medium"</formula>
    </cfRule>
    <cfRule type="cellIs" dxfId="180" priority="18" operator="equal">
      <formula>"High"</formula>
    </cfRule>
  </conditionalFormatting>
  <conditionalFormatting sqref="C5:C12 C1:C2">
    <cfRule type="cellIs" dxfId="179" priority="13" operator="equal">
      <formula>"Low"</formula>
    </cfRule>
    <cfRule type="cellIs" dxfId="178" priority="14" operator="equal">
      <formula>"Medium"</formula>
    </cfRule>
    <cfRule type="cellIs" dxfId="177" priority="15" operator="equal">
      <formula>"High"</formula>
    </cfRule>
  </conditionalFormatting>
  <conditionalFormatting sqref="B3:B4">
    <cfRule type="cellIs" dxfId="176" priority="7" operator="equal">
      <formula>"Low"</formula>
    </cfRule>
    <cfRule type="cellIs" dxfId="175" priority="8" operator="equal">
      <formula>"Medium"</formula>
    </cfRule>
    <cfRule type="cellIs" dxfId="174" priority="9" operator="equal">
      <formula>"High"</formula>
    </cfRule>
  </conditionalFormatting>
  <conditionalFormatting sqref="C3:C4">
    <cfRule type="cellIs" dxfId="173" priority="4" operator="equal">
      <formula>"Low"</formula>
    </cfRule>
    <cfRule type="cellIs" dxfId="172" priority="5" operator="equal">
      <formula>"Medium"</formula>
    </cfRule>
    <cfRule type="cellIs" dxfId="171"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0" operator="equal" id="{0585B332-B169-4829-A857-6F9E6881F312}">
            <xm:f>Lists!$C$4</xm:f>
            <x14:dxf>
              <font>
                <color auto="1"/>
              </font>
              <fill>
                <patternFill>
                  <bgColor rgb="FFFF3300"/>
                </patternFill>
              </fill>
            </x14:dxf>
          </x14:cfRule>
          <x14:cfRule type="cellIs" priority="11" operator="equal" id="{BD5BC756-8D85-4E88-8A4A-F784619F14B1}">
            <xm:f>Lists!$C$3</xm:f>
            <x14:dxf>
              <font>
                <color auto="1"/>
              </font>
              <fill>
                <patternFill>
                  <bgColor rgb="FFFFC000"/>
                </patternFill>
              </fill>
            </x14:dxf>
          </x14:cfRule>
          <x14:cfRule type="cellIs" priority="12" operator="equal" id="{E724B4D9-4197-4A51-B375-089921CE27D0}">
            <xm:f>Lists!$C$2</xm:f>
            <x14:dxf>
              <font>
                <color auto="1"/>
              </font>
              <fill>
                <patternFill>
                  <bgColor rgb="FF92D050"/>
                </patternFill>
              </fill>
            </x14:dxf>
          </x14:cfRule>
          <xm:sqref>D5:D12 D1:D2</xm:sqref>
        </x14:conditionalFormatting>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D3:D4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48" customHeight="1" x14ac:dyDescent="0.35">
      <c r="A1" s="32" t="s">
        <v>34</v>
      </c>
      <c r="B1" s="33" t="s">
        <v>0</v>
      </c>
      <c r="C1" s="33" t="s">
        <v>1</v>
      </c>
      <c r="D1" s="33" t="s">
        <v>2</v>
      </c>
      <c r="E1" s="33" t="s">
        <v>42</v>
      </c>
      <c r="F1" s="33" t="s">
        <v>43</v>
      </c>
      <c r="G1" s="47" t="s">
        <v>44</v>
      </c>
      <c r="H1" s="85" t="s">
        <v>45</v>
      </c>
    </row>
    <row r="2" spans="1:8" ht="39.4" customHeight="1" x14ac:dyDescent="0.35">
      <c r="A2" s="35" t="s">
        <v>46</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78</v>
      </c>
      <c r="B3" s="38"/>
      <c r="C3" s="38"/>
      <c r="D3" s="39"/>
      <c r="E3" s="40"/>
      <c r="F3" s="41"/>
      <c r="G3" s="49"/>
      <c r="H3" s="75"/>
    </row>
    <row r="4" spans="1:8" ht="39.4" customHeight="1" x14ac:dyDescent="0.35">
      <c r="A4" s="37" t="s">
        <v>79</v>
      </c>
      <c r="B4" s="38"/>
      <c r="C4" s="38"/>
      <c r="D4" s="39"/>
      <c r="E4" s="40"/>
      <c r="F4" s="41"/>
      <c r="G4" s="49"/>
      <c r="H4" s="76"/>
    </row>
    <row r="5" spans="1:8" ht="39.4" customHeight="1" x14ac:dyDescent="0.35">
      <c r="A5" s="37" t="s">
        <v>80</v>
      </c>
      <c r="B5" s="38"/>
      <c r="C5" s="38"/>
      <c r="D5" s="39"/>
      <c r="E5" s="40"/>
      <c r="F5" s="41"/>
      <c r="G5" s="49"/>
      <c r="H5" s="75"/>
    </row>
    <row r="6" spans="1:8" ht="39.4" customHeight="1" x14ac:dyDescent="0.35">
      <c r="A6" s="37" t="s">
        <v>81</v>
      </c>
      <c r="B6" s="38"/>
      <c r="C6" s="38"/>
      <c r="D6" s="39"/>
      <c r="E6" s="40"/>
      <c r="F6" s="41"/>
      <c r="G6" s="49"/>
      <c r="H6" s="76"/>
    </row>
    <row r="7" spans="1:8" ht="39.4" customHeight="1" x14ac:dyDescent="0.35">
      <c r="A7" s="37" t="s">
        <v>82</v>
      </c>
      <c r="B7" s="38"/>
      <c r="C7" s="38"/>
      <c r="D7" s="39"/>
      <c r="E7" s="40"/>
      <c r="F7" s="41"/>
      <c r="G7" s="49"/>
      <c r="H7" s="75"/>
    </row>
    <row r="8" spans="1:8" ht="39.4" customHeight="1" x14ac:dyDescent="0.35">
      <c r="A8" s="37" t="s">
        <v>83</v>
      </c>
      <c r="B8" s="38"/>
      <c r="C8" s="38"/>
      <c r="D8" s="39"/>
      <c r="E8" s="40"/>
      <c r="F8" s="41"/>
      <c r="G8" s="49"/>
      <c r="H8" s="76"/>
    </row>
    <row r="9" spans="1:8" ht="39.4" customHeight="1" x14ac:dyDescent="0.35">
      <c r="A9" s="37" t="s">
        <v>84</v>
      </c>
      <c r="B9" s="38"/>
      <c r="C9" s="38"/>
      <c r="D9" s="39"/>
      <c r="E9" s="40"/>
      <c r="F9" s="41"/>
      <c r="G9" s="49"/>
      <c r="H9" s="75"/>
    </row>
    <row r="10" spans="1:8" ht="39.4" customHeight="1" x14ac:dyDescent="0.35">
      <c r="A10" s="37" t="s">
        <v>85</v>
      </c>
      <c r="B10" s="38"/>
      <c r="C10" s="38"/>
      <c r="D10" s="39"/>
      <c r="E10" s="40"/>
      <c r="F10" s="41"/>
      <c r="G10" s="49"/>
      <c r="H10" s="76"/>
    </row>
    <row r="11" spans="1:8" ht="39.4" customHeight="1" x14ac:dyDescent="0.35">
      <c r="A11" s="37" t="s">
        <v>86</v>
      </c>
      <c r="B11" s="38"/>
      <c r="C11" s="38"/>
      <c r="D11" s="39"/>
      <c r="E11" s="40"/>
      <c r="F11" s="41"/>
      <c r="G11" s="49"/>
      <c r="H11" s="83"/>
    </row>
    <row r="12" spans="1:8" ht="39.4" customHeight="1" x14ac:dyDescent="0.35">
      <c r="A12" s="42" t="s">
        <v>87</v>
      </c>
      <c r="B12" s="43"/>
      <c r="C12" s="43"/>
      <c r="D12" s="44"/>
      <c r="E12" s="45"/>
      <c r="F12" s="46"/>
      <c r="G12" s="50"/>
      <c r="H12" s="76"/>
    </row>
  </sheetData>
  <conditionalFormatting sqref="B2:B12">
    <cfRule type="cellIs" dxfId="153" priority="7" operator="equal">
      <formula>"Low"</formula>
    </cfRule>
    <cfRule type="cellIs" dxfId="152" priority="8" operator="equal">
      <formula>"Medium"</formula>
    </cfRule>
    <cfRule type="cellIs" dxfId="151" priority="9" operator="equal">
      <formula>"High"</formula>
    </cfRule>
  </conditionalFormatting>
  <conditionalFormatting sqref="C2:C12">
    <cfRule type="cellIs" dxfId="150" priority="4" operator="equal">
      <formula>"Low"</formula>
    </cfRule>
    <cfRule type="cellIs" dxfId="149" priority="5" operator="equal">
      <formula>"Medium"</formula>
    </cfRule>
    <cfRule type="cellIs" dxfId="14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59.25" customHeight="1" x14ac:dyDescent="0.35">
      <c r="A1" s="32" t="s">
        <v>35</v>
      </c>
      <c r="B1" s="33" t="s">
        <v>0</v>
      </c>
      <c r="C1" s="33" t="s">
        <v>1</v>
      </c>
      <c r="D1" s="33" t="s">
        <v>2</v>
      </c>
      <c r="E1" s="33" t="s">
        <v>42</v>
      </c>
      <c r="F1" s="33" t="s">
        <v>43</v>
      </c>
      <c r="G1" s="47" t="s">
        <v>44</v>
      </c>
      <c r="H1" s="85" t="s">
        <v>45</v>
      </c>
    </row>
    <row r="2" spans="1:8" s="34" customFormat="1" ht="48.75" customHeight="1" x14ac:dyDescent="0.35">
      <c r="A2" s="35" t="s">
        <v>46</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88</v>
      </c>
      <c r="B3" s="38"/>
      <c r="C3" s="38"/>
      <c r="D3" s="39"/>
      <c r="E3" s="40"/>
      <c r="F3" s="41"/>
      <c r="G3" s="49"/>
      <c r="H3" s="75"/>
    </row>
    <row r="4" spans="1:8" ht="39.4" customHeight="1" x14ac:dyDescent="0.35">
      <c r="A4" s="37" t="s">
        <v>89</v>
      </c>
      <c r="B4" s="38"/>
      <c r="C4" s="38"/>
      <c r="D4" s="39"/>
      <c r="E4" s="40"/>
      <c r="F4" s="41"/>
      <c r="G4" s="49"/>
      <c r="H4" s="76"/>
    </row>
    <row r="5" spans="1:8" ht="39.4" customHeight="1" x14ac:dyDescent="0.35">
      <c r="A5" s="37" t="s">
        <v>90</v>
      </c>
      <c r="B5" s="38"/>
      <c r="C5" s="38"/>
      <c r="D5" s="39"/>
      <c r="E5" s="40"/>
      <c r="F5" s="41"/>
      <c r="G5" s="49"/>
      <c r="H5" s="75"/>
    </row>
    <row r="6" spans="1:8" ht="39.4" customHeight="1" x14ac:dyDescent="0.35">
      <c r="A6" s="37" t="s">
        <v>91</v>
      </c>
      <c r="B6" s="38"/>
      <c r="C6" s="38"/>
      <c r="D6" s="39"/>
      <c r="E6" s="40"/>
      <c r="F6" s="41"/>
      <c r="G6" s="49"/>
      <c r="H6" s="76"/>
    </row>
    <row r="7" spans="1:8" ht="39.4" customHeight="1" x14ac:dyDescent="0.35">
      <c r="A7" s="37" t="s">
        <v>92</v>
      </c>
      <c r="B7" s="38"/>
      <c r="C7" s="38"/>
      <c r="D7" s="39"/>
      <c r="E7" s="40"/>
      <c r="F7" s="41"/>
      <c r="G7" s="49"/>
      <c r="H7" s="75"/>
    </row>
    <row r="8" spans="1:8" ht="39.4" customHeight="1" x14ac:dyDescent="0.35">
      <c r="A8" s="37" t="s">
        <v>93</v>
      </c>
      <c r="B8" s="38"/>
      <c r="C8" s="38"/>
      <c r="D8" s="39"/>
      <c r="E8" s="40"/>
      <c r="F8" s="41"/>
      <c r="G8" s="49"/>
      <c r="H8" s="76"/>
    </row>
    <row r="9" spans="1:8" ht="39.4" customHeight="1" x14ac:dyDescent="0.35">
      <c r="A9" s="37" t="s">
        <v>94</v>
      </c>
      <c r="B9" s="38"/>
      <c r="C9" s="38"/>
      <c r="D9" s="39"/>
      <c r="E9" s="40"/>
      <c r="F9" s="41"/>
      <c r="G9" s="49"/>
      <c r="H9" s="75"/>
    </row>
    <row r="10" spans="1:8" ht="39.4" customHeight="1" x14ac:dyDescent="0.35">
      <c r="A10" s="37" t="s">
        <v>95</v>
      </c>
      <c r="B10" s="38"/>
      <c r="C10" s="38"/>
      <c r="D10" s="39"/>
      <c r="E10" s="40"/>
      <c r="F10" s="41"/>
      <c r="G10" s="49"/>
      <c r="H10" s="76"/>
    </row>
    <row r="11" spans="1:8" ht="39.4" customHeight="1" x14ac:dyDescent="0.35">
      <c r="A11" s="37" t="s">
        <v>96</v>
      </c>
      <c r="B11" s="38"/>
      <c r="C11" s="38"/>
      <c r="D11" s="39"/>
      <c r="E11" s="40"/>
      <c r="F11" s="41"/>
      <c r="G11" s="49"/>
      <c r="H11" s="83"/>
    </row>
    <row r="12" spans="1:8" ht="39.4" customHeight="1" x14ac:dyDescent="0.35">
      <c r="A12" s="42" t="s">
        <v>97</v>
      </c>
      <c r="B12" s="43"/>
      <c r="C12" s="43"/>
      <c r="D12" s="44"/>
      <c r="E12" s="45"/>
      <c r="F12" s="46"/>
      <c r="G12" s="50"/>
      <c r="H12" s="76"/>
    </row>
  </sheetData>
  <conditionalFormatting sqref="B2:B12">
    <cfRule type="cellIs" dxfId="131" priority="7" operator="equal">
      <formula>"Low"</formula>
    </cfRule>
    <cfRule type="cellIs" dxfId="130" priority="8" operator="equal">
      <formula>"Medium"</formula>
    </cfRule>
    <cfRule type="cellIs" dxfId="129" priority="9" operator="equal">
      <formula>"High"</formula>
    </cfRule>
  </conditionalFormatting>
  <conditionalFormatting sqref="C2:C12">
    <cfRule type="cellIs" dxfId="128" priority="4" operator="equal">
      <formula>"Low"</formula>
    </cfRule>
    <cfRule type="cellIs" dxfId="127" priority="5" operator="equal">
      <formula>"Medium"</formula>
    </cfRule>
    <cfRule type="cellIs" dxfId="12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selection activeCell="A2" sqref="A2"/>
    </sheetView>
  </sheetViews>
  <sheetFormatPr defaultColWidth="9" defaultRowHeight="18"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4.5" customHeight="1" x14ac:dyDescent="0.35">
      <c r="A1" s="32" t="s">
        <v>36</v>
      </c>
      <c r="B1" s="33" t="s">
        <v>0</v>
      </c>
      <c r="C1" s="33" t="s">
        <v>1</v>
      </c>
      <c r="D1" s="33" t="s">
        <v>2</v>
      </c>
      <c r="E1" s="33" t="s">
        <v>42</v>
      </c>
      <c r="F1" s="33" t="s">
        <v>43</v>
      </c>
      <c r="G1" s="47" t="s">
        <v>44</v>
      </c>
      <c r="H1" s="85" t="s">
        <v>45</v>
      </c>
    </row>
    <row r="2" spans="1:8" s="34" customFormat="1" ht="39.4" customHeight="1" x14ac:dyDescent="0.35">
      <c r="A2" s="35" t="s">
        <v>46</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98</v>
      </c>
      <c r="B3" s="38"/>
      <c r="C3" s="38"/>
      <c r="D3" s="39"/>
      <c r="E3" s="40"/>
      <c r="F3" s="41"/>
      <c r="G3" s="49"/>
      <c r="H3" s="75"/>
    </row>
    <row r="4" spans="1:8" ht="39.4" customHeight="1" x14ac:dyDescent="0.35">
      <c r="A4" s="37" t="s">
        <v>99</v>
      </c>
      <c r="B4" s="38"/>
      <c r="C4" s="38"/>
      <c r="D4" s="39"/>
      <c r="E4" s="40"/>
      <c r="F4" s="41"/>
      <c r="G4" s="49"/>
      <c r="H4" s="76"/>
    </row>
    <row r="5" spans="1:8" ht="39.4" customHeight="1" x14ac:dyDescent="0.35">
      <c r="A5" s="37" t="s">
        <v>100</v>
      </c>
      <c r="B5" s="38"/>
      <c r="C5" s="38"/>
      <c r="D5" s="39"/>
      <c r="E5" s="40"/>
      <c r="F5" s="41"/>
      <c r="G5" s="49"/>
      <c r="H5" s="75"/>
    </row>
    <row r="6" spans="1:8" ht="39.4" customHeight="1" x14ac:dyDescent="0.35">
      <c r="A6" s="37" t="s">
        <v>101</v>
      </c>
      <c r="B6" s="38"/>
      <c r="C6" s="38"/>
      <c r="D6" s="39"/>
      <c r="E6" s="40"/>
      <c r="F6" s="41"/>
      <c r="G6" s="49"/>
      <c r="H6" s="76"/>
    </row>
    <row r="7" spans="1:8" ht="39.4" customHeight="1" x14ac:dyDescent="0.35">
      <c r="A7" s="37" t="s">
        <v>102</v>
      </c>
      <c r="B7" s="38"/>
      <c r="C7" s="38"/>
      <c r="D7" s="39"/>
      <c r="E7" s="40"/>
      <c r="F7" s="41"/>
      <c r="G7" s="49"/>
      <c r="H7" s="75"/>
    </row>
    <row r="8" spans="1:8" ht="39.4" customHeight="1" x14ac:dyDescent="0.35">
      <c r="A8" s="37" t="s">
        <v>103</v>
      </c>
      <c r="B8" s="38"/>
      <c r="C8" s="38"/>
      <c r="D8" s="39"/>
      <c r="E8" s="40"/>
      <c r="F8" s="41"/>
      <c r="G8" s="49"/>
      <c r="H8" s="76"/>
    </row>
    <row r="9" spans="1:8" ht="39.4" customHeight="1" x14ac:dyDescent="0.35">
      <c r="A9" s="37" t="s">
        <v>104</v>
      </c>
      <c r="B9" s="38"/>
      <c r="C9" s="38"/>
      <c r="D9" s="39"/>
      <c r="E9" s="40"/>
      <c r="F9" s="41"/>
      <c r="G9" s="49"/>
      <c r="H9" s="75"/>
    </row>
    <row r="10" spans="1:8" ht="39.4" customHeight="1" x14ac:dyDescent="0.35">
      <c r="A10" s="37" t="s">
        <v>105</v>
      </c>
      <c r="B10" s="38"/>
      <c r="C10" s="38"/>
      <c r="D10" s="39"/>
      <c r="E10" s="40"/>
      <c r="F10" s="41"/>
      <c r="G10" s="49"/>
      <c r="H10" s="76"/>
    </row>
    <row r="11" spans="1:8" ht="39.4" customHeight="1" x14ac:dyDescent="0.35">
      <c r="A11" s="37" t="s">
        <v>106</v>
      </c>
      <c r="B11" s="38"/>
      <c r="C11" s="38"/>
      <c r="D11" s="39"/>
      <c r="E11" s="40"/>
      <c r="F11" s="41"/>
      <c r="G11" s="49"/>
      <c r="H11" s="83"/>
    </row>
    <row r="12" spans="1:8" ht="39.4" customHeight="1" x14ac:dyDescent="0.35">
      <c r="A12" s="42" t="s">
        <v>107</v>
      </c>
      <c r="B12" s="43"/>
      <c r="C12" s="43"/>
      <c r="D12" s="44"/>
      <c r="E12" s="45"/>
      <c r="F12" s="46"/>
      <c r="G12" s="50"/>
      <c r="H12" s="76"/>
    </row>
    <row r="13" spans="1:8" ht="39" customHeight="1" x14ac:dyDescent="0.35"/>
    <row r="14" spans="1:8" ht="39" customHeight="1" x14ac:dyDescent="0.35"/>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conditionalFormatting sqref="B2:B12">
    <cfRule type="cellIs" dxfId="109" priority="7" operator="equal">
      <formula>"Low"</formula>
    </cfRule>
    <cfRule type="cellIs" dxfId="108" priority="8" operator="equal">
      <formula>"Medium"</formula>
    </cfRule>
    <cfRule type="cellIs" dxfId="107" priority="9" operator="equal">
      <formula>"High"</formula>
    </cfRule>
  </conditionalFormatting>
  <conditionalFormatting sqref="C2:C12">
    <cfRule type="cellIs" dxfId="106" priority="4" operator="equal">
      <formula>"Low"</formula>
    </cfRule>
    <cfRule type="cellIs" dxfId="105" priority="5" operator="equal">
      <formula>"Medium"</formula>
    </cfRule>
    <cfRule type="cellIs" dxfId="10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ed_x0020_By xmlns="b48eabcc-ad5b-4292-878e-4febbc50835d">NO</Approved_x0020_By>
    <Final xmlns="b48eabcc-ad5b-4292-878e-4febbc50835d">true</Fi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F91F6360BDD04F89F0DFDA44A8C8B9" ma:contentTypeVersion="15" ma:contentTypeDescription="Create a new document." ma:contentTypeScope="" ma:versionID="c01f6fefd990999970112cba98d4fbf5">
  <xsd:schema xmlns:xsd="http://www.w3.org/2001/XMLSchema" xmlns:xs="http://www.w3.org/2001/XMLSchema" xmlns:p="http://schemas.microsoft.com/office/2006/metadata/properties" xmlns:ns2="b48eabcc-ad5b-4292-878e-4febbc50835d" xmlns:ns3="aa90963d-48b8-42e8-a064-e2f251e3c647" targetNamespace="http://schemas.microsoft.com/office/2006/metadata/properties" ma:root="true" ma:fieldsID="87c8bac66d05395fede018ef8f9ed9dd" ns2:_="" ns3:_="">
    <xsd:import namespace="b48eabcc-ad5b-4292-878e-4febbc50835d"/>
    <xsd:import namespace="aa90963d-48b8-42e8-a064-e2f251e3c6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Approved_x0020_By" minOccurs="0"/>
                <xsd:element ref="ns2:MediaServiceOCR" minOccurs="0"/>
                <xsd:element ref="ns2:MediaServiceAutoKeyPoints" minOccurs="0"/>
                <xsd:element ref="ns2:MediaServiceKeyPoints" minOccurs="0"/>
                <xsd:element ref="ns2:MediaLengthInSeconds" minOccurs="0"/>
                <xsd:element ref="ns2:F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eabcc-ad5b-4292-878e-4febbc5083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Approved_x0020_By" ma:index="16" nillable="true" ma:displayName="Approved" ma:default="NO" ma:format="Dropdown" ma:internalName="Approved_x0020_By">
      <xsd:simpleType>
        <xsd:restriction base="dms:Choice">
          <xsd:enumeration value="YES"/>
          <xsd:enumeration value="NO"/>
          <xsd:enumeration value="Enter Choice #3"/>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Final" ma:index="21" nillable="true" ma:displayName="Final" ma:default="1" ma:format="Dropdown" ma:internalName="Fin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90963d-48b8-42e8-a064-e2f251e3c64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6F788F-65C6-4EB3-86E9-7054E7A07C90}">
  <ds:schemaRefs>
    <ds:schemaRef ds:uri="http://purl.org/dc/dcmitype/"/>
    <ds:schemaRef ds:uri="http://www.w3.org/XML/1998/namespace"/>
    <ds:schemaRef ds:uri="b48eabcc-ad5b-4292-878e-4febbc50835d"/>
    <ds:schemaRef ds:uri="http://schemas.microsoft.com/office/2006/documentManagement/types"/>
    <ds:schemaRef ds:uri="aa90963d-48b8-42e8-a064-e2f251e3c647"/>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3F214EC-6310-443F-98F4-D27C1B678F24}">
  <ds:schemaRefs>
    <ds:schemaRef ds:uri="http://schemas.microsoft.com/sharepoint/v3/contenttype/forms"/>
  </ds:schemaRefs>
</ds:datastoreItem>
</file>

<file path=customXml/itemProps3.xml><?xml version="1.0" encoding="utf-8"?>
<ds:datastoreItem xmlns:ds="http://schemas.openxmlformats.org/officeDocument/2006/customXml" ds:itemID="{9ADEB03A-F9C7-4028-8986-A48BA0023B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Lists</vt:lpstr>
      <vt:lpstr>Instructions</vt:lpstr>
      <vt:lpstr>Dashboard</vt:lpstr>
      <vt:lpstr>Criteria 1</vt:lpstr>
      <vt:lpstr>Criteria 2</vt:lpstr>
      <vt:lpstr>Criteria 3</vt:lpstr>
      <vt:lpstr>Criteria 4</vt:lpstr>
      <vt:lpstr>Criteria 5</vt:lpstr>
      <vt:lpstr>Criteria 6</vt:lpstr>
      <vt:lpstr>Criteria 7</vt:lpstr>
      <vt:lpstr>Criteria 8</vt:lpstr>
      <vt:lpstr>Criteria 9</vt:lpstr>
      <vt:lpstr>Criteria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Tristan Evans</cp:lastModifiedBy>
  <cp:revision/>
  <dcterms:created xsi:type="dcterms:W3CDTF">2021-03-11T12:11:45Z</dcterms:created>
  <dcterms:modified xsi:type="dcterms:W3CDTF">2021-09-10T12:22:57Z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0x0101002BF91F6360BDD04F89F0DFDA44A8C8B9</vt:lpwstr>
  </property>
</Properties>
</file>