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eLangtry\Desktop\FSB uploads\"/>
    </mc:Choice>
  </mc:AlternateContent>
  <xr:revisionPtr revIDLastSave="0" documentId="8_{225A8548-043D-4F3B-A658-DD0ECD9A83D9}" xr6:coauthVersionLast="47" xr6:coauthVersionMax="47" xr10:uidLastSave="{00000000-0000-0000-0000-000000000000}"/>
  <bookViews>
    <workbookView xWindow="-98" yWindow="-98" windowWidth="22695" windowHeight="14595" tabRatio="683" activeTab="1" xr2:uid="{FE4A2CF9-AE39-4085-B55D-B7C160E4415C}"/>
  </bookViews>
  <sheets>
    <sheet name="Instructions" sheetId="24" r:id="rId1"/>
    <sheet name="Dashboard" sheetId="1" r:id="rId2"/>
    <sheet name="Lists" sheetId="6" state="hidden" r:id="rId3"/>
    <sheet name="Criteria 1" sheetId="2" r:id="rId4"/>
    <sheet name="Criteria 2" sheetId="7" r:id="rId5"/>
    <sheet name="Criteria 3" sheetId="8" r:id="rId6"/>
    <sheet name="Criteria 4" sheetId="9" r:id="rId7"/>
    <sheet name="Criteria 5" sheetId="10" r:id="rId8"/>
    <sheet name="Criteria 6" sheetId="11" r:id="rId9"/>
    <sheet name="Criteria 7" sheetId="12" r:id="rId10"/>
    <sheet name="Criteria 8" sheetId="13" r:id="rId11"/>
    <sheet name="Criteria 9" sheetId="14" r:id="rId12"/>
    <sheet name="Criteria 10" sheetId="15" r:id="rId13"/>
    <sheet name="Criteria 11" sheetId="16" r:id="rId14"/>
    <sheet name="Criteria 12" sheetId="34"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 l="1"/>
  <c r="J18" i="1"/>
  <c r="I18"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C12" i="1"/>
  <c r="D2" i="34"/>
  <c r="O8" i="6" s="1"/>
  <c r="D2" i="16"/>
  <c r="D2" i="15"/>
  <c r="D2" i="14"/>
  <c r="D2" i="13"/>
  <c r="D2" i="12"/>
  <c r="D2" i="11"/>
  <c r="D2" i="10"/>
  <c r="D2" i="9"/>
  <c r="D2" i="8"/>
  <c r="D2" i="7"/>
  <c r="D2" i="2"/>
  <c r="H24" i="1" l="1"/>
  <c r="G24" i="1"/>
  <c r="F24" i="1"/>
  <c r="E24" i="1"/>
  <c r="D24" i="1"/>
  <c r="C24" i="1"/>
  <c r="N8" i="6"/>
  <c r="M8" i="6"/>
  <c r="L8" i="6"/>
  <c r="K8" i="6"/>
  <c r="J8" i="6"/>
  <c r="I8" i="6"/>
  <c r="F8" i="6"/>
  <c r="D8" i="6"/>
  <c r="E11" i="6" s="1"/>
  <c r="E12" i="6" l="1"/>
  <c r="E10" i="6"/>
  <c r="K24" i="1"/>
  <c r="I24" i="1"/>
  <c r="J24" i="1"/>
  <c r="H8" i="6"/>
  <c r="G8" i="6"/>
  <c r="E8" i="6"/>
</calcChain>
</file>

<file path=xl/sharedStrings.xml><?xml version="1.0" encoding="utf-8"?>
<sst xmlns="http://schemas.openxmlformats.org/spreadsheetml/2006/main" count="289" uniqueCount="171">
  <si>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</si>
  <si>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</si>
  <si>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</si>
  <si>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</si>
  <si>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</si>
  <si>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</si>
  <si>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</si>
  <si>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</si>
  <si>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</si>
  <si>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</si>
  <si>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</si>
  <si>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</si>
  <si>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</si>
  <si>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</si>
  <si>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</si>
  <si>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</si>
  <si>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</si>
  <si>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</si>
  <si>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Identify those who are most at risk in its community and target prevention activities in an inclusive way, through its community risk management planning</t>
  </si>
  <si>
    <t>Adopt a person-centred approach that places the individual and the community it serves at the core of its prevention activity</t>
  </si>
  <si>
    <t>Develop a prevention strategy and plan with the flexibility to proactively respond and adapt to the changing needs of its community, and for this to be supported by a named lead for prevention from within the service</t>
  </si>
  <si>
    <t>Recruit, train, and develop employees and volunteers, working with others where relevant, to establish and maintain a competent and professional prevention workforce of which are trained in safeguarding</t>
  </si>
  <si>
    <t>Optimise resources to proactively engage and educate the community it serves, working collaboratively with others as and when appropriate</t>
  </si>
  <si>
    <t>Demonstrate inclusivity by recognising the diversity of its community and providing equality of access</t>
  </si>
  <si>
    <t>Utilise and share accurate data and intelligence, from a variety of sources to support evidence-based decision making and the deployment of appropriate resources for prevention activities</t>
  </si>
  <si>
    <t>Demonstrate how it monitors and evaluates the effectiveness and efficiency of its prevention activity</t>
  </si>
  <si>
    <t>Generate a culture which embraces national and organisational learning allowing it to identify and capture feedback from a range of sources; evaluate, share and act upon it to drive innovation and continuous improvement and enhance future performance</t>
  </si>
  <si>
    <t>Investigate, report on and learn from the cause of fires, including the unusual spread of fire, where fire investigation activity is managed within its fire protection function, working with others, when appropriate</t>
  </si>
  <si>
    <t>Contribute to the continual improvement of prevention activities coordinated through the National Fire Chiefs Council (NFCC) network</t>
  </si>
  <si>
    <t>Contribute and support national campaigns, where appropriate and where resources are available</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</si>
  <si>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</si>
  <si>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</si>
  <si>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</si>
  <si>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</si>
  <si>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</si>
  <si>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</si>
  <si>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</si>
  <si>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</si>
  <si>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</si>
  <si>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</si>
  <si>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</si>
  <si>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</si>
  <si>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</si>
  <si>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</si>
  <si>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Partial Compliant</t>
  </si>
  <si>
    <t>Non compliant</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</si>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</sst>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u/>
      <sz val="11"/>
      <color theme="10"/>
      <name val="Calibri"/>
      <family val="2"/>
      <scheme val="minor"/>
    </font>
    <font>
      <b/>
      <sz val="14"/>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8" fillId="0" borderId="0" applyNumberFormat="0" applyFill="0" applyBorder="0" applyAlignment="0" applyProtection="0"/>
  </cellStyleXfs>
  <cellXfs count="119">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pplyProtection="1">
      <alignment horizontal="center" vertical="center"/>
    </xf>
    <xf numFmtId="0" fontId="3" fillId="11" borderId="1" xfId="0" applyFont="1" applyFill="1" applyBorder="1" applyAlignment="1" applyProtection="1">
      <alignment horizontal="center" vertical="center" wrapText="1"/>
    </xf>
    <xf numFmtId="0" fontId="3" fillId="11" borderId="1" xfId="0" applyFont="1" applyFill="1" applyBorder="1" applyAlignment="1" applyProtection="1">
      <alignment vertical="center"/>
    </xf>
    <xf numFmtId="14" fontId="3" fillId="11" borderId="1"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3" fillId="10" borderId="2" xfId="0"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vertical="center"/>
    </xf>
    <xf numFmtId="14" fontId="0" fillId="0" borderId="8" xfId="0" applyNumberFormat="1" applyBorder="1" applyAlignment="1" applyProtection="1">
      <alignment horizontal="center" vertical="center"/>
    </xf>
    <xf numFmtId="0" fontId="3" fillId="8" borderId="6" xfId="0" applyFont="1" applyFill="1" applyBorder="1" applyAlignment="1" applyProtection="1">
      <alignment horizontal="center" vertical="center" wrapText="1"/>
    </xf>
    <xf numFmtId="0" fontId="3" fillId="11" borderId="3" xfId="0" applyFont="1" applyFill="1"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wrapText="1"/>
    </xf>
    <xf numFmtId="0" fontId="0" fillId="12" borderId="9" xfId="0" applyFont="1" applyFill="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9" borderId="9" xfId="0" applyFont="1" applyFill="1" applyBorder="1" applyAlignment="1" applyProtection="1">
      <alignment horizontal="center" vertical="center" wrapText="1"/>
    </xf>
    <xf numFmtId="0" fontId="0" fillId="0" borderId="0" xfId="0" applyAlignment="1" applyProtection="1">
      <alignment vertical="center" wrapText="1"/>
    </xf>
    <xf numFmtId="0" fontId="1" fillId="0" borderId="5" xfId="0" applyFont="1" applyBorder="1" applyAlignment="1">
      <alignment horizontal="center" vertical="center"/>
    </xf>
    <xf numFmtId="0" fontId="0" fillId="0" borderId="1" xfId="0" applyFont="1" applyBorder="1" applyAlignment="1" applyProtection="1">
      <alignment vertical="center"/>
    </xf>
    <xf numFmtId="0" fontId="0" fillId="9" borderId="1" xfId="0" applyFont="1" applyFill="1" applyBorder="1" applyAlignment="1" applyProtection="1">
      <alignment vertical="center"/>
    </xf>
    <xf numFmtId="0" fontId="3" fillId="8" borderId="1" xfId="0" applyFont="1" applyFill="1" applyBorder="1" applyAlignment="1">
      <alignment horizontal="center" vertical="center" wrapText="1"/>
    </xf>
    <xf numFmtId="0" fontId="3" fillId="11" borderId="1" xfId="0" applyFont="1" applyFill="1" applyBorder="1" applyAlignment="1">
      <alignment vertical="center"/>
    </xf>
    <xf numFmtId="0" fontId="0" fillId="0" borderId="1" xfId="0" applyFont="1" applyBorder="1" applyAlignment="1">
      <alignment vertical="center"/>
    </xf>
    <xf numFmtId="0" fontId="0" fillId="9" borderId="1" xfId="0" applyFont="1" applyFill="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8" xfId="0" applyFont="1" applyBorder="1" applyAlignment="1" applyProtection="1">
      <alignment vertical="center"/>
    </xf>
    <xf numFmtId="0" fontId="3" fillId="8" borderId="23" xfId="0" applyFont="1" applyFill="1" applyBorder="1" applyAlignment="1" applyProtection="1">
      <alignment horizontal="center" vertical="center" wrapText="1"/>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9" fillId="2" borderId="5"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25" xfId="0" applyFont="1" applyFill="1" applyBorder="1" applyAlignment="1">
      <alignment horizontal="center" vertical="center"/>
    </xf>
    <xf numFmtId="0" fontId="3" fillId="10" borderId="2" xfId="0" applyFont="1" applyFill="1" applyBorder="1" applyAlignment="1" applyProtection="1">
      <alignment vertical="center" wrapText="1"/>
    </xf>
    <xf numFmtId="0" fontId="3" fillId="11" borderId="1" xfId="0" applyFont="1" applyFill="1" applyBorder="1" applyAlignment="1" applyProtection="1">
      <alignment vertical="center" wrapText="1"/>
    </xf>
    <xf numFmtId="14" fontId="3" fillId="11" borderId="1" xfId="0" applyNumberFormat="1" applyFont="1" applyFill="1" applyBorder="1" applyAlignment="1" applyProtection="1">
      <alignment horizontal="center" vertical="center" wrapText="1"/>
    </xf>
    <xf numFmtId="0" fontId="0" fillId="0" borderId="2" xfId="0" applyBorder="1" applyAlignment="1" applyProtection="1">
      <alignment vertical="center" wrapText="1"/>
    </xf>
    <xf numFmtId="0" fontId="0" fillId="0" borderId="1" xfId="0" applyBorder="1" applyAlignment="1" applyProtection="1">
      <alignment vertical="center" wrapText="1"/>
    </xf>
    <xf numFmtId="14" fontId="0" fillId="0" borderId="1" xfId="0" applyNumberFormat="1" applyBorder="1" applyAlignment="1" applyProtection="1">
      <alignment horizontal="center"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14" fontId="0" fillId="0" borderId="8" xfId="0" applyNumberFormat="1" applyBorder="1" applyAlignment="1" applyProtection="1">
      <alignment horizontal="center" vertical="center" wrapText="1"/>
    </xf>
    <xf numFmtId="0" fontId="0" fillId="0" borderId="1" xfId="0" applyFont="1" applyBorder="1" applyAlignment="1" applyProtection="1">
      <alignment vertical="center" wrapText="1"/>
    </xf>
    <xf numFmtId="0" fontId="0" fillId="9" borderId="1" xfId="0" applyFont="1" applyFill="1" applyBorder="1" applyAlignment="1" applyProtection="1">
      <alignment vertical="center" wrapText="1"/>
    </xf>
    <xf numFmtId="14" fontId="3" fillId="8" borderId="13" xfId="0" applyNumberFormat="1" applyFont="1" applyFill="1" applyBorder="1" applyAlignment="1" applyProtection="1">
      <alignment horizontal="center" vertical="center" wrapText="1"/>
    </xf>
    <xf numFmtId="0" fontId="3" fillId="8" borderId="22" xfId="0" applyFont="1" applyFill="1" applyBorder="1" applyAlignment="1" applyProtection="1">
      <alignment horizontal="center" vertical="center" wrapText="1"/>
    </xf>
    <xf numFmtId="0" fontId="0" fillId="12" borderId="9" xfId="0" applyFont="1" applyFill="1" applyBorder="1" applyAlignment="1" applyProtection="1">
      <alignment vertical="center" wrapText="1"/>
    </xf>
    <xf numFmtId="14" fontId="0" fillId="12" borderId="9" xfId="0" applyNumberFormat="1" applyFont="1" applyFill="1" applyBorder="1" applyAlignment="1" applyProtection="1">
      <alignment horizontal="center" vertical="center" wrapText="1"/>
    </xf>
    <xf numFmtId="0" fontId="0" fillId="0" borderId="12" xfId="0" applyFont="1" applyBorder="1" applyAlignment="1" applyProtection="1">
      <alignment vertical="center" wrapText="1"/>
    </xf>
    <xf numFmtId="0" fontId="0" fillId="0" borderId="9" xfId="0" applyFont="1" applyBorder="1" applyAlignment="1" applyProtection="1">
      <alignment vertical="center" wrapText="1"/>
    </xf>
    <xf numFmtId="14" fontId="0" fillId="0" borderId="9" xfId="0" applyNumberFormat="1" applyFont="1" applyBorder="1" applyAlignment="1" applyProtection="1">
      <alignment horizontal="center" vertical="center" wrapText="1"/>
    </xf>
    <xf numFmtId="0" fontId="0" fillId="9" borderId="12" xfId="0" applyFont="1" applyFill="1" applyBorder="1" applyAlignment="1" applyProtection="1">
      <alignment vertical="center" wrapText="1"/>
    </xf>
    <xf numFmtId="0" fontId="0" fillId="9" borderId="9" xfId="0" applyFont="1" applyFill="1" applyBorder="1" applyAlignment="1" applyProtection="1">
      <alignment vertical="center" wrapText="1"/>
    </xf>
    <xf numFmtId="14" fontId="0" fillId="9" borderId="9" xfId="0" applyNumberFormat="1" applyFont="1" applyFill="1" applyBorder="1" applyAlignment="1" applyProtection="1">
      <alignment horizontal="center" vertical="center" wrapText="1"/>
    </xf>
    <xf numFmtId="0" fontId="0" fillId="0" borderId="8" xfId="0" applyFont="1" applyBorder="1" applyAlignment="1" applyProtection="1">
      <alignment vertical="center" wrapText="1"/>
    </xf>
    <xf numFmtId="0" fontId="3" fillId="11" borderId="3" xfId="0" applyFont="1" applyFill="1" applyBorder="1" applyAlignment="1" applyProtection="1">
      <alignment vertical="center" wrapText="1"/>
    </xf>
    <xf numFmtId="0" fontId="0" fillId="0" borderId="3" xfId="0" applyBorder="1" applyAlignment="1" applyProtection="1">
      <alignment vertical="center" wrapText="1"/>
    </xf>
    <xf numFmtId="0" fontId="0" fillId="0" borderId="9" xfId="0" applyBorder="1" applyAlignment="1" applyProtection="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8" fillId="16" borderId="11" xfId="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2">
    <cellStyle name="Hyperlink" xfId="1" builtinId="8"/>
    <cellStyle name="Normal" xfId="0" builtinId="0"/>
  </cellStyles>
  <dxfs count="270">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indexed="64"/>
        </top>
        <bottom/>
      </border>
      <protection locked="1" hidden="0"/>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12</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image" Target="../media/image1.png"/><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63</xdr:row>
      <xdr:rowOff>9526</xdr:rowOff>
    </xdr:to>
    <xdr:sp macro="" textlink="">
      <xdr:nvSpPr>
        <xdr:cNvPr id="3" name="TextBox 2">
          <a:extLst>
            <a:ext uri="{FF2B5EF4-FFF2-40B4-BE49-F238E27FC236}">
              <a16:creationId xmlns:a16="http://schemas.microsoft.com/office/drawing/2014/main" id="{54775255-8A0B-48CB-A5B9-8747BEA86346}"/>
            </a:ext>
          </a:extLst>
        </xdr:cNvPr>
        <xdr:cNvSpPr txBox="1"/>
      </xdr:nvSpPr>
      <xdr:spPr>
        <a:xfrm>
          <a:off x="0" y="0"/>
          <a:ext cx="120491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19</xdr:row>
      <xdr:rowOff>108087</xdr:rowOff>
    </xdr:from>
    <xdr:to>
      <xdr:col>11</xdr:col>
      <xdr:colOff>590315</xdr:colOff>
      <xdr:row>19</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20</xdr:row>
      <xdr:rowOff>95042</xdr:rowOff>
    </xdr:from>
    <xdr:to>
      <xdr:col>11</xdr:col>
      <xdr:colOff>590316</xdr:colOff>
      <xdr:row>20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21</xdr:row>
      <xdr:rowOff>115128</xdr:rowOff>
    </xdr:from>
    <xdr:to>
      <xdr:col>11</xdr:col>
      <xdr:colOff>582033</xdr:colOff>
      <xdr:row>21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23</xdr:row>
      <xdr:rowOff>112847</xdr:rowOff>
    </xdr:from>
    <xdr:to>
      <xdr:col>11</xdr:col>
      <xdr:colOff>582033</xdr:colOff>
      <xdr:row>23</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PREVENTION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22</xdr:row>
      <xdr:rowOff>96078</xdr:rowOff>
    </xdr:from>
    <xdr:to>
      <xdr:col>11</xdr:col>
      <xdr:colOff>582033</xdr:colOff>
      <xdr:row>22</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1</xdr:row>
      <xdr:rowOff>0</xdr:rowOff>
    </xdr:from>
    <xdr:to>
      <xdr:col>1</xdr:col>
      <xdr:colOff>1828800</xdr:colOff>
      <xdr:row>2</xdr:row>
      <xdr:rowOff>50402</xdr:rowOff>
    </xdr:to>
    <xdr:pic>
      <xdr:nvPicPr>
        <xdr:cNvPr id="18" name="Picture 17">
          <a:extLst>
            <a:ext uri="{FF2B5EF4-FFF2-40B4-BE49-F238E27FC236}">
              <a16:creationId xmlns:a16="http://schemas.microsoft.com/office/drawing/2014/main" id="{0EC208BB-BD22-4B54-843F-5B89997E7D2A}"/>
            </a:ext>
          </a:extLst>
        </xdr:cNvPr>
        <xdr:cNvPicPr>
          <a:picLocks noChangeAspect="1"/>
        </xdr:cNvPicPr>
      </xdr:nvPicPr>
      <xdr:blipFill>
        <a:blip xmlns:r="http://schemas.openxmlformats.org/officeDocument/2006/relationships" r:embed="rId15"/>
        <a:stretch>
          <a:fillRect/>
        </a:stretch>
      </xdr:blipFill>
      <xdr:spPr>
        <a:xfrm>
          <a:off x="642938" y="0"/>
          <a:ext cx="1828800" cy="9743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260" dataDxfId="258" headerRowBorderDxfId="259" tableBorderDxfId="257" totalsRowBorderDxfId="256">
  <tableColumns count="8">
    <tableColumn id="1" xr3:uid="{D6F7D6F8-E727-4E81-B3E7-5F643C5F63BD}" name="Identify those who are most at risk in its community and target prevention activities in an inclusive way, through its community risk management planning" dataDxfId="255"/>
    <tableColumn id="2" xr3:uid="{0D1441E6-D5DC-44E1-B017-C9AC07ABEFB6}" name="Priority" dataDxfId="254"/>
    <tableColumn id="3" xr3:uid="{711D3D35-E45F-4699-A8AB-CD5D7824C884}" name="Impact" dataDxfId="253"/>
    <tableColumn id="4" xr3:uid="{DB77F1FA-84F5-43D8-BAA3-10663E50A68B}" name="Compliance" dataDxfId="252">
      <calculatedColumnFormula>IF(COUNTIF(D3:D49,"Non Compliant")&gt;0,"Non Compliant",IF(COUNTIF(D3:D49,"Partially Compliant")&gt;0,"Partially Compliant","Fully Compliant"))</calculatedColumnFormula>
    </tableColumn>
    <tableColumn id="5" xr3:uid="{07B139BB-FB53-4675-82EE-60FAAD67DAC0}" name="Work assigned to" dataDxfId="251"/>
    <tableColumn id="6" xr3:uid="{6E20B333-2265-4245-BAC8-D7352FA772BE}" name="Projected date for completion" dataDxfId="250"/>
    <tableColumn id="7" xr3:uid="{E4672199-92C8-47C4-9B27-283E8CCCF8BD}" name="Description of work needing to be done" dataDxfId="249"/>
    <tableColumn id="8" xr3:uid="{59AAAE0C-969C-4105-8535-3E65C413EBA2}" name="Evidence of Compliance" dataDxfId="24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56" dataDxfId="54" headerRowBorderDxfId="55" tableBorderDxfId="53" totalsRowBorderDxfId="52">
  <autoFilter ref="A1:H12" xr:uid="{3CF12713-E1DC-4042-A595-A161AA9BAFD5}"/>
  <tableColumns count="8">
    <tableColumn id="1" xr3:uid="{BD1DCD0D-9A1F-47FB-9686-08977129CF74}" name="Investigate, report on and learn from the cause of fires, including the unusual spread of fire, where fire investigation activity is managed within its fire protection function, working with others, when appropriate" dataDxfId="51"/>
    <tableColumn id="2" xr3:uid="{5041C8F8-5705-4ACD-A552-69E0565E3234}" name="Priority" dataDxfId="50"/>
    <tableColumn id="3" xr3:uid="{C59B8678-715C-4CEB-83B3-A3496FE30CFE}" name="Impact" dataDxfId="49"/>
    <tableColumn id="4" xr3:uid="{02340F3A-439E-4129-AE65-CF1151C1AF5B}" name="Compliance" dataDxfId="48">
      <calculatedColumnFormula>IF(COUNTIF(D3:D50,"Non Compliant")&gt;0,"Non Compliant",IF(COUNTIF(D3:D50,"Partially Compliant")&gt;0,"Partially Compliant","Fully Compliant"))</calculatedColumnFormula>
    </tableColumn>
    <tableColumn id="5" xr3:uid="{5EE15833-E80D-412C-A7C4-5A88ECCB24D6}" name="Work assigned to" dataDxfId="47"/>
    <tableColumn id="6" xr3:uid="{8CA4DC95-DBA2-4C41-B067-5F7C8CC75C5E}" name="Projected date for completion" dataDxfId="46"/>
    <tableColumn id="7" xr3:uid="{E9285546-EBA5-475F-9818-B88033912E81}" name="Description of work needing to be done" dataDxfId="45"/>
    <tableColumn id="8" xr3:uid="{BBE6DD71-6000-4FD9-961A-2717A399120C}" name="Evidence of Compliance" dataDxfId="4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34" dataDxfId="32" headerRowBorderDxfId="33" tableBorderDxfId="31" totalsRowBorderDxfId="30">
  <autoFilter ref="A1:H12" xr:uid="{3CF12713-E1DC-4042-A595-A161AA9BAFD5}"/>
  <tableColumns count="8">
    <tableColumn id="1" xr3:uid="{F02C7BC7-1B82-4FF2-8655-6371A19767EC}" name="Contribute to the continual improvement of prevention activities coordinated through the National Fire Chiefs Council (NFCC) network" dataDxfId="29"/>
    <tableColumn id="2" xr3:uid="{8423513E-BD6F-49C7-A79C-113B9043C50C}" name="Priority" dataDxfId="28"/>
    <tableColumn id="3" xr3:uid="{78C0E9E7-36BE-4CF9-91BF-B9B04E8E9202}" name="Impact" dataDxfId="27"/>
    <tableColumn id="4" xr3:uid="{F00353B0-A1F4-48A6-A25A-85CDE8DB35D4}" name="Compliance" dataDxfId="26">
      <calculatedColumnFormula>IF(COUNTIF(D3:D50,"Non Compliant")&gt;0,"Non Compliant",IF(COUNTIF(D3:D50,"Partially Compliant")&gt;0,"Partially Compliant","Fully Compliant"))</calculatedColumnFormula>
    </tableColumn>
    <tableColumn id="5" xr3:uid="{18CDD81E-E77A-4442-B779-85424B6312E1}" name="Work assigned to" dataDxfId="25"/>
    <tableColumn id="6" xr3:uid="{C6EB9B3B-18CD-4156-A3D4-677DA95FA80B}" name="Projected date for completion" dataDxfId="24"/>
    <tableColumn id="7" xr3:uid="{E913AE16-6D87-4B69-8FBF-AF4CC2E5ACA3}" name="Description of work needing to be done" dataDxfId="23"/>
    <tableColumn id="8" xr3:uid="{F10E1447-D392-4365-BDF9-5627F4D4558E}" name="Evidence of Compliance" dataDxfId="2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12" dataDxfId="10" headerRowBorderDxfId="11" tableBorderDxfId="9" totalsRowBorderDxfId="8">
  <autoFilter ref="A1:H12" xr:uid="{3CF12713-E1DC-4042-A595-A161AA9BAFD5}"/>
  <tableColumns count="8">
    <tableColumn id="1" xr3:uid="{46282C90-E19B-48CA-9801-EE18B783A5C4}" name="Contribute and support national campaigns, where appropriate and where resources are available" dataDxfId="7"/>
    <tableColumn id="2" xr3:uid="{7C75C808-5269-4F0B-8FB1-38C61C0F4EE6}" name="Priority" dataDxfId="6"/>
    <tableColumn id="3" xr3:uid="{D31D36C1-42A6-4EE4-8030-E8FC2D288E18}" name="Impact" dataDxfId="5"/>
    <tableColumn id="4" xr3:uid="{0BC1E5C1-5E86-4F15-BB4D-4F98E11B79E9}" name="Compliance" dataDxfId="4">
      <calculatedColumnFormula>IF(COUNTIF(D3:D50,"Non Compliant")&gt;0,"Non Compliant",IF(COUNTIF(D3:D50,"Partially Compliant")&gt;0,"Partially Compliant","Fully Compliant"))</calculatedColumnFormula>
    </tableColumn>
    <tableColumn id="5" xr3:uid="{217AF267-9C92-4725-BB23-12010600329D}" name="Work assigned to" dataDxfId="3"/>
    <tableColumn id="6" xr3:uid="{96DFF750-F864-4C7A-BE1C-166A612160D5}" name="Projected date for completion" dataDxfId="2"/>
    <tableColumn id="7" xr3:uid="{D427D76C-6A0B-4B33-B2D4-687D21FD981F}" name="Description of work needing to be done" dataDxfId="1"/>
    <tableColumn id="8" xr3:uid="{92CAF5F7-314E-4CE4-982A-2F54655A770D}"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38" dataDxfId="236" headerRowBorderDxfId="237" tableBorderDxfId="235" totalsRowBorderDxfId="234">
  <autoFilter ref="A1:G12" xr:uid="{5A30A0DF-7076-4884-8122-D7A248085FB4}"/>
  <tableColumns count="7">
    <tableColumn id="1" xr3:uid="{CC71243E-5FD8-4265-A5E8-61AB93FAE605}" name="Adopt a person-centred approach that places the individual and the community it serves at the core of its prevention activity" dataDxfId="233"/>
    <tableColumn id="2" xr3:uid="{C569FC8F-3305-408D-A6B5-32FB31447DFA}" name="Priority" dataDxfId="232"/>
    <tableColumn id="3" xr3:uid="{C560D761-CD11-46ED-B34D-322A0F5A5486}" name="Impact" dataDxfId="231"/>
    <tableColumn id="4" xr3:uid="{1FD61E97-DFDF-41D8-9C0D-42461F747643}" name="Compliance" dataDxfId="230">
      <calculatedColumnFormula>IF(COUNTIF(D3:D50,"Non Compliant")&gt;0,"Non Compliant",IF(COUNTIF(D3:D50,"Partially Compliant")&gt;0,"Partially Compliant","Fully Compliant"))</calculatedColumnFormula>
    </tableColumn>
    <tableColumn id="5" xr3:uid="{CB0DC206-C95D-49AA-8331-9E1F6B58B161}" name="Work assigned to" dataDxfId="229"/>
    <tableColumn id="6" xr3:uid="{DE7AAE90-1CA9-442F-ACCA-1BB77E89A084}" name="Projected date for completion" dataDxfId="228"/>
    <tableColumn id="7" xr3:uid="{00236093-171D-476B-B9B3-7D057583008C}" name="Description of work needing to be done" dataDxfId="22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08" dataDxfId="207" tableBorderDxfId="206">
  <tableColumns count="8">
    <tableColumn id="1" xr3:uid="{D24E95F5-5FC7-48F5-901E-71A6E7717326}" name="Develop a prevention strategy and plan with the flexibility to proactively respond and adapt to the changing needs of its community, and for this to be supported by a named lead for prevention from within the service" dataDxfId="205"/>
    <tableColumn id="2" xr3:uid="{37C2E8BE-99CF-41D6-B422-CD6B797FF304}" name="Priority" dataDxfId="204"/>
    <tableColumn id="3" xr3:uid="{89F11A9A-A7ED-4B06-B3B1-63FFE4D100DF}" name="Impact" dataDxfId="203"/>
    <tableColumn id="4" xr3:uid="{FD1641D6-E1C5-4633-86B0-EFB28287887C}" name="Compliance" dataDxfId="202">
      <calculatedColumnFormula>IF(COUNTIF(D3:D50,"Non Compliant")&gt;0,"Non Compliant",IF(COUNTIF(D3:D50,"Partially Compliant")&gt;0,"Partially Compliant","Fully Compliant"))</calculatedColumnFormula>
    </tableColumn>
    <tableColumn id="5" xr3:uid="{584A011F-D808-4E2D-813F-CE06397AD97D}" name="Work assigned to" dataDxfId="201"/>
    <tableColumn id="6" xr3:uid="{E0125C64-5D43-4750-A9BF-320A97BB2A88}" name="Projected date for completion" dataDxfId="200"/>
    <tableColumn id="7" xr3:uid="{F7E45963-6608-4EA7-AF15-FC3D4C328B3B}" name="Description of work needing to be done" dataDxfId="199"/>
    <tableColumn id="8" xr3:uid="{B83CB38B-639C-4B95-8C66-84437C26022E}" name="Evidence of Compliance" dataDxfId="198"/>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188" dataDxfId="186" headerRowBorderDxfId="187" tableBorderDxfId="185" totalsRowBorderDxfId="184">
  <autoFilter ref="A1:H12" xr:uid="{3CF12713-E1DC-4042-A595-A161AA9BAFD5}"/>
  <tableColumns count="8">
    <tableColumn id="1" xr3:uid="{4097D040-8181-40FE-8F4C-BB2A4A6D0B47}" name="Recruit, train, and develop employees and volunteers, working with others where relevant, to establish and maintain a competent and professional prevention workforce of which are trained in safeguarding" dataDxfId="183"/>
    <tableColumn id="2" xr3:uid="{95E9F0E7-8742-4577-BAE2-A99DF2365F62}" name="Priority" dataDxfId="182"/>
    <tableColumn id="3" xr3:uid="{56C71826-1E47-4FB9-A98C-FDBBFA777A91}" name="Impact" dataDxfId="181"/>
    <tableColumn id="4" xr3:uid="{661CEB2A-4F8D-42E6-94D3-89A4A2625D99}" name="Compliance" dataDxfId="180">
      <calculatedColumnFormula>IF(COUNTIF(D3:D50,"Non Compliant")&gt;0,"Non Compliant",IF(COUNTIF(D3:D50,"Partially Compliant")&gt;0,"Partially Compliant","Fully Compliant"))</calculatedColumnFormula>
    </tableColumn>
    <tableColumn id="5" xr3:uid="{C48C0D03-C90A-4DF9-B9BB-350FBBCEF464}" name="Work assigned to" dataDxfId="179"/>
    <tableColumn id="6" xr3:uid="{8BAF97BC-6396-48DA-94D1-30A85AC1A838}" name="Projected date for completion" dataDxfId="178"/>
    <tableColumn id="7" xr3:uid="{B028F557-8B01-4364-A6DB-CB486213C76C}" name="Description of work needing to be done" dataDxfId="177"/>
    <tableColumn id="8" xr3:uid="{C9AF09B5-3F1F-408F-A0C4-053F8EDDF04F}" name="Evidence of Compliance" dataDxfId="17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166" dataDxfId="164" headerRowBorderDxfId="165" tableBorderDxfId="163" totalsRowBorderDxfId="162">
  <autoFilter ref="A1:H12" xr:uid="{3CF12713-E1DC-4042-A595-A161AA9BAFD5}"/>
  <tableColumns count="8">
    <tableColumn id="1" xr3:uid="{D218B91B-550B-4D35-A882-38701708192D}" name="Optimise resources to proactively engage and educate the community it serves, working collaboratively with others as and when appropriate" dataDxfId="161"/>
    <tableColumn id="2" xr3:uid="{166D8C3B-79B1-4340-B2C4-EED243ADF177}" name="Priority" dataDxfId="160"/>
    <tableColumn id="3" xr3:uid="{21DBE1EA-083E-4AC1-81B7-6553E83D05F3}" name="Impact" dataDxfId="159"/>
    <tableColumn id="4" xr3:uid="{D6986B9E-027F-4D1D-8988-1EEFDA4F7BDD}" name="Compliance" dataDxfId="158">
      <calculatedColumnFormula>IF(COUNTIF(D3:D50,"Non Compliant")&gt;0,"Non Compliant",IF(COUNTIF(D3:D50,"Partially Compliant")&gt;0,"Partially Compliant","Fully Compliant"))</calculatedColumnFormula>
    </tableColumn>
    <tableColumn id="5" xr3:uid="{BBE8C6D4-5951-420F-8E6A-DFF1C597ECC8}" name="Work assigned to" dataDxfId="157"/>
    <tableColumn id="6" xr3:uid="{9957A2B3-CD88-4EA7-9191-B5CE60E66421}" name="Projected date for completion" dataDxfId="156"/>
    <tableColumn id="7" xr3:uid="{6ECA12D3-6F96-44EE-A042-33F062519FC3}" name="Description of work needing to be done" dataDxfId="155"/>
    <tableColumn id="8" xr3:uid="{888F4CC2-0AAC-4406-AF97-9A475C3F9FFF}" name="Evidence of Compliance" dataDxfId="15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44" dataDxfId="142" headerRowBorderDxfId="143" tableBorderDxfId="141" totalsRowBorderDxfId="140">
  <autoFilter ref="A1:H12" xr:uid="{3CF12713-E1DC-4042-A595-A161AA9BAFD5}"/>
  <tableColumns count="8">
    <tableColumn id="1" xr3:uid="{3A872D1F-A2A9-44CB-8E50-33958C765656}" name="Demonstrate inclusivity by recognising the diversity of its community and providing equality of access" dataDxfId="139"/>
    <tableColumn id="2" xr3:uid="{BDE76DF8-B202-4CB5-8EF0-792DAA3BE78C}" name="Priority" dataDxfId="138"/>
    <tableColumn id="3" xr3:uid="{150D7184-FC04-426D-A17C-9026EDFDB86A}" name="Impact" dataDxfId="137"/>
    <tableColumn id="4" xr3:uid="{299C91EC-3524-4E7B-B1E1-D398D6CF4560}" name="Compliance" dataDxfId="136">
      <calculatedColumnFormula>IF(COUNTIF(D3:D50,"Non Compliant")&gt;0,"Non Compliant",IF(COUNTIF(D3:D50,"Partially Compliant")&gt;0,"Partially Compliant","Fully Compliant"))</calculatedColumnFormula>
    </tableColumn>
    <tableColumn id="5" xr3:uid="{FB037CB6-E0BE-4402-9B7A-2662756E3EED}" name="Work assigned to" dataDxfId="135"/>
    <tableColumn id="6" xr3:uid="{6BDBC66A-F628-4DC4-9237-B4968BBE0DBE}" name="Projected date for completion" dataDxfId="134"/>
    <tableColumn id="7" xr3:uid="{0886FBD4-98D3-4301-8DD5-7710F2B3739B}" name="Description of work needing to be done" dataDxfId="133"/>
    <tableColumn id="8" xr3:uid="{774C8EB9-D328-4C26-A61C-181189FE20B8}" name="Evidence of Compliance" dataDxfId="13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122" dataDxfId="120" headerRowBorderDxfId="121" tableBorderDxfId="119" totalsRowBorderDxfId="118">
  <autoFilter ref="A1:H12" xr:uid="{3CF12713-E1DC-4042-A595-A161AA9BAFD5}"/>
  <tableColumns count="8">
    <tableColumn id="1" xr3:uid="{CFF3F8FB-F7A0-4522-964D-22641C1819E5}" name="Utilise and share accurate data and intelligence, from a variety of sources to support evidence-based decision making and the deployment of appropriate resources for prevention activities" dataDxfId="117"/>
    <tableColumn id="2" xr3:uid="{BA3D16EA-74B7-4614-A673-B3DE08B154F8}" name="Priority" dataDxfId="116"/>
    <tableColumn id="3" xr3:uid="{62728A32-AF84-4C70-8392-B3418DD8A8A0}" name="Impact" dataDxfId="115"/>
    <tableColumn id="4" xr3:uid="{79879EFD-CB0C-492C-B36A-AEFADF73BA53}" name="Compliance" dataDxfId="114">
      <calculatedColumnFormula>IF(COUNTIF(D3:D50,"Non Compliant")&gt;0,"Non Compliant",IF(COUNTIF(D3:D50,"Partially Compliant")&gt;0,"Partially Compliant","Fully Compliant"))</calculatedColumnFormula>
    </tableColumn>
    <tableColumn id="5" xr3:uid="{7840CCE3-523C-4655-B9AF-67A1F2AE9DC7}" name="Work assigned to" dataDxfId="113"/>
    <tableColumn id="6" xr3:uid="{8E2DD7FD-EF42-4319-9325-63A23055BB36}" name="Projected date for completion" dataDxfId="112"/>
    <tableColumn id="7" xr3:uid="{D7C28EB5-DD64-4ADA-BF6A-0C864EB061F4}" name="Description of work needing to be done" dataDxfId="111"/>
    <tableColumn id="8" xr3:uid="{790730B9-60F1-4090-B1A5-D24F4005C216}" name="Evidence of Compliance" dataDxfId="11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00" dataDxfId="98" headerRowBorderDxfId="99" tableBorderDxfId="97" totalsRowBorderDxfId="96">
  <autoFilter ref="A1:H12" xr:uid="{3CF12713-E1DC-4042-A595-A161AA9BAFD5}"/>
  <tableColumns count="8">
    <tableColumn id="1" xr3:uid="{E6B96B4F-17AD-4373-8919-F01DE883C874}" name="Demonstrate how it monitors and evaluates the effectiveness and efficiency of its prevention activity" dataDxfId="95"/>
    <tableColumn id="2" xr3:uid="{387129E5-8910-4D75-9847-DC3097452C69}" name="Priority" dataDxfId="94"/>
    <tableColumn id="3" xr3:uid="{E9CCBFDB-E024-454A-92BA-700B84F312A6}" name="Impact" dataDxfId="93"/>
    <tableColumn id="4" xr3:uid="{436248BC-7BF3-4B9B-8102-3CDF11D3E380}" name="Compliance" dataDxfId="92">
      <calculatedColumnFormula>IF(COUNTIF(D3:D50,"Non Compliant")&gt;0,"Non Compliant",IF(COUNTIF(D3:D50,"Partially Compliant")&gt;0,"Partially Compliant","Fully Compliant"))</calculatedColumnFormula>
    </tableColumn>
    <tableColumn id="5" xr3:uid="{AF8791CB-14C0-4B18-83CE-9005DB722E79}" name="Work assigned to" dataDxfId="91"/>
    <tableColumn id="6" xr3:uid="{BB3255AF-AD00-42A3-9538-B18905477F17}" name="Projected date for completion" dataDxfId="90"/>
    <tableColumn id="7" xr3:uid="{502A6AD2-7C9F-49AB-8705-9B71E4A9D5B0}" name="Description of work needing to be done" dataDxfId="89"/>
    <tableColumn id="8" xr3:uid="{69F9EB2B-3E33-4098-9E4A-BF26137FC127}" name="Evidence of Compliance" dataDxfId="8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78" dataDxfId="76" headerRowBorderDxfId="77" tableBorderDxfId="75" totalsRowBorderDxfId="74">
  <autoFilter ref="A1:H12" xr:uid="{3CF12713-E1DC-4042-A595-A161AA9BAFD5}"/>
  <tableColumns count="8">
    <tableColumn id="1" xr3:uid="{08AC25F6-8908-497A-8F87-B202493D77C4}" name="Generate a culture which embraces national and organisational learning allowing it to identify and capture feedback from a range of sources; evaluate, share and act upon it to drive innovation and continuous improvement and enhance future performance" dataDxfId="73"/>
    <tableColumn id="2" xr3:uid="{CFA2B752-B4DB-4373-8494-D2453FF24F6D}" name="Priority" dataDxfId="72"/>
    <tableColumn id="3" xr3:uid="{B4D5222A-DE19-4321-8A97-DB2BA479436D}" name="Impact" dataDxfId="71"/>
    <tableColumn id="4" xr3:uid="{7D5DDBCA-B38D-4E41-8D58-39C624998731}" name="Compliance" dataDxfId="70">
      <calculatedColumnFormula>IF(COUNTIF(D3:D50,"Non Compliant")&gt;0,"Non Compliant",IF(COUNTIF(D3:D50,"Partially Compliant")&gt;0,"Partially Compliant","Fully Compliant"))</calculatedColumnFormula>
    </tableColumn>
    <tableColumn id="5" xr3:uid="{29EA3BB8-27B6-4AF4-9E7D-1A431F928F22}" name="Work assigned to" dataDxfId="69"/>
    <tableColumn id="6" xr3:uid="{4500AF78-9D2C-46C6-9478-42F70B08FF7D}" name="Projected date for completion" dataDxfId="68"/>
    <tableColumn id="7" xr3:uid="{55BF8418-7F30-495F-97D1-73D82DE3BB5D}" name="Description of work needing to be done" dataDxfId="67"/>
    <tableColumn id="8" xr3:uid="{9BB72DA0-667B-47E4-9DF1-F2F72093F5AF}" name="Evidence of Compliance" dataDxfId="6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showGridLines="0" workbookViewId="0">
      <selection activeCell="T17" sqref="T17"/>
    </sheetView>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showGridLines="0" workbookViewId="0">
      <selection activeCell="B19" sqref="B19"/>
    </sheetView>
  </sheetViews>
  <sheetFormatPr defaultColWidth="9" defaultRowHeight="18" customHeight="1" x14ac:dyDescent="0.45"/>
  <cols>
    <col min="1" max="1" width="56.86328125" style="35" customWidth="1"/>
    <col min="2" max="3" width="12.1328125" style="35" customWidth="1"/>
    <col min="4" max="4" width="12.59765625" style="35" customWidth="1"/>
    <col min="5" max="5" width="19.59765625" style="35" customWidth="1"/>
    <col min="6" max="6" width="27.59765625" style="35" customWidth="1"/>
    <col min="7" max="8" width="50.73046875" style="35" customWidth="1"/>
    <col min="9" max="16384" width="9" style="35"/>
  </cols>
  <sheetData>
    <row r="1" spans="1:8" s="33" customFormat="1" ht="47.25" customHeight="1" x14ac:dyDescent="0.45">
      <c r="A1" s="31" t="s">
        <v>24</v>
      </c>
      <c r="B1" s="32" t="s">
        <v>8</v>
      </c>
      <c r="C1" s="32" t="s">
        <v>9</v>
      </c>
      <c r="D1" s="32" t="s">
        <v>10</v>
      </c>
      <c r="E1" s="32" t="s">
        <v>46</v>
      </c>
      <c r="F1" s="32" t="s">
        <v>47</v>
      </c>
      <c r="G1" s="46" t="s">
        <v>48</v>
      </c>
      <c r="H1" s="66" t="s">
        <v>49</v>
      </c>
    </row>
    <row r="2" spans="1:8" s="33" customFormat="1" ht="39.4" customHeight="1" x14ac:dyDescent="0.45">
      <c r="A2" s="34" t="s">
        <v>50</v>
      </c>
      <c r="B2" s="25"/>
      <c r="C2" s="25"/>
      <c r="D2" s="26" t="str">
        <f t="shared" ref="D2" si="0">IF(COUNTIF(D3:D50,"Non Compliant")&gt;0,"Non Compliant",IF(COUNTIF(D3:D50,"Partially Compliant")&gt;0,"Partially Compliant","Fully Compliant"))</f>
        <v>Fully Compliant</v>
      </c>
      <c r="E2" s="27"/>
      <c r="F2" s="28"/>
      <c r="G2" s="47"/>
      <c r="H2" s="27"/>
    </row>
    <row r="3" spans="1:8" ht="39.4" customHeight="1" x14ac:dyDescent="0.45">
      <c r="A3" s="36" t="s">
        <v>111</v>
      </c>
      <c r="B3" s="37"/>
      <c r="C3" s="37"/>
      <c r="D3" s="38"/>
      <c r="E3" s="39"/>
      <c r="F3" s="40"/>
      <c r="G3" s="48"/>
      <c r="H3" s="57"/>
    </row>
    <row r="4" spans="1:8" ht="39.4" customHeight="1" x14ac:dyDescent="0.45">
      <c r="A4" s="36" t="s">
        <v>112</v>
      </c>
      <c r="B4" s="37"/>
      <c r="C4" s="37"/>
      <c r="D4" s="38"/>
      <c r="E4" s="39"/>
      <c r="F4" s="40"/>
      <c r="G4" s="48"/>
      <c r="H4" s="58"/>
    </row>
    <row r="5" spans="1:8" ht="39.4" customHeight="1" x14ac:dyDescent="0.45">
      <c r="A5" s="36" t="s">
        <v>113</v>
      </c>
      <c r="B5" s="37"/>
      <c r="C5" s="37"/>
      <c r="D5" s="38"/>
      <c r="E5" s="39"/>
      <c r="F5" s="40"/>
      <c r="G5" s="48"/>
      <c r="H5" s="57"/>
    </row>
    <row r="6" spans="1:8" ht="39.4" customHeight="1" x14ac:dyDescent="0.45">
      <c r="A6" s="36" t="s">
        <v>114</v>
      </c>
      <c r="B6" s="37"/>
      <c r="C6" s="37"/>
      <c r="D6" s="38"/>
      <c r="E6" s="39"/>
      <c r="F6" s="40"/>
      <c r="G6" s="48"/>
      <c r="H6" s="58"/>
    </row>
    <row r="7" spans="1:8" ht="39.4" customHeight="1" x14ac:dyDescent="0.45">
      <c r="A7" s="36" t="s">
        <v>115</v>
      </c>
      <c r="B7" s="37"/>
      <c r="C7" s="37"/>
      <c r="D7" s="38"/>
      <c r="E7" s="39"/>
      <c r="F7" s="40"/>
      <c r="G7" s="48"/>
      <c r="H7" s="57"/>
    </row>
    <row r="8" spans="1:8" ht="39.4" customHeight="1" x14ac:dyDescent="0.45">
      <c r="A8" s="36" t="s">
        <v>116</v>
      </c>
      <c r="B8" s="37"/>
      <c r="C8" s="37"/>
      <c r="D8" s="38"/>
      <c r="E8" s="39"/>
      <c r="F8" s="40"/>
      <c r="G8" s="48"/>
      <c r="H8" s="58"/>
    </row>
    <row r="9" spans="1:8" ht="39.4" customHeight="1" x14ac:dyDescent="0.45">
      <c r="A9" s="36" t="s">
        <v>117</v>
      </c>
      <c r="B9" s="37"/>
      <c r="C9" s="37"/>
      <c r="D9" s="38"/>
      <c r="E9" s="39"/>
      <c r="F9" s="40"/>
      <c r="G9" s="48"/>
      <c r="H9" s="57"/>
    </row>
    <row r="10" spans="1:8" ht="39.4" customHeight="1" x14ac:dyDescent="0.45">
      <c r="A10" s="36" t="s">
        <v>118</v>
      </c>
      <c r="B10" s="37"/>
      <c r="C10" s="37"/>
      <c r="D10" s="38"/>
      <c r="E10" s="39"/>
      <c r="F10" s="40"/>
      <c r="G10" s="48"/>
      <c r="H10" s="58"/>
    </row>
    <row r="11" spans="1:8" ht="39.4" customHeight="1" x14ac:dyDescent="0.45">
      <c r="A11" s="36" t="s">
        <v>119</v>
      </c>
      <c r="B11" s="37"/>
      <c r="C11" s="37"/>
      <c r="D11" s="38"/>
      <c r="E11" s="39"/>
      <c r="F11" s="40"/>
      <c r="G11" s="48"/>
      <c r="H11" s="65"/>
    </row>
    <row r="12" spans="1:8" ht="39.4" customHeight="1" x14ac:dyDescent="0.45">
      <c r="A12" s="41" t="s">
        <v>120</v>
      </c>
      <c r="B12" s="42"/>
      <c r="C12" s="42"/>
      <c r="D12" s="43"/>
      <c r="E12" s="44"/>
      <c r="F12" s="45"/>
      <c r="G12" s="49"/>
      <c r="H12" s="58"/>
    </row>
    <row r="13" spans="1:8" ht="39" customHeight="1" x14ac:dyDescent="0.45"/>
    <row r="14" spans="1:8" ht="39" customHeight="1" x14ac:dyDescent="0.45"/>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showGridLines="0" workbookViewId="0">
      <selection activeCell="B19" sqref="B19"/>
    </sheetView>
  </sheetViews>
  <sheetFormatPr defaultColWidth="9" defaultRowHeight="39.4" customHeight="1" x14ac:dyDescent="0.45"/>
  <cols>
    <col min="1" max="1" width="56.86328125" style="35" customWidth="1"/>
    <col min="2" max="3" width="12.1328125" style="35" customWidth="1"/>
    <col min="4" max="4" width="12.59765625" style="35" customWidth="1"/>
    <col min="5" max="5" width="19.59765625" style="35" customWidth="1"/>
    <col min="6" max="6" width="27.59765625" style="35" customWidth="1"/>
    <col min="7" max="8" width="50.73046875" style="35" customWidth="1"/>
    <col min="9" max="16384" width="9" style="35"/>
  </cols>
  <sheetData>
    <row r="1" spans="1:8" s="33" customFormat="1" ht="69" customHeight="1" x14ac:dyDescent="0.45">
      <c r="A1" s="31" t="s">
        <v>25</v>
      </c>
      <c r="B1" s="32" t="s">
        <v>8</v>
      </c>
      <c r="C1" s="32" t="s">
        <v>9</v>
      </c>
      <c r="D1" s="32" t="s">
        <v>10</v>
      </c>
      <c r="E1" s="32" t="s">
        <v>46</v>
      </c>
      <c r="F1" s="32" t="s">
        <v>47</v>
      </c>
      <c r="G1" s="46" t="s">
        <v>48</v>
      </c>
      <c r="H1" s="66" t="s">
        <v>49</v>
      </c>
    </row>
    <row r="2" spans="1:8" s="33" customFormat="1" ht="39.4" customHeight="1" x14ac:dyDescent="0.45">
      <c r="A2" s="34" t="s">
        <v>50</v>
      </c>
      <c r="B2" s="25"/>
      <c r="C2" s="25"/>
      <c r="D2" s="26" t="str">
        <f t="shared" ref="D2" si="0">IF(COUNTIF(D3:D50,"Non Compliant")&gt;0,"Non Compliant",IF(COUNTIF(D3:D50,"Partially Compliant")&gt;0,"Partially Compliant","Fully Compliant"))</f>
        <v>Fully Compliant</v>
      </c>
      <c r="E2" s="27"/>
      <c r="F2" s="28"/>
      <c r="G2" s="47"/>
      <c r="H2" s="27"/>
    </row>
    <row r="3" spans="1:8" ht="39.4" customHeight="1" x14ac:dyDescent="0.45">
      <c r="A3" s="36" t="s">
        <v>121</v>
      </c>
      <c r="B3" s="37"/>
      <c r="C3" s="37"/>
      <c r="D3" s="38"/>
      <c r="E3" s="39"/>
      <c r="F3" s="40"/>
      <c r="G3" s="48"/>
      <c r="H3" s="57"/>
    </row>
    <row r="4" spans="1:8" ht="39.4" customHeight="1" x14ac:dyDescent="0.45">
      <c r="A4" s="36" t="s">
        <v>122</v>
      </c>
      <c r="B4" s="37"/>
      <c r="C4" s="37"/>
      <c r="D4" s="38"/>
      <c r="E4" s="39"/>
      <c r="F4" s="40"/>
      <c r="G4" s="48"/>
      <c r="H4" s="58"/>
    </row>
    <row r="5" spans="1:8" ht="39.4" customHeight="1" x14ac:dyDescent="0.45">
      <c r="A5" s="36" t="s">
        <v>123</v>
      </c>
      <c r="B5" s="37"/>
      <c r="C5" s="37"/>
      <c r="D5" s="38"/>
      <c r="E5" s="39"/>
      <c r="F5" s="40"/>
      <c r="G5" s="48"/>
      <c r="H5" s="57"/>
    </row>
    <row r="6" spans="1:8" ht="39.4" customHeight="1" x14ac:dyDescent="0.45">
      <c r="A6" s="36" t="s">
        <v>124</v>
      </c>
      <c r="B6" s="37"/>
      <c r="C6" s="37"/>
      <c r="D6" s="38"/>
      <c r="E6" s="39"/>
      <c r="F6" s="40"/>
      <c r="G6" s="48"/>
      <c r="H6" s="58"/>
    </row>
    <row r="7" spans="1:8" ht="39.4" customHeight="1" x14ac:dyDescent="0.45">
      <c r="A7" s="36" t="s">
        <v>125</v>
      </c>
      <c r="B7" s="37"/>
      <c r="C7" s="37"/>
      <c r="D7" s="38"/>
      <c r="E7" s="39"/>
      <c r="F7" s="40"/>
      <c r="G7" s="48"/>
      <c r="H7" s="57"/>
    </row>
    <row r="8" spans="1:8" ht="39.4" customHeight="1" x14ac:dyDescent="0.45">
      <c r="A8" s="36" t="s">
        <v>126</v>
      </c>
      <c r="B8" s="37"/>
      <c r="C8" s="37"/>
      <c r="D8" s="38"/>
      <c r="E8" s="39"/>
      <c r="F8" s="40"/>
      <c r="G8" s="48"/>
      <c r="H8" s="58"/>
    </row>
    <row r="9" spans="1:8" ht="39.4" customHeight="1" x14ac:dyDescent="0.45">
      <c r="A9" s="36" t="s">
        <v>127</v>
      </c>
      <c r="B9" s="37"/>
      <c r="C9" s="37"/>
      <c r="D9" s="38"/>
      <c r="E9" s="39"/>
      <c r="F9" s="40"/>
      <c r="G9" s="48"/>
      <c r="H9" s="57"/>
    </row>
    <row r="10" spans="1:8" ht="39.4" customHeight="1" x14ac:dyDescent="0.45">
      <c r="A10" s="36" t="s">
        <v>128</v>
      </c>
      <c r="B10" s="37"/>
      <c r="C10" s="37"/>
      <c r="D10" s="38"/>
      <c r="E10" s="39"/>
      <c r="F10" s="40"/>
      <c r="G10" s="48"/>
      <c r="H10" s="58"/>
    </row>
    <row r="11" spans="1:8" ht="39.4" customHeight="1" x14ac:dyDescent="0.45">
      <c r="A11" s="36" t="s">
        <v>129</v>
      </c>
      <c r="B11" s="37"/>
      <c r="C11" s="37"/>
      <c r="D11" s="38"/>
      <c r="E11" s="39"/>
      <c r="F11" s="40"/>
      <c r="G11" s="48"/>
      <c r="H11" s="65"/>
    </row>
    <row r="12" spans="1:8" ht="39.4" customHeight="1" x14ac:dyDescent="0.45">
      <c r="A12" s="41" t="s">
        <v>130</v>
      </c>
      <c r="B12" s="42"/>
      <c r="C12" s="42"/>
      <c r="D12" s="43"/>
      <c r="E12" s="44"/>
      <c r="F12" s="45"/>
      <c r="G12" s="49"/>
      <c r="H12" s="58"/>
    </row>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showGridLines="0" workbookViewId="0">
      <selection activeCell="B19" sqref="B19"/>
    </sheetView>
  </sheetViews>
  <sheetFormatPr defaultColWidth="9" defaultRowHeight="39.4" customHeight="1" x14ac:dyDescent="0.45"/>
  <cols>
    <col min="1" max="1" width="56.86328125" style="35" customWidth="1"/>
    <col min="2" max="3" width="12.1328125" style="35" customWidth="1"/>
    <col min="4" max="4" width="12.59765625" style="35" customWidth="1"/>
    <col min="5" max="5" width="19.59765625" style="35" customWidth="1"/>
    <col min="6" max="6" width="27.59765625" style="35" customWidth="1"/>
    <col min="7" max="8" width="50.73046875" style="35" customWidth="1"/>
    <col min="9" max="16384" width="9" style="35"/>
  </cols>
  <sheetData>
    <row r="1" spans="1:8" s="33" customFormat="1" ht="58.5" customHeight="1" x14ac:dyDescent="0.45">
      <c r="A1" s="31" t="s">
        <v>26</v>
      </c>
      <c r="B1" s="32" t="s">
        <v>8</v>
      </c>
      <c r="C1" s="32" t="s">
        <v>9</v>
      </c>
      <c r="D1" s="32" t="s">
        <v>10</v>
      </c>
      <c r="E1" s="32" t="s">
        <v>46</v>
      </c>
      <c r="F1" s="32" t="s">
        <v>47</v>
      </c>
      <c r="G1" s="46" t="s">
        <v>48</v>
      </c>
      <c r="H1" s="66" t="s">
        <v>49</v>
      </c>
    </row>
    <row r="2" spans="1:8" s="33" customFormat="1" ht="39.4" customHeight="1" x14ac:dyDescent="0.45">
      <c r="A2" s="34" t="s">
        <v>50</v>
      </c>
      <c r="B2" s="25"/>
      <c r="C2" s="25"/>
      <c r="D2" s="26" t="str">
        <f t="shared" ref="D2" si="0">IF(COUNTIF(D3:D50,"Non Compliant")&gt;0,"Non Compliant",IF(COUNTIF(D3:D50,"Partially Compliant")&gt;0,"Partially Compliant","Fully Compliant"))</f>
        <v>Fully Compliant</v>
      </c>
      <c r="E2" s="27"/>
      <c r="F2" s="28"/>
      <c r="G2" s="47"/>
      <c r="H2" s="27"/>
    </row>
    <row r="3" spans="1:8" ht="39.4" customHeight="1" x14ac:dyDescent="0.45">
      <c r="A3" s="36" t="s">
        <v>131</v>
      </c>
      <c r="B3" s="37"/>
      <c r="C3" s="37"/>
      <c r="D3" s="38"/>
      <c r="E3" s="39"/>
      <c r="F3" s="40"/>
      <c r="G3" s="48"/>
      <c r="H3" s="57"/>
    </row>
    <row r="4" spans="1:8" ht="39.4" customHeight="1" x14ac:dyDescent="0.45">
      <c r="A4" s="36" t="s">
        <v>132</v>
      </c>
      <c r="B4" s="37"/>
      <c r="C4" s="37"/>
      <c r="D4" s="38"/>
      <c r="E4" s="39"/>
      <c r="F4" s="40"/>
      <c r="G4" s="48"/>
      <c r="H4" s="58"/>
    </row>
    <row r="5" spans="1:8" ht="39.4" customHeight="1" x14ac:dyDescent="0.45">
      <c r="A5" s="36" t="s">
        <v>133</v>
      </c>
      <c r="B5" s="37"/>
      <c r="C5" s="37"/>
      <c r="D5" s="38"/>
      <c r="E5" s="39"/>
      <c r="F5" s="40"/>
      <c r="G5" s="48"/>
      <c r="H5" s="57"/>
    </row>
    <row r="6" spans="1:8" ht="39.4" customHeight="1" x14ac:dyDescent="0.45">
      <c r="A6" s="36" t="s">
        <v>134</v>
      </c>
      <c r="B6" s="37"/>
      <c r="C6" s="37"/>
      <c r="D6" s="38"/>
      <c r="E6" s="39"/>
      <c r="F6" s="40"/>
      <c r="G6" s="48"/>
      <c r="H6" s="58"/>
    </row>
    <row r="7" spans="1:8" ht="39.4" customHeight="1" x14ac:dyDescent="0.45">
      <c r="A7" s="36" t="s">
        <v>135</v>
      </c>
      <c r="B7" s="37"/>
      <c r="C7" s="37"/>
      <c r="D7" s="38"/>
      <c r="E7" s="39"/>
      <c r="F7" s="40"/>
      <c r="G7" s="48"/>
      <c r="H7" s="57"/>
    </row>
    <row r="8" spans="1:8" ht="39.4" customHeight="1" x14ac:dyDescent="0.45">
      <c r="A8" s="36" t="s">
        <v>136</v>
      </c>
      <c r="B8" s="37"/>
      <c r="C8" s="37"/>
      <c r="D8" s="38"/>
      <c r="E8" s="39"/>
      <c r="F8" s="40"/>
      <c r="G8" s="48"/>
      <c r="H8" s="58"/>
    </row>
    <row r="9" spans="1:8" ht="39.4" customHeight="1" x14ac:dyDescent="0.45">
      <c r="A9" s="36" t="s">
        <v>137</v>
      </c>
      <c r="B9" s="37"/>
      <c r="C9" s="37"/>
      <c r="D9" s="38"/>
      <c r="E9" s="39"/>
      <c r="F9" s="40"/>
      <c r="G9" s="48"/>
      <c r="H9" s="57"/>
    </row>
    <row r="10" spans="1:8" ht="39.4" customHeight="1" x14ac:dyDescent="0.45">
      <c r="A10" s="36" t="s">
        <v>138</v>
      </c>
      <c r="B10" s="37"/>
      <c r="C10" s="37"/>
      <c r="D10" s="38"/>
      <c r="E10" s="39"/>
      <c r="F10" s="40"/>
      <c r="G10" s="48"/>
      <c r="H10" s="58"/>
    </row>
    <row r="11" spans="1:8" ht="39.4" customHeight="1" x14ac:dyDescent="0.45">
      <c r="A11" s="36" t="s">
        <v>139</v>
      </c>
      <c r="B11" s="37"/>
      <c r="C11" s="37"/>
      <c r="D11" s="38"/>
      <c r="E11" s="39"/>
      <c r="F11" s="40"/>
      <c r="G11" s="48"/>
      <c r="H11" s="65"/>
    </row>
    <row r="12" spans="1:8" ht="39.4" customHeight="1" x14ac:dyDescent="0.45">
      <c r="A12" s="41" t="s">
        <v>140</v>
      </c>
      <c r="B12" s="42"/>
      <c r="C12" s="42"/>
      <c r="D12" s="43"/>
      <c r="E12" s="44"/>
      <c r="F12" s="45"/>
      <c r="G12" s="49"/>
      <c r="H12" s="58"/>
    </row>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showGridLines="0" workbookViewId="0">
      <selection activeCell="B19" sqref="B19"/>
    </sheetView>
  </sheetViews>
  <sheetFormatPr defaultColWidth="9" defaultRowHeight="39.4" customHeight="1" x14ac:dyDescent="0.45"/>
  <cols>
    <col min="1" max="1" width="56.863281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s="33" customFormat="1" ht="61.5" customHeight="1" x14ac:dyDescent="0.45">
      <c r="A1" s="31" t="s">
        <v>27</v>
      </c>
      <c r="B1" s="32" t="s">
        <v>8</v>
      </c>
      <c r="C1" s="32" t="s">
        <v>9</v>
      </c>
      <c r="D1" s="32" t="s">
        <v>10</v>
      </c>
      <c r="E1" s="32" t="s">
        <v>46</v>
      </c>
      <c r="F1" s="32" t="s">
        <v>47</v>
      </c>
      <c r="G1" s="46" t="s">
        <v>48</v>
      </c>
      <c r="H1" s="66" t="s">
        <v>49</v>
      </c>
    </row>
    <row r="2" spans="1:8" s="33" customFormat="1" ht="39.4" customHeight="1" x14ac:dyDescent="0.45">
      <c r="A2" s="74" t="s">
        <v>50</v>
      </c>
      <c r="B2" s="26"/>
      <c r="C2" s="26"/>
      <c r="D2" s="26" t="str">
        <f t="shared" ref="D2" si="0">IF(COUNTIF(D3:D50,"Non Compliant")&gt;0,"Non Compliant",IF(COUNTIF(D3:D50,"Partially Compliant")&gt;0,"Partially Compliant","Fully Compliant"))</f>
        <v>Fully Compliant</v>
      </c>
      <c r="E2" s="75"/>
      <c r="F2" s="76"/>
      <c r="G2" s="96"/>
      <c r="H2" s="75"/>
    </row>
    <row r="3" spans="1:8" ht="39.4" customHeight="1" x14ac:dyDescent="0.45">
      <c r="A3" s="77" t="s">
        <v>141</v>
      </c>
      <c r="B3" s="38"/>
      <c r="C3" s="38"/>
      <c r="D3" s="38"/>
      <c r="E3" s="78"/>
      <c r="F3" s="79"/>
      <c r="G3" s="97"/>
      <c r="H3" s="83"/>
    </row>
    <row r="4" spans="1:8" ht="39.4" customHeight="1" x14ac:dyDescent="0.45">
      <c r="A4" s="77" t="s">
        <v>142</v>
      </c>
      <c r="B4" s="38"/>
      <c r="C4" s="38"/>
      <c r="D4" s="38"/>
      <c r="E4" s="78"/>
      <c r="F4" s="79"/>
      <c r="G4" s="97"/>
      <c r="H4" s="84"/>
    </row>
    <row r="5" spans="1:8" ht="39.4" customHeight="1" x14ac:dyDescent="0.45">
      <c r="A5" s="77" t="s">
        <v>143</v>
      </c>
      <c r="B5" s="38"/>
      <c r="C5" s="38"/>
      <c r="D5" s="38"/>
      <c r="E5" s="78"/>
      <c r="F5" s="79"/>
      <c r="G5" s="97"/>
      <c r="H5" s="83"/>
    </row>
    <row r="6" spans="1:8" ht="39.4" customHeight="1" x14ac:dyDescent="0.45">
      <c r="A6" s="77" t="s">
        <v>144</v>
      </c>
      <c r="B6" s="38"/>
      <c r="C6" s="38"/>
      <c r="D6" s="38"/>
      <c r="E6" s="78"/>
      <c r="F6" s="79"/>
      <c r="G6" s="97"/>
      <c r="H6" s="84"/>
    </row>
    <row r="7" spans="1:8" ht="39.4" customHeight="1" x14ac:dyDescent="0.45">
      <c r="A7" s="77" t="s">
        <v>145</v>
      </c>
      <c r="B7" s="38"/>
      <c r="C7" s="38"/>
      <c r="D7" s="38"/>
      <c r="E7" s="78"/>
      <c r="F7" s="79"/>
      <c r="G7" s="97"/>
      <c r="H7" s="83"/>
    </row>
    <row r="8" spans="1:8" ht="39.4" customHeight="1" x14ac:dyDescent="0.45">
      <c r="A8" s="77" t="s">
        <v>146</v>
      </c>
      <c r="B8" s="38"/>
      <c r="C8" s="38"/>
      <c r="D8" s="38"/>
      <c r="E8" s="78"/>
      <c r="F8" s="79"/>
      <c r="G8" s="97"/>
      <c r="H8" s="84"/>
    </row>
    <row r="9" spans="1:8" ht="39.4" customHeight="1" x14ac:dyDescent="0.45">
      <c r="A9" s="77" t="s">
        <v>147</v>
      </c>
      <c r="B9" s="38"/>
      <c r="C9" s="38"/>
      <c r="D9" s="38"/>
      <c r="E9" s="78"/>
      <c r="F9" s="79"/>
      <c r="G9" s="97"/>
      <c r="H9" s="83"/>
    </row>
    <row r="10" spans="1:8" ht="39.4" customHeight="1" x14ac:dyDescent="0.45">
      <c r="A10" s="77" t="s">
        <v>148</v>
      </c>
      <c r="B10" s="38"/>
      <c r="C10" s="38"/>
      <c r="D10" s="38"/>
      <c r="E10" s="78"/>
      <c r="F10" s="79"/>
      <c r="G10" s="97"/>
      <c r="H10" s="84"/>
    </row>
    <row r="11" spans="1:8" ht="39.4" customHeight="1" x14ac:dyDescent="0.45">
      <c r="A11" s="77" t="s">
        <v>149</v>
      </c>
      <c r="B11" s="38"/>
      <c r="C11" s="38"/>
      <c r="D11" s="38"/>
      <c r="E11" s="78"/>
      <c r="F11" s="79"/>
      <c r="G11" s="97"/>
      <c r="H11" s="95"/>
    </row>
    <row r="12" spans="1:8" ht="39.4" customHeight="1" x14ac:dyDescent="0.45">
      <c r="A12" s="80" t="s">
        <v>150</v>
      </c>
      <c r="B12" s="43"/>
      <c r="C12" s="43"/>
      <c r="D12" s="43"/>
      <c r="E12" s="81"/>
      <c r="F12" s="82"/>
      <c r="G12" s="98"/>
      <c r="H12" s="84"/>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showGridLines="0" topLeftCell="A13" workbookViewId="0">
      <selection activeCell="B19" sqref="B19"/>
    </sheetView>
  </sheetViews>
  <sheetFormatPr defaultColWidth="9" defaultRowHeight="39.4" customHeight="1" x14ac:dyDescent="0.45"/>
  <cols>
    <col min="1" max="1" width="56.86328125" style="35" customWidth="1"/>
    <col min="2" max="3" width="12.1328125" style="35" customWidth="1"/>
    <col min="4" max="4" width="12.59765625" style="35" customWidth="1"/>
    <col min="5" max="5" width="19.59765625" style="35" customWidth="1"/>
    <col min="6" max="6" width="27.59765625" style="35" customWidth="1"/>
    <col min="7" max="8" width="50.73046875" style="35" customWidth="1"/>
    <col min="9" max="16384" width="9" style="35"/>
  </cols>
  <sheetData>
    <row r="1" spans="1:8" s="33" customFormat="1" ht="59.25" customHeight="1" x14ac:dyDescent="0.45">
      <c r="A1" s="31" t="s">
        <v>28</v>
      </c>
      <c r="B1" s="32" t="s">
        <v>8</v>
      </c>
      <c r="C1" s="32" t="s">
        <v>9</v>
      </c>
      <c r="D1" s="32" t="s">
        <v>10</v>
      </c>
      <c r="E1" s="32" t="s">
        <v>46</v>
      </c>
      <c r="F1" s="32" t="s">
        <v>47</v>
      </c>
      <c r="G1" s="46" t="s">
        <v>48</v>
      </c>
      <c r="H1" s="66" t="s">
        <v>49</v>
      </c>
    </row>
    <row r="2" spans="1:8" s="33" customFormat="1" ht="39.4" customHeight="1" x14ac:dyDescent="0.45">
      <c r="A2" s="34" t="s">
        <v>50</v>
      </c>
      <c r="B2" s="25"/>
      <c r="C2" s="25"/>
      <c r="D2" s="26" t="str">
        <f t="shared" ref="D2" si="0">IF(COUNTIF(D3:D50,"Non Compliant")&gt;0,"Non Compliant",IF(COUNTIF(D3:D50,"Partially Compliant")&gt;0,"Partially Compliant","Fully Compliant"))</f>
        <v>Fully Compliant</v>
      </c>
      <c r="E2" s="27"/>
      <c r="F2" s="28"/>
      <c r="G2" s="47"/>
      <c r="H2" s="27"/>
    </row>
    <row r="3" spans="1:8" ht="39.4" customHeight="1" x14ac:dyDescent="0.45">
      <c r="A3" s="36" t="s">
        <v>151</v>
      </c>
      <c r="B3" s="37"/>
      <c r="C3" s="37"/>
      <c r="D3" s="38"/>
      <c r="E3" s="39"/>
      <c r="F3" s="40"/>
      <c r="G3" s="48"/>
      <c r="H3" s="57"/>
    </row>
    <row r="4" spans="1:8" ht="39.4" customHeight="1" x14ac:dyDescent="0.45">
      <c r="A4" s="36" t="s">
        <v>152</v>
      </c>
      <c r="B4" s="37"/>
      <c r="C4" s="37"/>
      <c r="D4" s="38"/>
      <c r="E4" s="39"/>
      <c r="F4" s="40"/>
      <c r="G4" s="48"/>
      <c r="H4" s="58"/>
    </row>
    <row r="5" spans="1:8" ht="39.4" customHeight="1" x14ac:dyDescent="0.45">
      <c r="A5" s="36" t="s">
        <v>153</v>
      </c>
      <c r="B5" s="37"/>
      <c r="C5" s="37"/>
      <c r="D5" s="38"/>
      <c r="E5" s="39"/>
      <c r="F5" s="40"/>
      <c r="G5" s="48"/>
      <c r="H5" s="57"/>
    </row>
    <row r="6" spans="1:8" ht="39.4" customHeight="1" x14ac:dyDescent="0.45">
      <c r="A6" s="36" t="s">
        <v>154</v>
      </c>
      <c r="B6" s="37"/>
      <c r="C6" s="37"/>
      <c r="D6" s="38"/>
      <c r="E6" s="39"/>
      <c r="F6" s="40"/>
      <c r="G6" s="48"/>
      <c r="H6" s="58"/>
    </row>
    <row r="7" spans="1:8" ht="39.4" customHeight="1" x14ac:dyDescent="0.45">
      <c r="A7" s="36" t="s">
        <v>155</v>
      </c>
      <c r="B7" s="37"/>
      <c r="C7" s="37"/>
      <c r="D7" s="38"/>
      <c r="E7" s="39"/>
      <c r="F7" s="40"/>
      <c r="G7" s="48"/>
      <c r="H7" s="57"/>
    </row>
    <row r="8" spans="1:8" ht="39.4" customHeight="1" x14ac:dyDescent="0.45">
      <c r="A8" s="36" t="s">
        <v>156</v>
      </c>
      <c r="B8" s="37"/>
      <c r="C8" s="37"/>
      <c r="D8" s="38"/>
      <c r="E8" s="39"/>
      <c r="F8" s="40"/>
      <c r="G8" s="48"/>
      <c r="H8" s="58"/>
    </row>
    <row r="9" spans="1:8" ht="39.4" customHeight="1" x14ac:dyDescent="0.45">
      <c r="A9" s="36" t="s">
        <v>157</v>
      </c>
      <c r="B9" s="37"/>
      <c r="C9" s="37"/>
      <c r="D9" s="38"/>
      <c r="E9" s="39"/>
      <c r="F9" s="40"/>
      <c r="G9" s="48"/>
      <c r="H9" s="57"/>
    </row>
    <row r="10" spans="1:8" ht="39.4" customHeight="1" x14ac:dyDescent="0.45">
      <c r="A10" s="36" t="s">
        <v>158</v>
      </c>
      <c r="B10" s="37"/>
      <c r="C10" s="37"/>
      <c r="D10" s="38"/>
      <c r="E10" s="39"/>
      <c r="F10" s="40"/>
      <c r="G10" s="48"/>
      <c r="H10" s="58"/>
    </row>
    <row r="11" spans="1:8" ht="39.4" customHeight="1" x14ac:dyDescent="0.45">
      <c r="A11" s="36" t="s">
        <v>159</v>
      </c>
      <c r="B11" s="37"/>
      <c r="C11" s="37"/>
      <c r="D11" s="38"/>
      <c r="E11" s="39"/>
      <c r="F11" s="40"/>
      <c r="G11" s="48"/>
      <c r="H11" s="65"/>
    </row>
    <row r="12" spans="1:8" ht="39.4" customHeight="1" x14ac:dyDescent="0.45">
      <c r="A12" s="41" t="s">
        <v>160</v>
      </c>
      <c r="B12" s="42"/>
      <c r="C12" s="42"/>
      <c r="D12" s="43"/>
      <c r="E12" s="44"/>
      <c r="F12" s="45"/>
      <c r="G12" s="49"/>
      <c r="H12" s="58"/>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showGridLines="0" workbookViewId="0">
      <selection activeCell="B19" sqref="B19"/>
    </sheetView>
  </sheetViews>
  <sheetFormatPr defaultColWidth="9" defaultRowHeight="39.4" customHeight="1" x14ac:dyDescent="0.45"/>
  <cols>
    <col min="1" max="1" width="56.863281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s="33" customFormat="1" ht="59.25" customHeight="1" x14ac:dyDescent="0.45">
      <c r="A1" s="31" t="s">
        <v>29</v>
      </c>
      <c r="B1" s="32" t="s">
        <v>8</v>
      </c>
      <c r="C1" s="32" t="s">
        <v>9</v>
      </c>
      <c r="D1" s="32" t="s">
        <v>10</v>
      </c>
      <c r="E1" s="32" t="s">
        <v>46</v>
      </c>
      <c r="F1" s="32" t="s">
        <v>47</v>
      </c>
      <c r="G1" s="46" t="s">
        <v>48</v>
      </c>
      <c r="H1" s="66" t="s">
        <v>49</v>
      </c>
    </row>
    <row r="2" spans="1:8" s="33" customFormat="1" ht="39.4" customHeight="1" x14ac:dyDescent="0.45">
      <c r="A2" s="74" t="s">
        <v>50</v>
      </c>
      <c r="B2" s="26"/>
      <c r="C2" s="26"/>
      <c r="D2" s="26" t="str">
        <f t="shared" ref="D2" si="0">IF(COUNTIF(D3:D50,"Non Compliant")&gt;0,"Non Compliant",IF(COUNTIF(D3:D50,"Partially Compliant")&gt;0,"Partially Compliant","Fully Compliant"))</f>
        <v>Fully Compliant</v>
      </c>
      <c r="E2" s="75"/>
      <c r="F2" s="76"/>
      <c r="G2" s="96"/>
      <c r="H2" s="75"/>
    </row>
    <row r="3" spans="1:8" ht="39.4" customHeight="1" x14ac:dyDescent="0.45">
      <c r="A3" s="77" t="s">
        <v>161</v>
      </c>
      <c r="B3" s="38"/>
      <c r="C3" s="38"/>
      <c r="D3" s="38"/>
      <c r="E3" s="78"/>
      <c r="F3" s="79"/>
      <c r="G3" s="97"/>
      <c r="H3" s="83"/>
    </row>
    <row r="4" spans="1:8" ht="39.4" customHeight="1" x14ac:dyDescent="0.45">
      <c r="A4" s="77" t="s">
        <v>162</v>
      </c>
      <c r="B4" s="38"/>
      <c r="C4" s="38"/>
      <c r="D4" s="38"/>
      <c r="E4" s="78"/>
      <c r="F4" s="79"/>
      <c r="G4" s="97"/>
      <c r="H4" s="84"/>
    </row>
    <row r="5" spans="1:8" ht="39.4" customHeight="1" x14ac:dyDescent="0.45">
      <c r="A5" s="77" t="s">
        <v>163</v>
      </c>
      <c r="B5" s="38"/>
      <c r="C5" s="38"/>
      <c r="D5" s="38"/>
      <c r="E5" s="78"/>
      <c r="F5" s="79"/>
      <c r="G5" s="97"/>
      <c r="H5" s="83"/>
    </row>
    <row r="6" spans="1:8" ht="39.4" customHeight="1" x14ac:dyDescent="0.45">
      <c r="A6" s="77" t="s">
        <v>164</v>
      </c>
      <c r="B6" s="38"/>
      <c r="C6" s="38"/>
      <c r="D6" s="38"/>
      <c r="E6" s="78"/>
      <c r="F6" s="79"/>
      <c r="G6" s="97"/>
      <c r="H6" s="84"/>
    </row>
    <row r="7" spans="1:8" ht="39.4" customHeight="1" x14ac:dyDescent="0.45">
      <c r="A7" s="77" t="s">
        <v>165</v>
      </c>
      <c r="B7" s="38"/>
      <c r="C7" s="38"/>
      <c r="D7" s="38"/>
      <c r="E7" s="78"/>
      <c r="F7" s="79"/>
      <c r="G7" s="97"/>
      <c r="H7" s="83"/>
    </row>
    <row r="8" spans="1:8" ht="39.4" customHeight="1" x14ac:dyDescent="0.45">
      <c r="A8" s="77" t="s">
        <v>166</v>
      </c>
      <c r="B8" s="38"/>
      <c r="C8" s="38"/>
      <c r="D8" s="38"/>
      <c r="E8" s="78"/>
      <c r="F8" s="79"/>
      <c r="G8" s="97"/>
      <c r="H8" s="84"/>
    </row>
    <row r="9" spans="1:8" ht="39.4" customHeight="1" x14ac:dyDescent="0.45">
      <c r="A9" s="77" t="s">
        <v>167</v>
      </c>
      <c r="B9" s="38"/>
      <c r="C9" s="38"/>
      <c r="D9" s="38"/>
      <c r="E9" s="78"/>
      <c r="F9" s="79"/>
      <c r="G9" s="97"/>
      <c r="H9" s="83"/>
    </row>
    <row r="10" spans="1:8" ht="39.4" customHeight="1" x14ac:dyDescent="0.45">
      <c r="A10" s="77" t="s">
        <v>168</v>
      </c>
      <c r="B10" s="38"/>
      <c r="C10" s="38"/>
      <c r="D10" s="38"/>
      <c r="E10" s="78"/>
      <c r="F10" s="79"/>
      <c r="G10" s="97"/>
      <c r="H10" s="84"/>
    </row>
    <row r="11" spans="1:8" ht="39.4" customHeight="1" x14ac:dyDescent="0.45">
      <c r="A11" s="77" t="s">
        <v>169</v>
      </c>
      <c r="B11" s="38"/>
      <c r="C11" s="38"/>
      <c r="D11" s="38"/>
      <c r="E11" s="78"/>
      <c r="F11" s="79"/>
      <c r="G11" s="97"/>
      <c r="H11" s="95"/>
    </row>
    <row r="12" spans="1:8" ht="39.4" customHeight="1" x14ac:dyDescent="0.45">
      <c r="A12" s="80" t="s">
        <v>170</v>
      </c>
      <c r="B12" s="43"/>
      <c r="C12" s="43"/>
      <c r="D12" s="43"/>
      <c r="E12" s="81"/>
      <c r="F12" s="82"/>
      <c r="G12" s="98"/>
      <c r="H12" s="84"/>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25"/>
  <sheetViews>
    <sheetView showGridLines="0" tabSelected="1" zoomScaleNormal="100" workbookViewId="0">
      <selection activeCell="I5" sqref="I5:L8"/>
    </sheetView>
  </sheetViews>
  <sheetFormatPr defaultColWidth="9" defaultRowHeight="18" customHeight="1" x14ac:dyDescent="0.45"/>
  <cols>
    <col min="1" max="1" width="9" style="2"/>
    <col min="2" max="2" width="53.59765625" style="2" customWidth="1"/>
    <col min="3" max="11" width="8.73046875" style="2" customWidth="1"/>
    <col min="12" max="16384" width="9" style="2"/>
  </cols>
  <sheetData>
    <row r="2" spans="1:12" ht="72.75" customHeight="1" x14ac:dyDescent="0.45"/>
    <row r="3" spans="1:12" ht="18" customHeight="1" thickBot="1" x14ac:dyDescent="0.5"/>
    <row r="4" spans="1:12" ht="20.45" customHeight="1" thickTop="1" thickBot="1" x14ac:dyDescent="0.5">
      <c r="B4" s="110" t="s">
        <v>0</v>
      </c>
      <c r="C4" s="110"/>
      <c r="D4" s="110"/>
      <c r="E4" s="110"/>
      <c r="F4" s="110"/>
      <c r="G4" s="110"/>
      <c r="I4" s="99" t="s">
        <v>1</v>
      </c>
      <c r="J4" s="100"/>
      <c r="K4" s="100"/>
      <c r="L4" s="101"/>
    </row>
    <row r="5" spans="1:12" ht="20.45" customHeight="1" thickBot="1" x14ac:dyDescent="0.5">
      <c r="B5" s="68" t="s">
        <v>2</v>
      </c>
      <c r="C5" s="108"/>
      <c r="D5" s="108"/>
      <c r="E5" s="108"/>
      <c r="F5" s="108"/>
      <c r="G5" s="108"/>
      <c r="I5" s="102"/>
      <c r="J5" s="103"/>
      <c r="K5" s="103"/>
      <c r="L5" s="104"/>
    </row>
    <row r="6" spans="1:12" ht="20.45" customHeight="1" thickBot="1" x14ac:dyDescent="0.5">
      <c r="B6" s="68" t="s">
        <v>3</v>
      </c>
      <c r="C6" s="108"/>
      <c r="D6" s="108"/>
      <c r="E6" s="108"/>
      <c r="F6" s="108"/>
      <c r="G6" s="108"/>
      <c r="I6" s="102"/>
      <c r="J6" s="103"/>
      <c r="K6" s="103"/>
      <c r="L6" s="104"/>
    </row>
    <row r="7" spans="1:12" ht="20.45" customHeight="1" thickBot="1" x14ac:dyDescent="0.5">
      <c r="B7" s="68" t="s">
        <v>4</v>
      </c>
      <c r="C7" s="109"/>
      <c r="D7" s="108"/>
      <c r="E7" s="108"/>
      <c r="F7" s="108"/>
      <c r="G7" s="108"/>
      <c r="I7" s="102"/>
      <c r="J7" s="103"/>
      <c r="K7" s="103"/>
      <c r="L7" s="104"/>
    </row>
    <row r="8" spans="1:12" ht="20.45" customHeight="1" thickBot="1" x14ac:dyDescent="0.5">
      <c r="B8" s="68" t="s">
        <v>5</v>
      </c>
      <c r="C8" s="108"/>
      <c r="D8" s="108"/>
      <c r="E8" s="108"/>
      <c r="F8" s="108"/>
      <c r="G8" s="108"/>
      <c r="I8" s="105"/>
      <c r="J8" s="106"/>
      <c r="K8" s="106"/>
      <c r="L8" s="107"/>
    </row>
    <row r="9" spans="1:12" ht="18" customHeight="1" x14ac:dyDescent="0.45">
      <c r="B9" s="18"/>
      <c r="C9" s="18"/>
      <c r="D9"/>
    </row>
    <row r="10" spans="1:12" ht="18" customHeight="1" x14ac:dyDescent="0.45">
      <c r="A10" s="111" t="s">
        <v>6</v>
      </c>
      <c r="B10" s="115" t="s">
        <v>7</v>
      </c>
      <c r="C10" s="117" t="s">
        <v>8</v>
      </c>
      <c r="D10" s="117"/>
      <c r="E10" s="117"/>
      <c r="F10" s="118" t="s">
        <v>9</v>
      </c>
      <c r="G10" s="118"/>
      <c r="H10" s="118"/>
      <c r="I10" s="112" t="s">
        <v>10</v>
      </c>
      <c r="J10" s="113"/>
      <c r="K10" s="113"/>
      <c r="L10" s="114"/>
    </row>
    <row r="11" spans="1:12" s="5" customFormat="1" ht="31.15" customHeight="1" x14ac:dyDescent="0.45">
      <c r="A11" s="111"/>
      <c r="B11" s="116"/>
      <c r="C11" s="6" t="s">
        <v>11</v>
      </c>
      <c r="D11" s="7" t="s">
        <v>12</v>
      </c>
      <c r="E11" s="8" t="s">
        <v>13</v>
      </c>
      <c r="F11" s="6" t="s">
        <v>11</v>
      </c>
      <c r="G11" s="7" t="s">
        <v>12</v>
      </c>
      <c r="H11" s="8" t="s">
        <v>13</v>
      </c>
      <c r="I11" s="9" t="s">
        <v>14</v>
      </c>
      <c r="J11" s="10" t="s">
        <v>15</v>
      </c>
      <c r="K11" s="11" t="s">
        <v>16</v>
      </c>
      <c r="L11" s="14" t="s">
        <v>17</v>
      </c>
    </row>
    <row r="12" spans="1:12" ht="60" customHeight="1" x14ac:dyDescent="0.45">
      <c r="A12" s="3">
        <v>1</v>
      </c>
      <c r="B12" s="12" t="s">
        <v>18</v>
      </c>
      <c r="C12" s="16">
        <f>COUNTIF('Criteria 1'!$B$3:$B$49,"Low")</f>
        <v>0</v>
      </c>
      <c r="D12" s="16">
        <f>COUNTIF('Criteria 1'!$B$3:$B$49,"Medium")</f>
        <v>0</v>
      </c>
      <c r="E12" s="16">
        <f>COUNTIF('Criteria 1'!$B$3:$B$49,"High")</f>
        <v>0</v>
      </c>
      <c r="F12" s="17">
        <f>COUNTIF('Criteria 1'!$C$3:$C$49,"Low")</f>
        <v>0</v>
      </c>
      <c r="G12" s="17">
        <f>COUNTIF('Criteria 1'!$C$3:$C$49,"Medium")</f>
        <v>0</v>
      </c>
      <c r="H12" s="17">
        <f>COUNTIF('Criteria 1'!$C$3:$C$49,"High")</f>
        <v>0</v>
      </c>
      <c r="I12" s="15">
        <f>COUNTIF('Criteria 1'!$D$3:$D$49,"Fully Compliant")</f>
        <v>0</v>
      </c>
      <c r="J12" s="15">
        <f>COUNTIF('Criteria 1'!$D$3:$D$49,"Partially Compliant")</f>
        <v>0</v>
      </c>
      <c r="K12" s="15">
        <f>COUNTIF('Criteria 1'!$D$3:$D$49,"Non Compliant")</f>
        <v>0</v>
      </c>
      <c r="L12" s="13"/>
    </row>
    <row r="13" spans="1:12" ht="60" customHeight="1" x14ac:dyDescent="0.45">
      <c r="A13" s="3">
        <v>2</v>
      </c>
      <c r="B13" s="12" t="s">
        <v>19</v>
      </c>
      <c r="C13" s="16">
        <f>COUNTIF('Criteria 2'!$B$3:$B$50,"Low")</f>
        <v>0</v>
      </c>
      <c r="D13" s="16">
        <f>COUNTIF('Criteria 2'!$B$3:$B$50,"Medium")</f>
        <v>0</v>
      </c>
      <c r="E13" s="16">
        <f>COUNTIF('Criteria 2'!$B$3:$B$50,"High")</f>
        <v>0</v>
      </c>
      <c r="F13" s="17">
        <f>COUNTIF('Criteria 2'!$C$3:$C$50,"Low")</f>
        <v>0</v>
      </c>
      <c r="G13" s="17">
        <f>COUNTIF('Criteria 2'!$C$3:$C$50,"Medium")</f>
        <v>0</v>
      </c>
      <c r="H13" s="17">
        <f>COUNTIF('Criteria 2'!$C$3:$C$50,"High")</f>
        <v>0</v>
      </c>
      <c r="I13" s="15">
        <f>COUNTIF('Criteria 2'!$D$3:$D$50,"Fully Compliant")</f>
        <v>0</v>
      </c>
      <c r="J13" s="15">
        <f>COUNTIF('Criteria 2'!$D$3:$D$50,"Partially Compliant")</f>
        <v>0</v>
      </c>
      <c r="K13" s="15">
        <f>COUNTIF('Criteria 2'!$D$3:$D$50,"Non Compliant")</f>
        <v>0</v>
      </c>
      <c r="L13" s="13"/>
    </row>
    <row r="14" spans="1:12" ht="60" customHeight="1" x14ac:dyDescent="0.45">
      <c r="A14" s="3">
        <v>3</v>
      </c>
      <c r="B14" s="12" t="s">
        <v>20</v>
      </c>
      <c r="C14" s="16">
        <f>COUNTIF('Criteria 3'!$B$3:$B$50,"Low")</f>
        <v>0</v>
      </c>
      <c r="D14" s="16">
        <f>COUNTIF('Criteria 3'!$B$3:$B$50,"Medium")</f>
        <v>0</v>
      </c>
      <c r="E14" s="16">
        <f>COUNTIF('Criteria 3'!$B$3:$B$50,"High")</f>
        <v>0</v>
      </c>
      <c r="F14" s="17">
        <f>COUNTIF('Criteria 3'!$C$3:$C$50,"Low")</f>
        <v>0</v>
      </c>
      <c r="G14" s="17">
        <f>COUNTIF('Criteria 3'!$C$3:$C$50,"Medium")</f>
        <v>0</v>
      </c>
      <c r="H14" s="17">
        <f>COUNTIF('Criteria 3'!$C$3:$C$50,"High")</f>
        <v>0</v>
      </c>
      <c r="I14" s="15">
        <f>COUNTIF('Criteria 3'!$D$3:$D$50,"Fully Compliant")</f>
        <v>0</v>
      </c>
      <c r="J14" s="15">
        <f>COUNTIF('Criteria 3'!$D$3:$D$50,"Partially Compliant")</f>
        <v>0</v>
      </c>
      <c r="K14" s="15">
        <f>COUNTIF('Criteria 3'!$D$3:$D$50,"Non Compliant")</f>
        <v>0</v>
      </c>
      <c r="L14" s="13"/>
    </row>
    <row r="15" spans="1:12" ht="60" customHeight="1" x14ac:dyDescent="0.45">
      <c r="A15" s="3">
        <v>4</v>
      </c>
      <c r="B15" s="12" t="s">
        <v>21</v>
      </c>
      <c r="C15" s="16">
        <f>COUNTIF('Criteria 4'!$B$3:$B$50,"Low")</f>
        <v>0</v>
      </c>
      <c r="D15" s="16">
        <f>COUNTIF('Criteria 4'!$B$3:$B$50,"Medium")</f>
        <v>0</v>
      </c>
      <c r="E15" s="16">
        <f>COUNTIF('Criteria 4'!$B$3:$B$50,"High")</f>
        <v>0</v>
      </c>
      <c r="F15" s="17">
        <f>COUNTIF('Criteria 4'!$C$3:$C$50,"Low")</f>
        <v>0</v>
      </c>
      <c r="G15" s="17">
        <f>COUNTIF('Criteria 4'!$C$3:$C$50,"Medium")</f>
        <v>0</v>
      </c>
      <c r="H15" s="17">
        <f>COUNTIF('Criteria 4'!$C$3:$C$50,"High")</f>
        <v>0</v>
      </c>
      <c r="I15" s="15">
        <f>COUNTIF('Criteria 4'!$D$3:$D$50,"Fully Compliant")</f>
        <v>0</v>
      </c>
      <c r="J15" s="15">
        <f>COUNTIF('Criteria 4'!$D$3:$D$50,"Partially Compliant")</f>
        <v>0</v>
      </c>
      <c r="K15" s="15">
        <f>COUNTIF('Criteria 4'!$D$3:$D$50,"Non Compliant")</f>
        <v>0</v>
      </c>
      <c r="L15" s="13"/>
    </row>
    <row r="16" spans="1:12" ht="60" customHeight="1" x14ac:dyDescent="0.45">
      <c r="A16" s="3">
        <v>5</v>
      </c>
      <c r="B16" s="12" t="s">
        <v>22</v>
      </c>
      <c r="C16" s="16">
        <f>COUNTIF('Criteria 5'!$B$3:$B$50,"Low")</f>
        <v>0</v>
      </c>
      <c r="D16" s="16">
        <f>COUNTIF('Criteria 5'!$B$3:$B$50,"Medium")</f>
        <v>0</v>
      </c>
      <c r="E16" s="16">
        <f>COUNTIF('Criteria 5'!$B$3:$B$50,"High")</f>
        <v>0</v>
      </c>
      <c r="F16" s="17">
        <f>COUNTIF('Criteria 5'!$C$3:$C$50,"Low")</f>
        <v>0</v>
      </c>
      <c r="G16" s="17">
        <f>COUNTIF('Criteria 5'!$C$3:$C$50,"Medium")</f>
        <v>0</v>
      </c>
      <c r="H16" s="17">
        <f>COUNTIF('Criteria 5'!$C$3:$C$50,"High")</f>
        <v>0</v>
      </c>
      <c r="I16" s="15">
        <f>COUNTIF('Criteria 5'!$D$3:$D$50,"Fully Compliant")</f>
        <v>0</v>
      </c>
      <c r="J16" s="15">
        <f>COUNTIF('Criteria 5'!$D$3:$D$50,"Partially Compliant")</f>
        <v>0</v>
      </c>
      <c r="K16" s="15">
        <f>COUNTIF('Criteria 5'!$D$3:$D$50,"Non Compliant")</f>
        <v>0</v>
      </c>
      <c r="L16" s="13"/>
    </row>
    <row r="17" spans="1:12" ht="60" customHeight="1" x14ac:dyDescent="0.45">
      <c r="A17" s="3">
        <v>6</v>
      </c>
      <c r="B17" s="12" t="s">
        <v>23</v>
      </c>
      <c r="C17" s="16">
        <f>COUNTIF('Criteria 6'!$B$3:$B$50,"Low")</f>
        <v>0</v>
      </c>
      <c r="D17" s="16">
        <f>COUNTIF('Criteria 6'!$B$3:$B$50,"Medium")</f>
        <v>0</v>
      </c>
      <c r="E17" s="16">
        <f>COUNTIF('Criteria 6'!$B$3:$B$50,"High")</f>
        <v>0</v>
      </c>
      <c r="F17" s="17">
        <f>COUNTIF('Criteria 6'!$C$3:$C$50,"Low")</f>
        <v>0</v>
      </c>
      <c r="G17" s="17">
        <f>COUNTIF('Criteria 6'!$C$3:$C$50,"Medium")</f>
        <v>0</v>
      </c>
      <c r="H17" s="17">
        <f>COUNTIF('Criteria 6'!$C$3:$C$50,"High")</f>
        <v>0</v>
      </c>
      <c r="I17" s="15">
        <f>COUNTIF('Criteria 6'!$D$3:$D$50,"Fully Compliant")</f>
        <v>0</v>
      </c>
      <c r="J17" s="15">
        <f>COUNTIF('Criteria 6'!$D$3:$D$50,"Partially Compliant")</f>
        <v>0</v>
      </c>
      <c r="K17" s="15">
        <f>COUNTIF('Criteria 6'!$D$3:$D$50,"Non Compliant")</f>
        <v>0</v>
      </c>
      <c r="L17" s="13"/>
    </row>
    <row r="18" spans="1:12" ht="60" customHeight="1" x14ac:dyDescent="0.45">
      <c r="A18" s="3">
        <v>7</v>
      </c>
      <c r="B18" s="12" t="s">
        <v>24</v>
      </c>
      <c r="C18" s="16">
        <f>COUNTIF('Criteria 7'!$B$3:$B$50,"Low")</f>
        <v>0</v>
      </c>
      <c r="D18" s="16">
        <f>COUNTIF('Criteria 7'!$B$3:$B$50,"Medium")</f>
        <v>0</v>
      </c>
      <c r="E18" s="16">
        <f>COUNTIF('Criteria 7'!$B$3:$B$50,"High")</f>
        <v>0</v>
      </c>
      <c r="F18" s="17">
        <f>COUNTIF('Criteria 7'!$C$3:$C$50,"Low")</f>
        <v>0</v>
      </c>
      <c r="G18" s="17">
        <f>COUNTIF('Criteria 7'!$C$3:$C$50,"Medium")</f>
        <v>0</v>
      </c>
      <c r="H18" s="17">
        <f>COUNTIF('Criteria 7'!$C$3:$C$50,"High")</f>
        <v>0</v>
      </c>
      <c r="I18" s="15">
        <f>COUNTIF('Criteria 7'!$D$3:$D$50,"Fully Compliant")</f>
        <v>0</v>
      </c>
      <c r="J18" s="15">
        <f>COUNTIF('Criteria 7'!$D$3:$D$50,"Partially Compliant")</f>
        <v>0</v>
      </c>
      <c r="K18" s="15">
        <f>COUNTIF('Criteria 7'!$D$3:$D$50,"Non Compliant")</f>
        <v>0</v>
      </c>
      <c r="L18" s="13"/>
    </row>
    <row r="19" spans="1:12" ht="60" customHeight="1" x14ac:dyDescent="0.45">
      <c r="A19" s="3">
        <v>8</v>
      </c>
      <c r="B19" s="12" t="s">
        <v>25</v>
      </c>
      <c r="C19" s="16">
        <f>COUNTIF('Criteria 8'!$B$3:$B$50,"Low")</f>
        <v>0</v>
      </c>
      <c r="D19" s="16">
        <f>COUNTIF('Criteria 8'!$B$3:$B$50,"Medium")</f>
        <v>0</v>
      </c>
      <c r="E19" s="16">
        <f>COUNTIF('Criteria 8'!$B$3:$B$50,"High")</f>
        <v>0</v>
      </c>
      <c r="F19" s="17">
        <f>COUNTIF('Criteria 8'!$C$3:$C$50,"Low")</f>
        <v>0</v>
      </c>
      <c r="G19" s="17">
        <f>COUNTIF('Criteria 8'!$C$3:$C$50,"Medium")</f>
        <v>0</v>
      </c>
      <c r="H19" s="17">
        <f>COUNTIF('Criteria 8'!$C$3:$C$50,"High")</f>
        <v>0</v>
      </c>
      <c r="I19" s="15">
        <f>COUNTIF('Criteria 8'!$D$3:$D$50,"Fully Compliant")</f>
        <v>0</v>
      </c>
      <c r="J19" s="15">
        <f>COUNTIF('Criteria 8'!$D$3:$D$50,"Partially Compliant")</f>
        <v>0</v>
      </c>
      <c r="K19" s="15">
        <f>COUNTIF('Criteria 8'!$D$3:$D$50,"Non Compliant")</f>
        <v>0</v>
      </c>
      <c r="L19" s="13"/>
    </row>
    <row r="20" spans="1:12" ht="69" customHeight="1" x14ac:dyDescent="0.45">
      <c r="A20" s="3">
        <v>9</v>
      </c>
      <c r="B20" s="12" t="s">
        <v>26</v>
      </c>
      <c r="C20" s="16">
        <f>COUNTIF('Criteria 9'!$B$3:$B$50,"Low")</f>
        <v>0</v>
      </c>
      <c r="D20" s="16">
        <f>COUNTIF('Criteria 9'!$B$3:$B$50,"Medium")</f>
        <v>0</v>
      </c>
      <c r="E20" s="16">
        <f>COUNTIF('Criteria 9'!$B$3:$B$50,"High")</f>
        <v>0</v>
      </c>
      <c r="F20" s="17">
        <f>COUNTIF('Criteria 9'!$C$3:$C$50,"Low")</f>
        <v>0</v>
      </c>
      <c r="G20" s="17">
        <f>COUNTIF('Criteria 9'!$C$3:$C$50,"Medium")</f>
        <v>0</v>
      </c>
      <c r="H20" s="17">
        <f>COUNTIF('Criteria 9'!$C$3:$C$50,"High")</f>
        <v>0</v>
      </c>
      <c r="I20" s="15">
        <f>COUNTIF('Criteria 9'!$D$3:$D$50,"Fully Compliant")</f>
        <v>0</v>
      </c>
      <c r="J20" s="15">
        <f>COUNTIF('Criteria 9'!$D$3:$D$50,"Partially Compliant")</f>
        <v>0</v>
      </c>
      <c r="K20" s="15">
        <f>COUNTIF('Criteria 9'!$D$3:$D$50,"Non Compliant")</f>
        <v>0</v>
      </c>
      <c r="L20" s="13"/>
    </row>
    <row r="21" spans="1:12" ht="60" customHeight="1" x14ac:dyDescent="0.45">
      <c r="A21" s="3">
        <v>10</v>
      </c>
      <c r="B21" s="12" t="s">
        <v>27</v>
      </c>
      <c r="C21" s="16">
        <f>COUNTIF('Criteria 10'!$B$3:$B$50,"Low")</f>
        <v>0</v>
      </c>
      <c r="D21" s="16">
        <f>COUNTIF('Criteria 10'!$B$3:$B$50,"Medium")</f>
        <v>0</v>
      </c>
      <c r="E21" s="16">
        <f>COUNTIF('Criteria 10'!$B$3:$B$50,"High")</f>
        <v>0</v>
      </c>
      <c r="F21" s="17">
        <f>COUNTIF('Criteria 10'!$C$3:$C$50,"Low")</f>
        <v>0</v>
      </c>
      <c r="G21" s="17">
        <f>COUNTIF('Criteria 10'!$C$3:$C$50,"Medium")</f>
        <v>0</v>
      </c>
      <c r="H21" s="17">
        <f>COUNTIF('Criteria 10'!$C$3:$C$50,"High")</f>
        <v>0</v>
      </c>
      <c r="I21" s="15">
        <f>COUNTIF('Criteria 10'!$D$3:$D$50,"Fully Compliant")</f>
        <v>0</v>
      </c>
      <c r="J21" s="15">
        <f>COUNTIF('Criteria 10'!$D$3:$D$50,"Partially Compliant")</f>
        <v>0</v>
      </c>
      <c r="K21" s="15">
        <f>COUNTIF('Criteria 10'!$D$3:$D$50,"Non Compliant")</f>
        <v>0</v>
      </c>
      <c r="L21" s="13"/>
    </row>
    <row r="22" spans="1:12" ht="60" customHeight="1" x14ac:dyDescent="0.45">
      <c r="A22" s="3">
        <v>11</v>
      </c>
      <c r="B22" s="12" t="s">
        <v>28</v>
      </c>
      <c r="C22" s="16">
        <f>COUNTIF('Criteria 11'!$B$3:$B$50,"Low")</f>
        <v>0</v>
      </c>
      <c r="D22" s="16">
        <f>COUNTIF('Criteria 11'!$B$3:$B$50,"Medium")</f>
        <v>0</v>
      </c>
      <c r="E22" s="16">
        <f>COUNTIF('Criteria 11'!$B$3:$B$50,"High")</f>
        <v>0</v>
      </c>
      <c r="F22" s="17">
        <f>COUNTIF('Criteria 11'!$C$3:$C$50,"Low")</f>
        <v>0</v>
      </c>
      <c r="G22" s="17">
        <f>COUNTIF('Criteria 11'!$C$3:$C$50,"Medium")</f>
        <v>0</v>
      </c>
      <c r="H22" s="17">
        <f>COUNTIF('Criteria 11'!$C$3:$C$50,"High")</f>
        <v>0</v>
      </c>
      <c r="I22" s="15">
        <f>COUNTIF('Criteria 11'!$D$3:$D$50,"Fully Compliant")</f>
        <v>0</v>
      </c>
      <c r="J22" s="15">
        <f>COUNTIF('Criteria 11'!$D$3:$D$50,"Partially Compliant")</f>
        <v>0</v>
      </c>
      <c r="K22" s="15">
        <f>COUNTIF('Criteria 11'!$D$3:$D$50,"Non Compliant")</f>
        <v>0</v>
      </c>
      <c r="L22" s="13"/>
    </row>
    <row r="23" spans="1:12" ht="60" customHeight="1" thickBot="1" x14ac:dyDescent="0.5">
      <c r="A23" s="3">
        <v>12</v>
      </c>
      <c r="B23" s="12" t="s">
        <v>29</v>
      </c>
      <c r="C23" s="16">
        <f>COUNTIF('Criteria 12'!$B$3:$B$50,"Low")</f>
        <v>0</v>
      </c>
      <c r="D23" s="16">
        <f>COUNTIF('Criteria 12'!$B$3:$B$50,"Medium")</f>
        <v>0</v>
      </c>
      <c r="E23" s="16">
        <f>COUNTIF('Criteria 12'!$B$3:$B$50,"High")</f>
        <v>0</v>
      </c>
      <c r="F23" s="17">
        <f>COUNTIF('Criteria 12'!$C$3:$C$50,"Low")</f>
        <v>0</v>
      </c>
      <c r="G23" s="17">
        <f>COUNTIF('Criteria 12'!$C$3:$C$50,"Medium")</f>
        <v>0</v>
      </c>
      <c r="H23" s="17">
        <f>COUNTIF('Criteria 12'!$C$3:$C$50,"High")</f>
        <v>0</v>
      </c>
      <c r="I23" s="15">
        <f>COUNTIF('Criteria 12'!$D$3:$D$50,"Fully Compliant")</f>
        <v>0</v>
      </c>
      <c r="J23" s="15">
        <f>COUNTIF('Criteria 12'!$D$3:$D$50,"Partially Compliant")</f>
        <v>0</v>
      </c>
      <c r="K23" s="15">
        <f>COUNTIF('Criteria 12'!$D$3:$D$50,"Non Compliant")</f>
        <v>0</v>
      </c>
      <c r="L23" s="13"/>
    </row>
    <row r="24" spans="1:12" s="5" customFormat="1" ht="60" customHeight="1" thickTop="1" thickBot="1" x14ac:dyDescent="0.5">
      <c r="A24" s="56"/>
      <c r="B24" s="56" t="s">
        <v>30</v>
      </c>
      <c r="C24" s="69">
        <f t="shared" ref="C24:K24" si="0">SUM(C12:C23)</f>
        <v>0</v>
      </c>
      <c r="D24" s="69">
        <f t="shared" si="0"/>
        <v>0</v>
      </c>
      <c r="E24" s="69">
        <f t="shared" si="0"/>
        <v>0</v>
      </c>
      <c r="F24" s="70">
        <f t="shared" si="0"/>
        <v>0</v>
      </c>
      <c r="G24" s="70">
        <f t="shared" si="0"/>
        <v>0</v>
      </c>
      <c r="H24" s="71">
        <f t="shared" si="0"/>
        <v>0</v>
      </c>
      <c r="I24" s="72">
        <f t="shared" si="0"/>
        <v>0</v>
      </c>
      <c r="J24" s="73">
        <f t="shared" si="0"/>
        <v>0</v>
      </c>
      <c r="K24" s="73">
        <f t="shared" si="0"/>
        <v>0</v>
      </c>
      <c r="L24" s="67"/>
    </row>
    <row r="25" spans="1:12" ht="18" customHeight="1" thickTop="1" x14ac:dyDescent="0.45"/>
  </sheetData>
  <sheetProtection algorithmName="SHA-512" hashValue="d0AZtbAkWgf4m8dgdCBdR+rtdMzK8wrk/Yq1PXUyB5gqS5PuQYJuCRTPjwdCSmtLZvAYJRAsAISaL5LmgIAOTg==" saltValue="4Ehf353EzF4qbeu7kxSuKA==" spinCount="100000" sheet="1" objects="1" scenarios="1"/>
  <protectedRanges>
    <protectedRange algorithmName="SHA-512" hashValue="WbPrL56uOly5oPdgWeEuJtLnNMWvyKE6NgCkX4xXmIj0ac/hqkx7paKFKbFTd6jLYTaQXSiXI9zecODgneV2mw==" saltValue="aiH752toFruS4ObntDRavw==" spinCount="100000" sqref="C5:G8" name="Contact Details"/>
  </protectedRanges>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O31"/>
  <sheetViews>
    <sheetView topLeftCell="B1" workbookViewId="0">
      <selection activeCell="N18" sqref="N18"/>
    </sheetView>
  </sheetViews>
  <sheetFormatPr defaultRowHeight="14.25" x14ac:dyDescent="0.45"/>
  <cols>
    <col min="1" max="1" width="11.86328125" customWidth="1"/>
    <col min="2" max="2" width="18" customWidth="1"/>
    <col min="3" max="3" width="21" customWidth="1"/>
    <col min="4" max="4" width="17.3984375" customWidth="1"/>
    <col min="5" max="23" width="10" customWidth="1"/>
  </cols>
  <sheetData>
    <row r="1" spans="1:15" x14ac:dyDescent="0.45">
      <c r="A1" s="1" t="s">
        <v>8</v>
      </c>
      <c r="B1" s="1" t="s">
        <v>9</v>
      </c>
      <c r="C1" s="1" t="s">
        <v>10</v>
      </c>
    </row>
    <row r="2" spans="1:15" x14ac:dyDescent="0.45">
      <c r="A2" t="s">
        <v>13</v>
      </c>
      <c r="B2" t="s">
        <v>13</v>
      </c>
      <c r="C2" t="s">
        <v>14</v>
      </c>
    </row>
    <row r="3" spans="1:15" x14ac:dyDescent="0.45">
      <c r="A3" t="s">
        <v>12</v>
      </c>
      <c r="B3" t="s">
        <v>12</v>
      </c>
      <c r="C3" t="s">
        <v>31</v>
      </c>
    </row>
    <row r="4" spans="1:15" x14ac:dyDescent="0.45">
      <c r="A4" t="s">
        <v>11</v>
      </c>
      <c r="B4" t="s">
        <v>11</v>
      </c>
      <c r="C4" t="s">
        <v>16</v>
      </c>
    </row>
    <row r="7" spans="1:15" x14ac:dyDescent="0.45">
      <c r="D7" s="3" t="s">
        <v>32</v>
      </c>
      <c r="E7" s="3" t="s">
        <v>33</v>
      </c>
      <c r="F7" s="3" t="s">
        <v>34</v>
      </c>
      <c r="G7" s="3" t="s">
        <v>35</v>
      </c>
      <c r="H7" s="3" t="s">
        <v>36</v>
      </c>
      <c r="I7" s="3" t="s">
        <v>37</v>
      </c>
      <c r="J7" s="3" t="s">
        <v>38</v>
      </c>
      <c r="K7" s="3" t="s">
        <v>39</v>
      </c>
      <c r="L7" s="3" t="s">
        <v>40</v>
      </c>
      <c r="M7" s="3" t="s">
        <v>41</v>
      </c>
      <c r="N7" s="3" t="s">
        <v>42</v>
      </c>
      <c r="O7" s="3" t="s">
        <v>43</v>
      </c>
    </row>
    <row r="8" spans="1:15" x14ac:dyDescent="0.4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c r="J8" s="4">
        <f>IF('Criteria 7'!$D$2="Fully Compliant",1,IF('Criteria 7'!$D$2="Partially Compliant",2,IF('Criteria 7'!$D$2="Non Compliant",3,0)))</f>
        <v>1</v>
      </c>
      <c r="K8" s="4">
        <f>IF('Criteria 8'!$D$2="Fully Compliant",1,IF('Criteria 8'!$D$2="Partially Compliant",2,IF('Criteria 8'!$D$2="Non Compliant",3,0)))</f>
        <v>1</v>
      </c>
      <c r="L8" s="4">
        <f>IF('Criteria 9'!$D$2="Fully Compliant",1,IF('Criteria 9'!$D$2="Partially Compliant",2,IF('Criteria 9'!$D$2="Non Compliant",3,0)))</f>
        <v>1</v>
      </c>
      <c r="M8" s="4">
        <f>IF('Criteria 10'!$D$2="Fully Compliant",1,IF('Criteria 10'!$D$2="Partially Compliant",2,IF('Criteria 10'!$D$2="Non Compliant",3,0)))</f>
        <v>1</v>
      </c>
      <c r="N8" s="4">
        <f>IF('Criteria 11'!$D$2="Fully Compliant",1,IF('Criteria 11'!$D$2="Partially Compliant",2,IF('Criteria 11'!$D$2="Non Compliant",3,0)))</f>
        <v>1</v>
      </c>
      <c r="O8" s="4">
        <f>IF('Criteria 12'!$D$2="Fully Compliant",1,IF('Criteria 12'!$D$2="Partially Compliant",2,IF('Criteria 12'!$D$2="Non Compliant",3,0)))</f>
        <v>1</v>
      </c>
    </row>
    <row r="9" spans="1:15" x14ac:dyDescent="0.45">
      <c r="A9" s="19"/>
      <c r="B9" s="20"/>
      <c r="C9" s="20"/>
      <c r="D9" s="20"/>
      <c r="E9" s="20"/>
      <c r="F9" s="20"/>
      <c r="G9" s="20"/>
    </row>
    <row r="10" spans="1:15" x14ac:dyDescent="0.45">
      <c r="A10" s="19"/>
      <c r="B10" s="20"/>
      <c r="C10" s="20"/>
      <c r="D10" s="21" t="s">
        <v>14</v>
      </c>
      <c r="E10" s="22">
        <f>COUNTIF($D$8:$W$8,1)</f>
        <v>12</v>
      </c>
      <c r="F10" s="20"/>
      <c r="G10" s="20"/>
    </row>
    <row r="11" spans="1:15" x14ac:dyDescent="0.45">
      <c r="A11" s="19"/>
      <c r="B11" s="20"/>
      <c r="C11" s="20"/>
      <c r="D11" s="21" t="s">
        <v>44</v>
      </c>
      <c r="E11" s="23">
        <f>COUNTIF($D$8:$W$8,2)</f>
        <v>0</v>
      </c>
      <c r="F11" s="20"/>
      <c r="G11" s="20"/>
    </row>
    <row r="12" spans="1:15" x14ac:dyDescent="0.45">
      <c r="A12" s="19"/>
      <c r="B12" s="20"/>
      <c r="C12" s="20"/>
      <c r="D12" s="21" t="s">
        <v>45</v>
      </c>
      <c r="E12" s="24">
        <f>COUNTIF($D$8:$W$8,3)</f>
        <v>0</v>
      </c>
      <c r="F12" s="20"/>
      <c r="G12" s="20"/>
    </row>
    <row r="13" spans="1:15" x14ac:dyDescent="0.45">
      <c r="A13" s="19"/>
      <c r="B13" s="20"/>
      <c r="C13" s="20"/>
      <c r="D13" s="20"/>
      <c r="E13" s="20"/>
      <c r="F13" s="20"/>
      <c r="G13" s="20"/>
    </row>
    <row r="14" spans="1:15" x14ac:dyDescent="0.45">
      <c r="A14" s="19"/>
      <c r="B14" s="20"/>
      <c r="C14" s="20"/>
      <c r="D14" s="20"/>
      <c r="E14" s="20"/>
      <c r="F14" s="20"/>
      <c r="G14" s="20"/>
    </row>
    <row r="15" spans="1:15" x14ac:dyDescent="0.45">
      <c r="A15" s="19"/>
      <c r="B15" s="20"/>
      <c r="C15" s="20"/>
      <c r="D15" s="20"/>
      <c r="E15" s="20"/>
      <c r="F15" s="20"/>
      <c r="G15" s="20"/>
    </row>
    <row r="16" spans="1:15" x14ac:dyDescent="0.45">
      <c r="A16" s="19"/>
      <c r="B16" s="20"/>
      <c r="C16" s="20"/>
      <c r="D16" s="20"/>
      <c r="E16" s="20"/>
      <c r="F16" s="20"/>
      <c r="G16" s="20"/>
    </row>
    <row r="17" spans="1:7" x14ac:dyDescent="0.45">
      <c r="A17" s="19"/>
      <c r="B17" s="20"/>
      <c r="C17" s="20"/>
      <c r="D17" s="20"/>
      <c r="E17" s="20"/>
      <c r="F17" s="20"/>
      <c r="G17" s="20"/>
    </row>
    <row r="18" spans="1:7" x14ac:dyDescent="0.45">
      <c r="A18" s="19"/>
      <c r="B18" s="20"/>
      <c r="C18" s="20"/>
      <c r="D18" s="20"/>
      <c r="E18" s="20"/>
      <c r="F18" s="20"/>
      <c r="G18" s="20"/>
    </row>
    <row r="19" spans="1:7" x14ac:dyDescent="0.45">
      <c r="A19" s="19"/>
      <c r="B19" s="20"/>
      <c r="C19" s="20"/>
      <c r="D19" s="20"/>
      <c r="E19" s="20"/>
      <c r="F19" s="20"/>
      <c r="G19" s="20"/>
    </row>
    <row r="20" spans="1:7" x14ac:dyDescent="0.45">
      <c r="A20" s="19"/>
      <c r="B20" s="20"/>
      <c r="C20" s="20"/>
      <c r="D20" s="20"/>
      <c r="E20" s="20"/>
      <c r="F20" s="20"/>
      <c r="G20" s="20"/>
    </row>
    <row r="21" spans="1:7" x14ac:dyDescent="0.45">
      <c r="A21" s="19"/>
      <c r="B21" s="20"/>
      <c r="C21" s="20"/>
      <c r="D21" s="20"/>
      <c r="E21" s="20"/>
      <c r="F21" s="20"/>
      <c r="G21" s="20"/>
    </row>
    <row r="22" spans="1:7" x14ac:dyDescent="0.45">
      <c r="A22" s="19"/>
      <c r="B22" s="20"/>
      <c r="C22" s="20"/>
      <c r="D22" s="20"/>
      <c r="E22" s="20"/>
      <c r="F22" s="20"/>
      <c r="G22" s="20"/>
    </row>
    <row r="23" spans="1:7" x14ac:dyDescent="0.45">
      <c r="A23" s="19"/>
      <c r="B23" s="20"/>
      <c r="C23" s="20"/>
      <c r="D23" s="20"/>
      <c r="E23" s="20"/>
      <c r="F23" s="20"/>
      <c r="G23" s="20"/>
    </row>
    <row r="24" spans="1:7" x14ac:dyDescent="0.45">
      <c r="A24" s="19"/>
      <c r="B24" s="20"/>
      <c r="C24" s="20"/>
      <c r="D24" s="20"/>
      <c r="E24" s="20"/>
      <c r="F24" s="20"/>
      <c r="G24" s="20"/>
    </row>
    <row r="25" spans="1:7" x14ac:dyDescent="0.45">
      <c r="A25" s="20"/>
      <c r="B25" s="20"/>
      <c r="C25" s="20"/>
      <c r="D25" s="20"/>
      <c r="E25" s="20"/>
      <c r="F25" s="20"/>
      <c r="G25" s="20"/>
    </row>
    <row r="26" spans="1:7" x14ac:dyDescent="0.45">
      <c r="A26" s="20"/>
      <c r="B26" s="20"/>
      <c r="C26" s="20"/>
      <c r="D26" s="20"/>
      <c r="E26" s="20"/>
      <c r="F26" s="20"/>
      <c r="G26" s="20"/>
    </row>
    <row r="27" spans="1:7" x14ac:dyDescent="0.45">
      <c r="A27" s="20"/>
      <c r="B27" s="20"/>
      <c r="C27" s="20"/>
      <c r="D27" s="20"/>
      <c r="E27" s="20"/>
      <c r="F27" s="20"/>
      <c r="G27" s="20"/>
    </row>
    <row r="28" spans="1:7" x14ac:dyDescent="0.45">
      <c r="A28" s="20"/>
      <c r="B28" s="20"/>
      <c r="C28" s="20"/>
      <c r="D28" s="20"/>
      <c r="E28" s="20"/>
      <c r="F28" s="20"/>
      <c r="G28" s="20"/>
    </row>
    <row r="29" spans="1:7" x14ac:dyDescent="0.45">
      <c r="A29" s="20"/>
      <c r="B29" s="20"/>
      <c r="C29" s="20"/>
      <c r="D29" s="20"/>
      <c r="E29" s="20"/>
      <c r="F29" s="20"/>
      <c r="G29" s="20"/>
    </row>
    <row r="30" spans="1:7" x14ac:dyDescent="0.45">
      <c r="A30" s="20"/>
      <c r="B30" s="20"/>
      <c r="C30" s="20"/>
      <c r="D30" s="20"/>
      <c r="E30" s="20"/>
      <c r="F30" s="20"/>
      <c r="G30" s="20"/>
    </row>
    <row r="31" spans="1:7" x14ac:dyDescent="0.45">
      <c r="A31" s="20"/>
      <c r="B31" s="20"/>
      <c r="C31" s="20"/>
      <c r="D31" s="20"/>
      <c r="E31" s="20"/>
      <c r="F31" s="20"/>
      <c r="G31" s="20"/>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showGridLines="0" workbookViewId="0">
      <selection activeCell="A2" sqref="A2"/>
    </sheetView>
  </sheetViews>
  <sheetFormatPr defaultColWidth="9" defaultRowHeight="39.4" customHeight="1" x14ac:dyDescent="0.45"/>
  <cols>
    <col min="1" max="1" width="50.59765625" style="55" customWidth="1"/>
    <col min="2" max="3" width="12.1328125" style="55" customWidth="1"/>
    <col min="4" max="4" width="12.59765625" style="55" customWidth="1"/>
    <col min="5" max="5" width="19.59765625" style="55" customWidth="1"/>
    <col min="6" max="6" width="15.59765625" style="55" customWidth="1"/>
    <col min="7" max="7" width="50.59765625" style="55" customWidth="1"/>
    <col min="8" max="8" width="50.73046875" style="55" customWidth="1"/>
    <col min="9" max="16384" width="9" style="55"/>
  </cols>
  <sheetData>
    <row r="1" spans="1:8" s="33" customFormat="1" ht="81" customHeight="1" x14ac:dyDescent="0.45">
      <c r="A1" s="31" t="s">
        <v>18</v>
      </c>
      <c r="B1" s="32" t="s">
        <v>8</v>
      </c>
      <c r="C1" s="32" t="s">
        <v>9</v>
      </c>
      <c r="D1" s="32" t="s">
        <v>10</v>
      </c>
      <c r="E1" s="32" t="s">
        <v>46</v>
      </c>
      <c r="F1" s="32" t="s">
        <v>47</v>
      </c>
      <c r="G1" s="29" t="s">
        <v>48</v>
      </c>
      <c r="H1" s="29" t="s">
        <v>49</v>
      </c>
    </row>
    <row r="2" spans="1:8" ht="39.4" customHeight="1" x14ac:dyDescent="0.45">
      <c r="A2" s="74" t="s">
        <v>50</v>
      </c>
      <c r="B2" s="26"/>
      <c r="C2" s="26"/>
      <c r="D2" s="30" t="str">
        <f>IF(COUNTIF(D3:D49,"Non Compliant")&gt;0,"Non Compliant",IF(COUNTIF(D3:D49,"Partially Compliant")&gt;0,"Partially Compliant","Fully Compliant"))</f>
        <v>Fully Compliant</v>
      </c>
      <c r="E2" s="75"/>
      <c r="F2" s="76"/>
      <c r="G2" s="75"/>
      <c r="H2" s="75"/>
    </row>
    <row r="3" spans="1:8" ht="39.4" customHeight="1" x14ac:dyDescent="0.45">
      <c r="A3" s="77" t="s">
        <v>51</v>
      </c>
      <c r="B3" s="38"/>
      <c r="C3" s="38"/>
      <c r="D3" s="38"/>
      <c r="E3" s="78"/>
      <c r="F3" s="79"/>
      <c r="G3" s="78"/>
      <c r="H3" s="78"/>
    </row>
    <row r="4" spans="1:8" ht="39.4" customHeight="1" x14ac:dyDescent="0.45">
      <c r="A4" s="77" t="s">
        <v>52</v>
      </c>
      <c r="B4" s="38"/>
      <c r="C4" s="38"/>
      <c r="D4" s="38"/>
      <c r="E4" s="78"/>
      <c r="F4" s="79"/>
      <c r="G4" s="78"/>
      <c r="H4" s="78"/>
    </row>
    <row r="5" spans="1:8" ht="39.4" customHeight="1" x14ac:dyDescent="0.45">
      <c r="A5" s="77" t="s">
        <v>53</v>
      </c>
      <c r="B5" s="38"/>
      <c r="C5" s="38"/>
      <c r="D5" s="38"/>
      <c r="E5" s="78"/>
      <c r="F5" s="79"/>
      <c r="G5" s="78"/>
      <c r="H5" s="78"/>
    </row>
    <row r="6" spans="1:8" ht="39.4" customHeight="1" x14ac:dyDescent="0.45">
      <c r="A6" s="77" t="s">
        <v>54</v>
      </c>
      <c r="B6" s="38"/>
      <c r="C6" s="38"/>
      <c r="D6" s="38"/>
      <c r="E6" s="78"/>
      <c r="F6" s="79"/>
      <c r="G6" s="78"/>
      <c r="H6" s="78"/>
    </row>
    <row r="7" spans="1:8" ht="39.4" customHeight="1" x14ac:dyDescent="0.45">
      <c r="A7" s="77" t="s">
        <v>55</v>
      </c>
      <c r="B7" s="38"/>
      <c r="C7" s="38"/>
      <c r="D7" s="38"/>
      <c r="E7" s="78"/>
      <c r="F7" s="79"/>
      <c r="G7" s="78"/>
      <c r="H7" s="78"/>
    </row>
    <row r="8" spans="1:8" ht="39.4" customHeight="1" x14ac:dyDescent="0.45">
      <c r="A8" s="77" t="s">
        <v>56</v>
      </c>
      <c r="B8" s="38"/>
      <c r="C8" s="38"/>
      <c r="D8" s="38"/>
      <c r="E8" s="78"/>
      <c r="F8" s="79"/>
      <c r="G8" s="78"/>
      <c r="H8" s="78"/>
    </row>
    <row r="9" spans="1:8" ht="39.4" customHeight="1" x14ac:dyDescent="0.45">
      <c r="A9" s="77" t="s">
        <v>57</v>
      </c>
      <c r="B9" s="38"/>
      <c r="C9" s="38"/>
      <c r="D9" s="38"/>
      <c r="E9" s="78"/>
      <c r="F9" s="79"/>
      <c r="G9" s="78"/>
      <c r="H9" s="78"/>
    </row>
    <row r="10" spans="1:8" ht="39.4" customHeight="1" x14ac:dyDescent="0.45">
      <c r="A10" s="77" t="s">
        <v>58</v>
      </c>
      <c r="B10" s="38"/>
      <c r="C10" s="38"/>
      <c r="D10" s="38"/>
      <c r="E10" s="78"/>
      <c r="F10" s="79"/>
      <c r="G10" s="78"/>
      <c r="H10" s="78"/>
    </row>
    <row r="11" spans="1:8" ht="39.4" customHeight="1" x14ac:dyDescent="0.45">
      <c r="A11" s="77" t="s">
        <v>59</v>
      </c>
      <c r="B11" s="38"/>
      <c r="C11" s="38"/>
      <c r="D11" s="38"/>
      <c r="E11" s="78"/>
      <c r="F11" s="79"/>
      <c r="G11" s="78"/>
      <c r="H11" s="78"/>
    </row>
    <row r="12" spans="1:8" ht="39.4" customHeight="1" x14ac:dyDescent="0.45">
      <c r="A12" s="80" t="s">
        <v>60</v>
      </c>
      <c r="B12" s="43"/>
      <c r="C12" s="43"/>
      <c r="D12" s="43"/>
      <c r="E12" s="81"/>
      <c r="F12" s="82"/>
      <c r="G12" s="78"/>
      <c r="H12" s="78"/>
    </row>
  </sheetData>
  <phoneticPr fontId="2" type="noConversion"/>
  <conditionalFormatting sqref="B2:B12">
    <cfRule type="cellIs" dxfId="269" priority="7" operator="equal">
      <formula>"Low"</formula>
    </cfRule>
    <cfRule type="cellIs" dxfId="268" priority="8" operator="equal">
      <formula>"Medium"</formula>
    </cfRule>
    <cfRule type="cellIs" dxfId="267" priority="9" operator="equal">
      <formula>"High"</formula>
    </cfRule>
  </conditionalFormatting>
  <conditionalFormatting sqref="C2:C12">
    <cfRule type="cellIs" dxfId="266" priority="4" operator="equal">
      <formula>"Low"</formula>
    </cfRule>
    <cfRule type="cellIs" dxfId="265" priority="5" operator="equal">
      <formula>"Medium"</formula>
    </cfRule>
    <cfRule type="cellIs" dxfId="264"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C3:C12 C13:C49</xm:sqref>
        </x14:dataValidation>
        <x14:dataValidation type="list" allowBlank="1" showInputMessage="1" showErrorMessage="1" xr:uid="{B6486F59-4D03-4B71-A36B-7DC1647D4E5D}">
          <x14:formula1>
            <xm:f>Lists!$C$2:$C$4</xm:f>
          </x14:formula1>
          <xm:sqref>D3:D12 D13:D49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showGridLines="0" workbookViewId="0">
      <selection activeCell="B19" sqref="B19"/>
    </sheetView>
  </sheetViews>
  <sheetFormatPr defaultColWidth="9" defaultRowHeight="39.4" customHeight="1" x14ac:dyDescent="0.45"/>
  <cols>
    <col min="1" max="1" width="54.3984375" style="35" customWidth="1"/>
    <col min="2" max="3" width="12.1328125" style="35" customWidth="1"/>
    <col min="4" max="4" width="12.59765625" style="35" customWidth="1"/>
    <col min="5" max="5" width="19.59765625" style="35" customWidth="1"/>
    <col min="6" max="6" width="27.59765625" style="35" customWidth="1"/>
    <col min="7" max="8" width="50.73046875" style="35" customWidth="1"/>
    <col min="9" max="16384" width="9" style="35"/>
  </cols>
  <sheetData>
    <row r="1" spans="1:8" s="33" customFormat="1" ht="64.5" customHeight="1" x14ac:dyDescent="0.45">
      <c r="A1" s="31" t="s">
        <v>19</v>
      </c>
      <c r="B1" s="32" t="s">
        <v>8</v>
      </c>
      <c r="C1" s="32" t="s">
        <v>9</v>
      </c>
      <c r="D1" s="32" t="s">
        <v>10</v>
      </c>
      <c r="E1" s="32" t="s">
        <v>46</v>
      </c>
      <c r="F1" s="32" t="s">
        <v>47</v>
      </c>
      <c r="G1" s="46" t="s">
        <v>48</v>
      </c>
      <c r="H1" s="59" t="s">
        <v>49</v>
      </c>
    </row>
    <row r="2" spans="1:8" s="33" customFormat="1" ht="39.4" customHeight="1" x14ac:dyDescent="0.45">
      <c r="A2" s="34" t="s">
        <v>50</v>
      </c>
      <c r="B2" s="25"/>
      <c r="C2" s="25"/>
      <c r="D2" s="26" t="str">
        <f t="shared" ref="D2" si="0">IF(COUNTIF(D3:D50,"Non Compliant")&gt;0,"Non Compliant",IF(COUNTIF(D3:D50,"Partially Compliant")&gt;0,"Partially Compliant","Fully Compliant"))</f>
        <v>Fully Compliant</v>
      </c>
      <c r="E2" s="27"/>
      <c r="F2" s="28"/>
      <c r="G2" s="47"/>
      <c r="H2" s="60"/>
    </row>
    <row r="3" spans="1:8" ht="39.4" customHeight="1" x14ac:dyDescent="0.45">
      <c r="A3" s="36" t="s">
        <v>61</v>
      </c>
      <c r="B3" s="37"/>
      <c r="C3" s="37"/>
      <c r="D3" s="38"/>
      <c r="E3" s="39"/>
      <c r="F3" s="40"/>
      <c r="G3" s="48"/>
      <c r="H3" s="61"/>
    </row>
    <row r="4" spans="1:8" ht="39.4" customHeight="1" x14ac:dyDescent="0.45">
      <c r="A4" s="36" t="s">
        <v>62</v>
      </c>
      <c r="B4" s="37"/>
      <c r="C4" s="37"/>
      <c r="D4" s="38"/>
      <c r="E4" s="39"/>
      <c r="F4" s="40"/>
      <c r="G4" s="48"/>
      <c r="H4" s="62"/>
    </row>
    <row r="5" spans="1:8" ht="39.4" customHeight="1" x14ac:dyDescent="0.45">
      <c r="A5" s="36" t="s">
        <v>63</v>
      </c>
      <c r="B5" s="37"/>
      <c r="C5" s="37"/>
      <c r="D5" s="38"/>
      <c r="E5" s="39"/>
      <c r="F5" s="40"/>
      <c r="G5" s="48"/>
      <c r="H5" s="61"/>
    </row>
    <row r="6" spans="1:8" ht="39.4" customHeight="1" x14ac:dyDescent="0.45">
      <c r="A6" s="36" t="s">
        <v>64</v>
      </c>
      <c r="B6" s="37"/>
      <c r="C6" s="37"/>
      <c r="D6" s="38"/>
      <c r="E6" s="39"/>
      <c r="F6" s="40"/>
      <c r="G6" s="48"/>
      <c r="H6" s="62"/>
    </row>
    <row r="7" spans="1:8" ht="39.4" customHeight="1" x14ac:dyDescent="0.45">
      <c r="A7" s="36" t="s">
        <v>65</v>
      </c>
      <c r="B7" s="37"/>
      <c r="C7" s="37"/>
      <c r="D7" s="38"/>
      <c r="E7" s="39"/>
      <c r="F7" s="40"/>
      <c r="G7" s="48"/>
      <c r="H7" s="61"/>
    </row>
    <row r="8" spans="1:8" ht="39.4" customHeight="1" x14ac:dyDescent="0.45">
      <c r="A8" s="36" t="s">
        <v>66</v>
      </c>
      <c r="B8" s="37"/>
      <c r="C8" s="37"/>
      <c r="D8" s="38"/>
      <c r="E8" s="39"/>
      <c r="F8" s="40"/>
      <c r="G8" s="48"/>
      <c r="H8" s="62"/>
    </row>
    <row r="9" spans="1:8" ht="39.4" customHeight="1" x14ac:dyDescent="0.45">
      <c r="A9" s="36" t="s">
        <v>67</v>
      </c>
      <c r="B9" s="37"/>
      <c r="C9" s="37"/>
      <c r="D9" s="38"/>
      <c r="E9" s="39"/>
      <c r="F9" s="40"/>
      <c r="G9" s="48"/>
      <c r="H9" s="61"/>
    </row>
    <row r="10" spans="1:8" ht="39.4" customHeight="1" x14ac:dyDescent="0.45">
      <c r="A10" s="36" t="s">
        <v>68</v>
      </c>
      <c r="B10" s="37"/>
      <c r="C10" s="37"/>
      <c r="D10" s="38"/>
      <c r="E10" s="39"/>
      <c r="F10" s="40"/>
      <c r="G10" s="48"/>
      <c r="H10" s="62"/>
    </row>
    <row r="11" spans="1:8" ht="39.4" customHeight="1" x14ac:dyDescent="0.45">
      <c r="A11" s="36" t="s">
        <v>69</v>
      </c>
      <c r="B11" s="37"/>
      <c r="C11" s="37"/>
      <c r="D11" s="38"/>
      <c r="E11" s="39"/>
      <c r="F11" s="40"/>
      <c r="G11" s="48"/>
      <c r="H11" s="64"/>
    </row>
    <row r="12" spans="1:8" ht="39.4" customHeight="1" x14ac:dyDescent="0.45">
      <c r="A12" s="41" t="s">
        <v>70</v>
      </c>
      <c r="B12" s="42"/>
      <c r="C12" s="42"/>
      <c r="D12" s="43"/>
      <c r="E12" s="44"/>
      <c r="F12" s="45"/>
      <c r="G12" s="49"/>
      <c r="H12" s="62"/>
    </row>
    <row r="13" spans="1:8" ht="39.4" customHeight="1" x14ac:dyDescent="0.45">
      <c r="H13" s="63"/>
    </row>
  </sheetData>
  <phoneticPr fontId="2" type="noConversion"/>
  <conditionalFormatting sqref="B2:B12">
    <cfRule type="cellIs" dxfId="247" priority="7" operator="equal">
      <formula>"Low"</formula>
    </cfRule>
    <cfRule type="cellIs" dxfId="246" priority="8" operator="equal">
      <formula>"Medium"</formula>
    </cfRule>
    <cfRule type="cellIs" dxfId="245" priority="9" operator="equal">
      <formula>"High"</formula>
    </cfRule>
  </conditionalFormatting>
  <conditionalFormatting sqref="C2:C12">
    <cfRule type="cellIs" dxfId="244" priority="4" operator="equal">
      <formula>"Low"</formula>
    </cfRule>
    <cfRule type="cellIs" dxfId="243" priority="5" operator="equal">
      <formula>"Medium"</formula>
    </cfRule>
    <cfRule type="cellIs" dxfId="24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showGridLines="0" workbookViewId="0">
      <selection activeCell="B19" sqref="B19"/>
    </sheetView>
  </sheetViews>
  <sheetFormatPr defaultColWidth="9" defaultRowHeight="18" customHeight="1" x14ac:dyDescent="0.45"/>
  <cols>
    <col min="1" max="1" width="68.597656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ht="57.75" customHeight="1" x14ac:dyDescent="0.45">
      <c r="A1" s="50" t="s">
        <v>20</v>
      </c>
      <c r="B1" s="51" t="s">
        <v>8</v>
      </c>
      <c r="C1" s="51" t="s">
        <v>9</v>
      </c>
      <c r="D1" s="51" t="s">
        <v>10</v>
      </c>
      <c r="E1" s="51" t="s">
        <v>46</v>
      </c>
      <c r="F1" s="85" t="s">
        <v>47</v>
      </c>
      <c r="G1" s="51" t="s">
        <v>48</v>
      </c>
      <c r="H1" s="86" t="s">
        <v>49</v>
      </c>
    </row>
    <row r="2" spans="1:8" ht="39.4" customHeight="1" x14ac:dyDescent="0.45">
      <c r="A2" s="74" t="s">
        <v>50</v>
      </c>
      <c r="B2" s="52"/>
      <c r="C2" s="52"/>
      <c r="D2" s="52" t="str">
        <f t="shared" ref="D2" si="0">IF(COUNTIF(D3:D50,"Non Compliant")&gt;0,"Non Compliant",IF(COUNTIF(D3:D50,"Partially Compliant")&gt;0,"Partially Compliant","Fully Compliant"))</f>
        <v>Fully Compliant</v>
      </c>
      <c r="E2" s="87"/>
      <c r="F2" s="88"/>
      <c r="G2" s="87"/>
      <c r="H2" s="75"/>
    </row>
    <row r="3" spans="1:8" ht="39.4" customHeight="1" x14ac:dyDescent="0.45">
      <c r="A3" s="89" t="s">
        <v>71</v>
      </c>
      <c r="B3" s="53"/>
      <c r="C3" s="53"/>
      <c r="D3" s="53"/>
      <c r="E3" s="90"/>
      <c r="F3" s="91"/>
      <c r="G3" s="90"/>
      <c r="H3" s="83"/>
    </row>
    <row r="4" spans="1:8" ht="39.4" customHeight="1" x14ac:dyDescent="0.45">
      <c r="A4" s="92" t="s">
        <v>72</v>
      </c>
      <c r="B4" s="54"/>
      <c r="C4" s="54"/>
      <c r="D4" s="54"/>
      <c r="E4" s="93"/>
      <c r="F4" s="94"/>
      <c r="G4" s="93"/>
      <c r="H4" s="84"/>
    </row>
    <row r="5" spans="1:8" ht="39.4" customHeight="1" x14ac:dyDescent="0.45">
      <c r="A5" s="89" t="s">
        <v>73</v>
      </c>
      <c r="B5" s="53"/>
      <c r="C5" s="53"/>
      <c r="D5" s="53"/>
      <c r="E5" s="90"/>
      <c r="F5" s="91"/>
      <c r="G5" s="90"/>
      <c r="H5" s="83"/>
    </row>
    <row r="6" spans="1:8" ht="39.4" customHeight="1" x14ac:dyDescent="0.45">
      <c r="A6" s="92" t="s">
        <v>74</v>
      </c>
      <c r="B6" s="54"/>
      <c r="C6" s="54"/>
      <c r="D6" s="54"/>
      <c r="E6" s="93"/>
      <c r="F6" s="94"/>
      <c r="G6" s="93"/>
      <c r="H6" s="84"/>
    </row>
    <row r="7" spans="1:8" ht="39.4" customHeight="1" x14ac:dyDescent="0.45">
      <c r="A7" s="89" t="s">
        <v>75</v>
      </c>
      <c r="B7" s="53"/>
      <c r="C7" s="53"/>
      <c r="D7" s="53"/>
      <c r="E7" s="90"/>
      <c r="F7" s="91"/>
      <c r="G7" s="90"/>
      <c r="H7" s="83"/>
    </row>
    <row r="8" spans="1:8" ht="39.4" customHeight="1" x14ac:dyDescent="0.45">
      <c r="A8" s="92" t="s">
        <v>76</v>
      </c>
      <c r="B8" s="54"/>
      <c r="C8" s="54"/>
      <c r="D8" s="54"/>
      <c r="E8" s="93"/>
      <c r="F8" s="94"/>
      <c r="G8" s="93"/>
      <c r="H8" s="84"/>
    </row>
    <row r="9" spans="1:8" ht="39.4" customHeight="1" x14ac:dyDescent="0.45">
      <c r="A9" s="89" t="s">
        <v>77</v>
      </c>
      <c r="B9" s="53"/>
      <c r="C9" s="53"/>
      <c r="D9" s="53"/>
      <c r="E9" s="90"/>
      <c r="F9" s="91"/>
      <c r="G9" s="90"/>
      <c r="H9" s="83"/>
    </row>
    <row r="10" spans="1:8" ht="39.4" customHeight="1" x14ac:dyDescent="0.45">
      <c r="A10" s="92" t="s">
        <v>78</v>
      </c>
      <c r="B10" s="54"/>
      <c r="C10" s="54"/>
      <c r="D10" s="54"/>
      <c r="E10" s="93"/>
      <c r="F10" s="94"/>
      <c r="G10" s="93"/>
      <c r="H10" s="84"/>
    </row>
    <row r="11" spans="1:8" ht="39.4" customHeight="1" x14ac:dyDescent="0.45">
      <c r="A11" s="89" t="s">
        <v>79</v>
      </c>
      <c r="B11" s="53"/>
      <c r="C11" s="53"/>
      <c r="D11" s="53"/>
      <c r="E11" s="90"/>
      <c r="F11" s="91"/>
      <c r="G11" s="90"/>
      <c r="H11" s="95"/>
    </row>
    <row r="12" spans="1:8" ht="39.4" customHeight="1" x14ac:dyDescent="0.45">
      <c r="A12" s="92" t="s">
        <v>80</v>
      </c>
      <c r="B12" s="54"/>
      <c r="C12" s="54"/>
      <c r="D12" s="54"/>
      <c r="E12" s="93"/>
      <c r="F12" s="94"/>
      <c r="G12" s="93"/>
      <c r="H12" s="84"/>
    </row>
    <row r="13" spans="1:8" ht="39" customHeight="1" x14ac:dyDescent="0.45"/>
    <row r="14" spans="1:8" ht="39" customHeight="1" x14ac:dyDescent="0.45"/>
    <row r="15" spans="1:8" ht="39" customHeight="1" x14ac:dyDescent="0.45"/>
    <row r="16" spans="1:8" ht="39" customHeight="1" x14ac:dyDescent="0.45"/>
    <row r="17" s="55" customFormat="1" ht="39" customHeight="1" x14ac:dyDescent="0.45"/>
    <row r="18" s="55" customFormat="1" ht="39" customHeight="1" x14ac:dyDescent="0.45"/>
    <row r="19" s="55" customFormat="1" ht="39" customHeight="1" x14ac:dyDescent="0.45"/>
    <row r="20" s="55" customFormat="1" ht="39" customHeight="1" x14ac:dyDescent="0.45"/>
    <row r="21" s="55" customFormat="1" ht="39" customHeight="1" x14ac:dyDescent="0.45"/>
    <row r="22" s="55" customFormat="1" ht="39" customHeight="1" x14ac:dyDescent="0.45"/>
    <row r="23" s="55" customFormat="1" ht="39" customHeight="1" x14ac:dyDescent="0.45"/>
    <row r="24" s="55" customFormat="1" ht="39" customHeight="1" x14ac:dyDescent="0.45"/>
    <row r="25" s="55" customFormat="1" ht="39" customHeight="1" x14ac:dyDescent="0.45"/>
    <row r="26" s="55" customFormat="1" ht="39" customHeight="1" x14ac:dyDescent="0.45"/>
    <row r="27" s="55" customFormat="1" ht="39" customHeight="1" x14ac:dyDescent="0.45"/>
    <row r="28" s="55" customFormat="1" ht="39" customHeight="1" x14ac:dyDescent="0.45"/>
    <row r="29" s="55" customFormat="1" ht="39" customHeight="1" x14ac:dyDescent="0.45"/>
    <row r="30" s="55" customFormat="1" ht="39" customHeight="1" x14ac:dyDescent="0.45"/>
    <row r="31" s="55" customFormat="1" ht="39" customHeight="1" x14ac:dyDescent="0.45"/>
    <row r="32" s="55" customFormat="1" ht="39" customHeight="1" x14ac:dyDescent="0.45"/>
    <row r="33" s="55" customFormat="1" ht="39" customHeight="1" x14ac:dyDescent="0.45"/>
    <row r="34" s="55" customFormat="1" ht="39" customHeight="1" x14ac:dyDescent="0.45"/>
    <row r="35" s="55" customFormat="1" ht="39" customHeight="1" x14ac:dyDescent="0.45"/>
    <row r="36" s="55" customFormat="1" ht="39" customHeight="1" x14ac:dyDescent="0.45"/>
    <row r="37" s="55" customFormat="1" ht="39" customHeight="1" x14ac:dyDescent="0.45"/>
    <row r="38" s="55" customFormat="1" ht="39" customHeight="1" x14ac:dyDescent="0.45"/>
    <row r="39" s="55" customFormat="1" ht="39" customHeight="1" x14ac:dyDescent="0.45"/>
    <row r="40" s="55" customFormat="1" ht="39" customHeight="1" x14ac:dyDescent="0.45"/>
    <row r="41" s="55" customFormat="1" ht="39" customHeight="1" x14ac:dyDescent="0.45"/>
    <row r="42" s="55" customFormat="1" ht="39" customHeight="1" x14ac:dyDescent="0.45"/>
    <row r="43" s="55" customFormat="1" ht="39" customHeight="1" x14ac:dyDescent="0.45"/>
    <row r="44" s="55" customFormat="1" ht="39" customHeight="1" x14ac:dyDescent="0.45"/>
    <row r="45" s="55" customFormat="1" ht="39" customHeight="1" x14ac:dyDescent="0.45"/>
    <row r="46" s="55" customFormat="1" ht="39" customHeight="1" x14ac:dyDescent="0.45"/>
    <row r="47" s="55" customFormat="1" ht="39" customHeight="1" x14ac:dyDescent="0.45"/>
    <row r="48" s="55" customFormat="1" ht="39" customHeight="1" x14ac:dyDescent="0.45"/>
    <row r="49" s="55" customFormat="1" ht="39" customHeight="1" x14ac:dyDescent="0.45"/>
    <row r="50" s="55" customFormat="1" ht="39" customHeight="1" x14ac:dyDescent="0.45"/>
  </sheetData>
  <phoneticPr fontId="2" type="noConversion"/>
  <conditionalFormatting sqref="B5:B12 B1:B2">
    <cfRule type="cellIs" dxfId="226" priority="16" operator="equal">
      <formula>"Low"</formula>
    </cfRule>
    <cfRule type="cellIs" dxfId="225" priority="17" operator="equal">
      <formula>"Medium"</formula>
    </cfRule>
    <cfRule type="cellIs" dxfId="224" priority="18" operator="equal">
      <formula>"High"</formula>
    </cfRule>
  </conditionalFormatting>
  <conditionalFormatting sqref="C5:C12 C1:C2">
    <cfRule type="cellIs" dxfId="223" priority="13" operator="equal">
      <formula>"Low"</formula>
    </cfRule>
    <cfRule type="cellIs" dxfId="222" priority="14" operator="equal">
      <formula>"Medium"</formula>
    </cfRule>
    <cfRule type="cellIs" dxfId="221" priority="15" operator="equal">
      <formula>"High"</formula>
    </cfRule>
  </conditionalFormatting>
  <conditionalFormatting sqref="B3:B4">
    <cfRule type="cellIs" dxfId="220" priority="7" operator="equal">
      <formula>"Low"</formula>
    </cfRule>
    <cfRule type="cellIs" dxfId="219" priority="8" operator="equal">
      <formula>"Medium"</formula>
    </cfRule>
    <cfRule type="cellIs" dxfId="218" priority="9" operator="equal">
      <formula>"High"</formula>
    </cfRule>
  </conditionalFormatting>
  <conditionalFormatting sqref="C3:C4">
    <cfRule type="cellIs" dxfId="217" priority="4" operator="equal">
      <formula>"Low"</formula>
    </cfRule>
    <cfRule type="cellIs" dxfId="216" priority="5" operator="equal">
      <formula>"Medium"</formula>
    </cfRule>
    <cfRule type="cellIs" dxfId="215"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showGridLines="0" workbookViewId="0">
      <selection activeCell="B19" sqref="B19"/>
    </sheetView>
  </sheetViews>
  <sheetFormatPr defaultColWidth="9" defaultRowHeight="39.4" customHeight="1" x14ac:dyDescent="0.45"/>
  <cols>
    <col min="1" max="1" width="56.863281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s="33" customFormat="1" ht="58.5" customHeight="1" x14ac:dyDescent="0.45">
      <c r="A1" s="31" t="s">
        <v>21</v>
      </c>
      <c r="B1" s="32" t="s">
        <v>8</v>
      </c>
      <c r="C1" s="32" t="s">
        <v>9</v>
      </c>
      <c r="D1" s="32" t="s">
        <v>10</v>
      </c>
      <c r="E1" s="32" t="s">
        <v>46</v>
      </c>
      <c r="F1" s="32" t="s">
        <v>47</v>
      </c>
      <c r="G1" s="46" t="s">
        <v>48</v>
      </c>
      <c r="H1" s="66" t="s">
        <v>49</v>
      </c>
    </row>
    <row r="2" spans="1:8" ht="39.4" customHeight="1" x14ac:dyDescent="0.45">
      <c r="A2" s="74" t="s">
        <v>50</v>
      </c>
      <c r="B2" s="26"/>
      <c r="C2" s="26"/>
      <c r="D2" s="26" t="str">
        <f t="shared" ref="D2" si="0">IF(COUNTIF(D3:D50,"Non Compliant")&gt;0,"Non Compliant",IF(COUNTIF(D3:D50,"Partially Compliant")&gt;0,"Partially Compliant","Fully Compliant"))</f>
        <v>Fully Compliant</v>
      </c>
      <c r="E2" s="75"/>
      <c r="F2" s="76"/>
      <c r="G2" s="96"/>
      <c r="H2" s="75"/>
    </row>
    <row r="3" spans="1:8" ht="39.4" customHeight="1" x14ac:dyDescent="0.45">
      <c r="A3" s="77" t="s">
        <v>81</v>
      </c>
      <c r="B3" s="38"/>
      <c r="C3" s="38"/>
      <c r="D3" s="38"/>
      <c r="E3" s="78"/>
      <c r="F3" s="79"/>
      <c r="G3" s="97"/>
      <c r="H3" s="83"/>
    </row>
    <row r="4" spans="1:8" ht="39.4" customHeight="1" x14ac:dyDescent="0.45">
      <c r="A4" s="77" t="s">
        <v>82</v>
      </c>
      <c r="B4" s="38"/>
      <c r="C4" s="38"/>
      <c r="D4" s="38"/>
      <c r="E4" s="78"/>
      <c r="F4" s="79"/>
      <c r="G4" s="97"/>
      <c r="H4" s="84"/>
    </row>
    <row r="5" spans="1:8" ht="39.4" customHeight="1" x14ac:dyDescent="0.45">
      <c r="A5" s="77" t="s">
        <v>83</v>
      </c>
      <c r="B5" s="38"/>
      <c r="C5" s="38"/>
      <c r="D5" s="38"/>
      <c r="E5" s="78"/>
      <c r="F5" s="79"/>
      <c r="G5" s="97"/>
      <c r="H5" s="83"/>
    </row>
    <row r="6" spans="1:8" ht="39.4" customHeight="1" x14ac:dyDescent="0.45">
      <c r="A6" s="77" t="s">
        <v>84</v>
      </c>
      <c r="B6" s="38"/>
      <c r="C6" s="38"/>
      <c r="D6" s="38"/>
      <c r="E6" s="78"/>
      <c r="F6" s="79"/>
      <c r="G6" s="97"/>
      <c r="H6" s="84"/>
    </row>
    <row r="7" spans="1:8" ht="39.4" customHeight="1" x14ac:dyDescent="0.45">
      <c r="A7" s="77" t="s">
        <v>85</v>
      </c>
      <c r="B7" s="38"/>
      <c r="C7" s="38"/>
      <c r="D7" s="38"/>
      <c r="E7" s="78"/>
      <c r="F7" s="79"/>
      <c r="G7" s="97"/>
      <c r="H7" s="83"/>
    </row>
    <row r="8" spans="1:8" ht="39.4" customHeight="1" x14ac:dyDescent="0.45">
      <c r="A8" s="77" t="s">
        <v>86</v>
      </c>
      <c r="B8" s="38"/>
      <c r="C8" s="38"/>
      <c r="D8" s="38"/>
      <c r="E8" s="78"/>
      <c r="F8" s="79"/>
      <c r="G8" s="97"/>
      <c r="H8" s="84"/>
    </row>
    <row r="9" spans="1:8" ht="39.4" customHeight="1" x14ac:dyDescent="0.45">
      <c r="A9" s="77" t="s">
        <v>87</v>
      </c>
      <c r="B9" s="38"/>
      <c r="C9" s="38"/>
      <c r="D9" s="38"/>
      <c r="E9" s="78"/>
      <c r="F9" s="79"/>
      <c r="G9" s="97"/>
      <c r="H9" s="83"/>
    </row>
    <row r="10" spans="1:8" ht="39.4" customHeight="1" x14ac:dyDescent="0.45">
      <c r="A10" s="77" t="s">
        <v>88</v>
      </c>
      <c r="B10" s="38"/>
      <c r="C10" s="38"/>
      <c r="D10" s="38"/>
      <c r="E10" s="78"/>
      <c r="F10" s="79"/>
      <c r="G10" s="97"/>
      <c r="H10" s="84"/>
    </row>
    <row r="11" spans="1:8" ht="39.4" customHeight="1" x14ac:dyDescent="0.45">
      <c r="A11" s="77" t="s">
        <v>89</v>
      </c>
      <c r="B11" s="38"/>
      <c r="C11" s="38"/>
      <c r="D11" s="38"/>
      <c r="E11" s="78"/>
      <c r="F11" s="79"/>
      <c r="G11" s="97"/>
      <c r="H11" s="95"/>
    </row>
    <row r="12" spans="1:8" ht="39.4" customHeight="1" x14ac:dyDescent="0.45">
      <c r="A12" s="80" t="s">
        <v>90</v>
      </c>
      <c r="B12" s="43"/>
      <c r="C12" s="43"/>
      <c r="D12" s="43"/>
      <c r="E12" s="81"/>
      <c r="F12" s="82"/>
      <c r="G12" s="98"/>
      <c r="H12" s="84"/>
    </row>
  </sheetData>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showGridLines="0" workbookViewId="0">
      <selection activeCell="B19" sqref="B19"/>
    </sheetView>
  </sheetViews>
  <sheetFormatPr defaultColWidth="9" defaultRowHeight="39.4" customHeight="1" x14ac:dyDescent="0.45"/>
  <cols>
    <col min="1" max="1" width="56.863281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s="33" customFormat="1" ht="59.25" customHeight="1" x14ac:dyDescent="0.45">
      <c r="A1" s="31" t="s">
        <v>22</v>
      </c>
      <c r="B1" s="32" t="s">
        <v>8</v>
      </c>
      <c r="C1" s="32" t="s">
        <v>9</v>
      </c>
      <c r="D1" s="32" t="s">
        <v>10</v>
      </c>
      <c r="E1" s="32" t="s">
        <v>46</v>
      </c>
      <c r="F1" s="32" t="s">
        <v>47</v>
      </c>
      <c r="G1" s="46" t="s">
        <v>48</v>
      </c>
      <c r="H1" s="66" t="s">
        <v>49</v>
      </c>
    </row>
    <row r="2" spans="1:8" s="33" customFormat="1" ht="48.75" customHeight="1" x14ac:dyDescent="0.45">
      <c r="A2" s="74" t="s">
        <v>50</v>
      </c>
      <c r="B2" s="26"/>
      <c r="C2" s="26"/>
      <c r="D2" s="26" t="str">
        <f t="shared" ref="D2" si="0">IF(COUNTIF(D3:D50,"Non Compliant")&gt;0,"Non Compliant",IF(COUNTIF(D3:D50,"Partially Compliant")&gt;0,"Partially Compliant","Fully Compliant"))</f>
        <v>Fully Compliant</v>
      </c>
      <c r="E2" s="75"/>
      <c r="F2" s="76"/>
      <c r="G2" s="96"/>
      <c r="H2" s="75"/>
    </row>
    <row r="3" spans="1:8" ht="39.4" customHeight="1" x14ac:dyDescent="0.45">
      <c r="A3" s="77" t="s">
        <v>91</v>
      </c>
      <c r="B3" s="38"/>
      <c r="C3" s="38"/>
      <c r="D3" s="38"/>
      <c r="E3" s="78"/>
      <c r="F3" s="79"/>
      <c r="G3" s="97"/>
      <c r="H3" s="83"/>
    </row>
    <row r="4" spans="1:8" ht="39.4" customHeight="1" x14ac:dyDescent="0.45">
      <c r="A4" s="77" t="s">
        <v>92</v>
      </c>
      <c r="B4" s="38"/>
      <c r="C4" s="38"/>
      <c r="D4" s="38"/>
      <c r="E4" s="78"/>
      <c r="F4" s="79"/>
      <c r="G4" s="97"/>
      <c r="H4" s="84"/>
    </row>
    <row r="5" spans="1:8" ht="39.4" customHeight="1" x14ac:dyDescent="0.45">
      <c r="A5" s="77" t="s">
        <v>93</v>
      </c>
      <c r="B5" s="38"/>
      <c r="C5" s="38"/>
      <c r="D5" s="38"/>
      <c r="E5" s="78"/>
      <c r="F5" s="79"/>
      <c r="G5" s="97"/>
      <c r="H5" s="83"/>
    </row>
    <row r="6" spans="1:8" ht="39.4" customHeight="1" x14ac:dyDescent="0.45">
      <c r="A6" s="77" t="s">
        <v>94</v>
      </c>
      <c r="B6" s="38"/>
      <c r="C6" s="38"/>
      <c r="D6" s="38"/>
      <c r="E6" s="78"/>
      <c r="F6" s="79"/>
      <c r="G6" s="97"/>
      <c r="H6" s="84"/>
    </row>
    <row r="7" spans="1:8" ht="39.4" customHeight="1" x14ac:dyDescent="0.45">
      <c r="A7" s="77" t="s">
        <v>95</v>
      </c>
      <c r="B7" s="38"/>
      <c r="C7" s="38"/>
      <c r="D7" s="38"/>
      <c r="E7" s="78"/>
      <c r="F7" s="79"/>
      <c r="G7" s="97"/>
      <c r="H7" s="83"/>
    </row>
    <row r="8" spans="1:8" ht="39.4" customHeight="1" x14ac:dyDescent="0.45">
      <c r="A8" s="77" t="s">
        <v>96</v>
      </c>
      <c r="B8" s="38"/>
      <c r="C8" s="38"/>
      <c r="D8" s="38"/>
      <c r="E8" s="78"/>
      <c r="F8" s="79"/>
      <c r="G8" s="97"/>
      <c r="H8" s="84"/>
    </row>
    <row r="9" spans="1:8" ht="39.4" customHeight="1" x14ac:dyDescent="0.45">
      <c r="A9" s="77" t="s">
        <v>97</v>
      </c>
      <c r="B9" s="38"/>
      <c r="C9" s="38"/>
      <c r="D9" s="38"/>
      <c r="E9" s="78"/>
      <c r="F9" s="79"/>
      <c r="G9" s="97"/>
      <c r="H9" s="83"/>
    </row>
    <row r="10" spans="1:8" ht="39.4" customHeight="1" x14ac:dyDescent="0.45">
      <c r="A10" s="77" t="s">
        <v>98</v>
      </c>
      <c r="B10" s="38"/>
      <c r="C10" s="38"/>
      <c r="D10" s="38"/>
      <c r="E10" s="78"/>
      <c r="F10" s="79"/>
      <c r="G10" s="97"/>
      <c r="H10" s="84"/>
    </row>
    <row r="11" spans="1:8" ht="39.4" customHeight="1" x14ac:dyDescent="0.45">
      <c r="A11" s="77" t="s">
        <v>99</v>
      </c>
      <c r="B11" s="38"/>
      <c r="C11" s="38"/>
      <c r="D11" s="38"/>
      <c r="E11" s="78"/>
      <c r="F11" s="79"/>
      <c r="G11" s="97"/>
      <c r="H11" s="95"/>
    </row>
    <row r="12" spans="1:8" ht="39.4" customHeight="1" x14ac:dyDescent="0.45">
      <c r="A12" s="80" t="s">
        <v>100</v>
      </c>
      <c r="B12" s="43"/>
      <c r="C12" s="43"/>
      <c r="D12" s="43"/>
      <c r="E12" s="81"/>
      <c r="F12" s="82"/>
      <c r="G12" s="98"/>
      <c r="H12" s="84"/>
    </row>
  </sheetData>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showGridLines="0" workbookViewId="0">
      <selection activeCell="B19" sqref="B19"/>
    </sheetView>
  </sheetViews>
  <sheetFormatPr defaultColWidth="9" defaultRowHeight="18" customHeight="1" x14ac:dyDescent="0.45"/>
  <cols>
    <col min="1" max="1" width="56.86328125" style="55" customWidth="1"/>
    <col min="2" max="3" width="12.1328125" style="55" customWidth="1"/>
    <col min="4" max="4" width="12.59765625" style="55" customWidth="1"/>
    <col min="5" max="5" width="19.59765625" style="55" customWidth="1"/>
    <col min="6" max="6" width="27.59765625" style="55" customWidth="1"/>
    <col min="7" max="8" width="50.73046875" style="55" customWidth="1"/>
    <col min="9" max="16384" width="9" style="55"/>
  </cols>
  <sheetData>
    <row r="1" spans="1:8" s="33" customFormat="1" ht="64.5" customHeight="1" x14ac:dyDescent="0.45">
      <c r="A1" s="31" t="s">
        <v>23</v>
      </c>
      <c r="B1" s="32" t="s">
        <v>8</v>
      </c>
      <c r="C1" s="32" t="s">
        <v>9</v>
      </c>
      <c r="D1" s="32" t="s">
        <v>10</v>
      </c>
      <c r="E1" s="32" t="s">
        <v>46</v>
      </c>
      <c r="F1" s="32" t="s">
        <v>47</v>
      </c>
      <c r="G1" s="46" t="s">
        <v>48</v>
      </c>
      <c r="H1" s="66" t="s">
        <v>49</v>
      </c>
    </row>
    <row r="2" spans="1:8" s="33" customFormat="1" ht="39.4" customHeight="1" x14ac:dyDescent="0.45">
      <c r="A2" s="74" t="s">
        <v>50</v>
      </c>
      <c r="B2" s="26"/>
      <c r="C2" s="26"/>
      <c r="D2" s="26" t="str">
        <f t="shared" ref="D2" si="0">IF(COUNTIF(D3:D50,"Non Compliant")&gt;0,"Non Compliant",IF(COUNTIF(D3:D50,"Partially Compliant")&gt;0,"Partially Compliant","Fully Compliant"))</f>
        <v>Fully Compliant</v>
      </c>
      <c r="E2" s="75"/>
      <c r="F2" s="76"/>
      <c r="G2" s="96"/>
      <c r="H2" s="75"/>
    </row>
    <row r="3" spans="1:8" ht="39.4" customHeight="1" x14ac:dyDescent="0.45">
      <c r="A3" s="77" t="s">
        <v>101</v>
      </c>
      <c r="B3" s="38"/>
      <c r="C3" s="38"/>
      <c r="D3" s="38"/>
      <c r="E3" s="78"/>
      <c r="F3" s="79"/>
      <c r="G3" s="97"/>
      <c r="H3" s="83"/>
    </row>
    <row r="4" spans="1:8" ht="39.4" customHeight="1" x14ac:dyDescent="0.45">
      <c r="A4" s="77" t="s">
        <v>102</v>
      </c>
      <c r="B4" s="38"/>
      <c r="C4" s="38"/>
      <c r="D4" s="38"/>
      <c r="E4" s="78"/>
      <c r="F4" s="79"/>
      <c r="G4" s="97"/>
      <c r="H4" s="84"/>
    </row>
    <row r="5" spans="1:8" ht="39.4" customHeight="1" x14ac:dyDescent="0.45">
      <c r="A5" s="77" t="s">
        <v>103</v>
      </c>
      <c r="B5" s="38"/>
      <c r="C5" s="38"/>
      <c r="D5" s="38"/>
      <c r="E5" s="78"/>
      <c r="F5" s="79"/>
      <c r="G5" s="97"/>
      <c r="H5" s="83"/>
    </row>
    <row r="6" spans="1:8" ht="39.4" customHeight="1" x14ac:dyDescent="0.45">
      <c r="A6" s="77" t="s">
        <v>104</v>
      </c>
      <c r="B6" s="38"/>
      <c r="C6" s="38"/>
      <c r="D6" s="38"/>
      <c r="E6" s="78"/>
      <c r="F6" s="79"/>
      <c r="G6" s="97"/>
      <c r="H6" s="84"/>
    </row>
    <row r="7" spans="1:8" ht="39.4" customHeight="1" x14ac:dyDescent="0.45">
      <c r="A7" s="77" t="s">
        <v>105</v>
      </c>
      <c r="B7" s="38"/>
      <c r="C7" s="38"/>
      <c r="D7" s="38"/>
      <c r="E7" s="78"/>
      <c r="F7" s="79"/>
      <c r="G7" s="97"/>
      <c r="H7" s="83"/>
    </row>
    <row r="8" spans="1:8" ht="39.4" customHeight="1" x14ac:dyDescent="0.45">
      <c r="A8" s="77" t="s">
        <v>106</v>
      </c>
      <c r="B8" s="38"/>
      <c r="C8" s="38"/>
      <c r="D8" s="38"/>
      <c r="E8" s="78"/>
      <c r="F8" s="79"/>
      <c r="G8" s="97"/>
      <c r="H8" s="84"/>
    </row>
    <row r="9" spans="1:8" ht="39.4" customHeight="1" x14ac:dyDescent="0.45">
      <c r="A9" s="77" t="s">
        <v>107</v>
      </c>
      <c r="B9" s="38"/>
      <c r="C9" s="38"/>
      <c r="D9" s="38"/>
      <c r="E9" s="78"/>
      <c r="F9" s="79"/>
      <c r="G9" s="97"/>
      <c r="H9" s="83"/>
    </row>
    <row r="10" spans="1:8" ht="39.4" customHeight="1" x14ac:dyDescent="0.45">
      <c r="A10" s="77" t="s">
        <v>108</v>
      </c>
      <c r="B10" s="38"/>
      <c r="C10" s="38"/>
      <c r="D10" s="38"/>
      <c r="E10" s="78"/>
      <c r="F10" s="79"/>
      <c r="G10" s="97"/>
      <c r="H10" s="84"/>
    </row>
    <row r="11" spans="1:8" ht="39.4" customHeight="1" x14ac:dyDescent="0.45">
      <c r="A11" s="77" t="s">
        <v>109</v>
      </c>
      <c r="B11" s="38"/>
      <c r="C11" s="38"/>
      <c r="D11" s="38"/>
      <c r="E11" s="78"/>
      <c r="F11" s="79"/>
      <c r="G11" s="97"/>
      <c r="H11" s="95"/>
    </row>
    <row r="12" spans="1:8" ht="39.4" customHeight="1" x14ac:dyDescent="0.45">
      <c r="A12" s="80" t="s">
        <v>110</v>
      </c>
      <c r="B12" s="43"/>
      <c r="C12" s="43"/>
      <c r="D12" s="43"/>
      <c r="E12" s="81"/>
      <c r="F12" s="82"/>
      <c r="G12" s="98"/>
      <c r="H12" s="84"/>
    </row>
    <row r="13" spans="1:8" ht="39" customHeight="1" x14ac:dyDescent="0.45"/>
    <row r="14" spans="1:8" ht="39" customHeight="1" x14ac:dyDescent="0.45"/>
    <row r="15" spans="1:8" ht="39" customHeight="1" x14ac:dyDescent="0.45"/>
    <row r="16" spans="1:8" ht="39" customHeight="1" x14ac:dyDescent="0.45"/>
    <row r="17" s="55" customFormat="1" ht="39" customHeight="1" x14ac:dyDescent="0.45"/>
    <row r="18" s="55" customFormat="1" ht="39" customHeight="1" x14ac:dyDescent="0.45"/>
    <row r="19" s="55" customFormat="1" ht="39" customHeight="1" x14ac:dyDescent="0.45"/>
    <row r="20" s="55" customFormat="1" ht="39" customHeight="1" x14ac:dyDescent="0.45"/>
    <row r="21" s="55" customFormat="1" ht="39" customHeight="1" x14ac:dyDescent="0.45"/>
    <row r="22" s="55" customFormat="1" ht="39" customHeight="1" x14ac:dyDescent="0.45"/>
    <row r="23" s="55" customFormat="1" ht="39" customHeight="1" x14ac:dyDescent="0.45"/>
    <row r="24" s="55" customFormat="1" ht="39" customHeight="1" x14ac:dyDescent="0.45"/>
    <row r="25" s="55" customFormat="1" ht="39" customHeight="1" x14ac:dyDescent="0.45"/>
    <row r="26" s="55" customFormat="1" ht="39" customHeight="1" x14ac:dyDescent="0.45"/>
    <row r="27" s="55" customFormat="1" ht="39" customHeight="1" x14ac:dyDescent="0.45"/>
    <row r="28" s="55" customFormat="1" ht="39" customHeight="1" x14ac:dyDescent="0.45"/>
    <row r="29" s="55" customFormat="1" ht="39" customHeight="1" x14ac:dyDescent="0.45"/>
    <row r="30" s="55" customFormat="1" ht="39" customHeight="1" x14ac:dyDescent="0.45"/>
    <row r="31" s="55" customFormat="1" ht="39" customHeight="1" x14ac:dyDescent="0.45"/>
    <row r="32" s="55" customFormat="1" ht="39" customHeight="1" x14ac:dyDescent="0.45"/>
    <row r="33" s="55" customFormat="1" ht="39" customHeight="1" x14ac:dyDescent="0.45"/>
    <row r="34" s="55" customFormat="1" ht="39" customHeight="1" x14ac:dyDescent="0.45"/>
    <row r="35" s="55" customFormat="1" ht="39" customHeight="1" x14ac:dyDescent="0.45"/>
    <row r="36" s="55" customFormat="1" ht="39" customHeight="1" x14ac:dyDescent="0.45"/>
    <row r="37" s="55" customFormat="1" ht="39" customHeight="1" x14ac:dyDescent="0.45"/>
    <row r="38" s="55" customFormat="1" ht="39" customHeight="1" x14ac:dyDescent="0.45"/>
    <row r="39" s="55" customFormat="1" ht="39" customHeight="1" x14ac:dyDescent="0.45"/>
    <row r="40" s="55" customFormat="1" ht="39" customHeight="1" x14ac:dyDescent="0.45"/>
    <row r="41" s="55" customFormat="1" ht="39" customHeight="1" x14ac:dyDescent="0.45"/>
    <row r="42" s="55" customFormat="1" ht="39" customHeight="1" x14ac:dyDescent="0.45"/>
    <row r="43" s="55" customFormat="1" ht="39" customHeight="1" x14ac:dyDescent="0.45"/>
    <row r="44" s="55" customFormat="1" ht="39" customHeight="1" x14ac:dyDescent="0.45"/>
    <row r="45" s="55" customFormat="1" ht="39" customHeight="1" x14ac:dyDescent="0.45"/>
    <row r="46" s="55" customFormat="1" ht="39" customHeight="1" x14ac:dyDescent="0.45"/>
    <row r="47" s="55" customFormat="1" ht="39" customHeight="1" x14ac:dyDescent="0.45"/>
    <row r="48" s="55" customFormat="1" ht="39" customHeight="1" x14ac:dyDescent="0.45"/>
    <row r="49" s="55" customFormat="1" ht="39" customHeight="1" x14ac:dyDescent="0.45"/>
    <row r="50" s="55" customFormat="1" ht="39" customHeight="1" x14ac:dyDescent="0.45"/>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4" ma:contentTypeDescription="Create a new document." ma:contentTypeScope="" ma:versionID="e4b57df5257b7501898efc43ee0a735a">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eb633013beaab446939537acea984be0"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B0E4F-5C2F-4220-B3AF-EBADA5D126E8}">
  <ds:schemaRefs>
    <ds:schemaRef ds:uri="aa90963d-48b8-42e8-a064-e2f251e3c647"/>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b48eabcc-ad5b-4292-878e-4febbc50835d"/>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F18DBFED-7984-4C8E-B985-3F0A10932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abcc-ad5b-4292-878e-4febbc50835d"/>
    <ds:schemaRef ds:uri="aa90963d-48b8-42e8-a064-e2f251e3c6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A91B8-A485-4880-B6EB-A0D5BC2517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Dashboard</vt:lpstr>
      <vt:lpstr>Lists</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Marie Langtry</cp:lastModifiedBy>
  <cp:revision/>
  <dcterms:created xsi:type="dcterms:W3CDTF">2021-03-11T12:11:45Z</dcterms:created>
  <dcterms:modified xsi:type="dcterms:W3CDTF">2021-09-03T07:55:30Z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