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eLangtry\Desktop\FSB uploads\"/>
    </mc:Choice>
  </mc:AlternateContent>
  <xr:revisionPtr revIDLastSave="0" documentId="8_{225A8548-043D-4F3B-A658-DD0ECD9A83D9}" xr6:coauthVersionLast="47" xr6:coauthVersionMax="47" xr10:uidLastSave="{00000000-0000-0000-0000-000000000000}"/>
  <bookViews>
    <workbookView xWindow="-98" yWindow="-98" windowWidth="22695" windowHeight="14595" tabRatio="683" activeTab="1" xr2:uid="{FE4A2CF9-AE39-4085-B55D-B7C160E4415C}"/>
  </bookViews>
  <sheets>
    <sheet name="Instructions" sheetId="24" r:id="rId1"/>
    <sheet name="Dashboard" sheetId="1" r:id="rId2"/>
    <sheet name="Lists" sheetId="6" state="hidden" r:id="rId3"/>
    <sheet name="Criteria 1" sheetId="2" r:id="rId4"/>
    <sheet name="Criteria 2" sheetId="7" r:id="rId5"/>
    <sheet name="Criteria 3" sheetId="8" r:id="rId6"/>
    <sheet name="Criteria 4" sheetId="9" r:id="rId7"/>
    <sheet name="Criteria 5" sheetId="10" r:id="rId8"/>
    <sheet name="Criteria 6" sheetId="11" r:id="rId9"/>
    <sheet name="Criteria 7" sheetId="12" r:id="rId10"/>
    <sheet name="Criteria 8" sheetId="13" r:id="rId11"/>
    <sheet name="Criteria 9" sheetId="14" r:id="rId12"/>
    <sheet name="Criteria 10" sheetId="15" r:id="rId13"/>
    <sheet name="Criteria 11" sheetId="16" r:id="rId14"/>
    <sheet name="Criteria 12" sheetId="34"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1" l="1"/>
  <c r="J18" i="1"/>
  <c r="I18" i="1"/>
  <c r="K23" i="1"/>
  <c r="J23" i="1"/>
  <c r="I23" i="1"/>
  <c r="H23" i="1"/>
  <c r="G23" i="1"/>
  <c r="F23" i="1"/>
  <c r="E23" i="1"/>
  <c r="D23" i="1"/>
  <c r="C23" i="1"/>
  <c r="K22" i="1"/>
  <c r="J22" i="1"/>
  <c r="I22" i="1"/>
  <c r="H22" i="1"/>
  <c r="G22" i="1"/>
  <c r="F22" i="1"/>
  <c r="E22" i="1"/>
  <c r="D22" i="1"/>
  <c r="C22" i="1"/>
  <c r="K21" i="1"/>
  <c r="J21" i="1"/>
  <c r="I21" i="1"/>
  <c r="H21" i="1"/>
  <c r="G21" i="1"/>
  <c r="F21" i="1"/>
  <c r="E21" i="1"/>
  <c r="D21" i="1"/>
  <c r="C21" i="1"/>
  <c r="K20" i="1"/>
  <c r="J20" i="1"/>
  <c r="I20" i="1"/>
  <c r="H20" i="1"/>
  <c r="G20" i="1"/>
  <c r="F20" i="1"/>
  <c r="E20" i="1"/>
  <c r="D20" i="1"/>
  <c r="C20" i="1"/>
  <c r="K19" i="1"/>
  <c r="J19" i="1"/>
  <c r="I19" i="1"/>
  <c r="H19" i="1"/>
  <c r="G19" i="1"/>
  <c r="F19" i="1"/>
  <c r="E19" i="1"/>
  <c r="D19" i="1"/>
  <c r="C19" i="1"/>
  <c r="H18" i="1"/>
  <c r="G18" i="1"/>
  <c r="F18" i="1"/>
  <c r="E18" i="1"/>
  <c r="D18" i="1"/>
  <c r="C18" i="1"/>
  <c r="K17" i="1"/>
  <c r="J17" i="1"/>
  <c r="I17" i="1"/>
  <c r="H17" i="1"/>
  <c r="G17" i="1"/>
  <c r="F17" i="1"/>
  <c r="E17" i="1"/>
  <c r="D17" i="1"/>
  <c r="C17" i="1"/>
  <c r="K16" i="1"/>
  <c r="J16" i="1"/>
  <c r="I16" i="1"/>
  <c r="H16" i="1"/>
  <c r="G16" i="1"/>
  <c r="F16" i="1"/>
  <c r="E16" i="1"/>
  <c r="D16" i="1"/>
  <c r="C16" i="1"/>
  <c r="K15" i="1"/>
  <c r="J15" i="1"/>
  <c r="I15" i="1"/>
  <c r="H15" i="1"/>
  <c r="G15" i="1"/>
  <c r="F15" i="1"/>
  <c r="E15" i="1"/>
  <c r="D15" i="1"/>
  <c r="C15" i="1"/>
  <c r="K14" i="1"/>
  <c r="J14" i="1"/>
  <c r="I14" i="1"/>
  <c r="H14" i="1"/>
  <c r="G14" i="1"/>
  <c r="F14" i="1"/>
  <c r="E14" i="1"/>
  <c r="D14" i="1"/>
  <c r="C14" i="1"/>
  <c r="K13" i="1"/>
  <c r="J13" i="1"/>
  <c r="I13" i="1"/>
  <c r="H13" i="1"/>
  <c r="G13" i="1"/>
  <c r="F13" i="1"/>
  <c r="E13" i="1"/>
  <c r="D13" i="1"/>
  <c r="C13" i="1"/>
  <c r="K12" i="1"/>
  <c r="J12" i="1"/>
  <c r="I12" i="1"/>
  <c r="H12" i="1"/>
  <c r="G12" i="1"/>
  <c r="F12" i="1"/>
  <c r="E12" i="1"/>
  <c r="D12" i="1"/>
  <c r="C12" i="1"/>
  <c r="D2" i="34"/>
  <c r="O8" i="6" s="1"/>
  <c r="D2" i="16"/>
  <c r="D2" i="15"/>
  <c r="D2" i="14"/>
  <c r="D2" i="13"/>
  <c r="D2" i="12"/>
  <c r="D2" i="11"/>
  <c r="D2" i="10"/>
  <c r="D2" i="9"/>
  <c r="D2" i="8"/>
  <c r="D2" i="7"/>
  <c r="D2" i="2"/>
  <c r="H24" i="1" l="1"/>
  <c r="G24" i="1"/>
  <c r="F24" i="1"/>
  <c r="E24" i="1"/>
  <c r="D24" i="1"/>
  <c r="C24" i="1"/>
  <c r="N8" i="6"/>
  <c r="M8" i="6"/>
  <c r="L8" i="6"/>
  <c r="K8" i="6"/>
  <c r="J8" i="6"/>
  <c r="I8" i="6"/>
  <c r="F8" i="6"/>
  <c r="D8" i="6"/>
  <c r="E11" i="6" s="1"/>
  <c r="E12" i="6" l="1"/>
  <c r="E10" i="6"/>
  <c r="K24" i="1"/>
  <c r="I24" i="1"/>
  <c r="J24" i="1"/>
  <c r="H8" i="6"/>
  <c r="G8" i="6"/>
  <c r="E8" i="6"/>
</calcChain>
</file>

<file path=xl/sharedStrings.xml><?xml version="1.0" encoding="utf-8"?>
<sst xmlns="http://schemas.openxmlformats.org/spreadsheetml/2006/main" count="289" uniqueCount="171">
  <si>
    <t>Please fill in the contact details below:</t>
  </si>
  <si>
    <t>Overall Compliance with Standard</t>
  </si>
  <si>
    <t>Fire and Rescue Service</t>
  </si>
  <si>
    <t>Contact Name</t>
  </si>
  <si>
    <t>Contact Email Address</t>
  </si>
  <si>
    <t>Contact Phone Number</t>
  </si>
  <si>
    <t>Criteria</t>
  </si>
  <si>
    <t>Description</t>
  </si>
  <si>
    <t>Priority</t>
  </si>
  <si>
    <t>Impact</t>
  </si>
  <si>
    <t>Compliance</t>
  </si>
  <si>
    <t>Low</t>
  </si>
  <si>
    <t>Medium</t>
  </si>
  <si>
    <t>High</t>
  </si>
  <si>
    <t>Fully Compliant</t>
  </si>
  <si>
    <t>Partically Compliant</t>
  </si>
  <si>
    <t>Non Compliant</t>
  </si>
  <si>
    <t>Chart</t>
  </si>
  <si>
    <t>Identify those who are most at risk in its community and target prevention activities in an inclusive way, through its community risk management planning</t>
  </si>
  <si>
    <t>Adopt a person-centred approach that places the individual and the community it serves at the core of its prevention activity</t>
  </si>
  <si>
    <t>Develop a prevention strategy and plan with the flexibility to proactively respond and adapt to the changing needs of its community, and for this to be supported by a named lead for prevention from within the service</t>
  </si>
  <si>
    <t>Recruit, train, and develop employees and volunteers, working with others where relevant, to establish and maintain a competent and professional prevention workforce of which are trained in safeguarding</t>
  </si>
  <si>
    <t>Optimise resources to proactively engage and educate the community it serves, working collaboratively with others as and when appropriate</t>
  </si>
  <si>
    <t>Demonstrate inclusivity by recognising the diversity of its community and providing equality of access</t>
  </si>
  <si>
    <t>Utilise and share accurate data and intelligence, from a variety of sources to support evidence-based decision making and the deployment of appropriate resources for prevention activities</t>
  </si>
  <si>
    <t>Demonstrate how it monitors and evaluates the effectiveness and efficiency of its prevention activity</t>
  </si>
  <si>
    <t>Generate a culture which embraces national and organisational learning allowing it to identify and capture feedback from a range of sources; evaluate, share and act upon it to drive innovation and continuous improvement and enhance future performance</t>
  </si>
  <si>
    <t>Investigate, report on and learn from the cause of fires, including the unusual spread of fire, where fire investigation activity is managed within its fire protection function, working with others, when appropriate</t>
  </si>
  <si>
    <t>Contribute to the continual improvement of prevention activities coordinated through the National Fire Chiefs Council (NFCC) network</t>
  </si>
  <si>
    <t>Contribute and support national campaigns, where appropriate and where resources are available</t>
  </si>
  <si>
    <t>Total</t>
  </si>
  <si>
    <t>Partially Compliant</t>
  </si>
  <si>
    <t>Criteria 1</t>
  </si>
  <si>
    <t>Criteria 2</t>
  </si>
  <si>
    <t>Criteria 3</t>
  </si>
  <si>
    <t>Criteria 4</t>
  </si>
  <si>
    <t>Criteria 5</t>
  </si>
  <si>
    <t>Criteria 6</t>
  </si>
  <si>
    <t>Criteria 7</t>
  </si>
  <si>
    <t>Criteria 8</t>
  </si>
  <si>
    <t>Criteria 9</t>
  </si>
  <si>
    <t>Criteria 10</t>
  </si>
  <si>
    <t>Criteria 11</t>
  </si>
  <si>
    <t>Criteria 12</t>
  </si>
  <si>
    <t>Partial Compliant</t>
  </si>
  <si>
    <t>Non compliant</t>
  </si>
  <si>
    <t>Work assigned to</t>
  </si>
  <si>
    <t>Projected date for completion</t>
  </si>
  <si>
    <t>Description of work needing to be done</t>
  </si>
  <si>
    <t>Evidence of Compliance</t>
  </si>
  <si>
    <t>Is FRS fully compliant with this Criteria?</t>
  </si>
  <si>
    <t>Task 1/1</t>
  </si>
  <si>
    <t>Task 1/2</t>
  </si>
  <si>
    <t>Task 1/3</t>
  </si>
  <si>
    <t>Task 1/4</t>
  </si>
  <si>
    <t>Task 1/5</t>
  </si>
  <si>
    <t>Task 1/6</t>
  </si>
  <si>
    <t>Task 1/7</t>
  </si>
  <si>
    <t>Task 1/8</t>
  </si>
  <si>
    <t>Task 1/9</t>
  </si>
  <si>
    <t>Task 1/10</t>
  </si>
  <si>
    <t>Task 2/1</t>
  </si>
  <si>
    <t>Task 2/2</t>
  </si>
  <si>
    <t>Task 2/3</t>
  </si>
  <si>
    <t>Task 2/4</t>
  </si>
  <si>
    <t>Task 2/5</t>
  </si>
  <si>
    <t>Task 2/6</t>
  </si>
  <si>
    <t>Task 2/7</t>
  </si>
  <si>
    <t>Task 2/8</t>
  </si>
  <si>
    <t>Task 2/9</t>
  </si>
  <si>
    <t>Task 2/10</t>
  </si>
  <si>
    <t>Task 3/1</t>
  </si>
  <si>
    <t>Task 3/2</t>
  </si>
  <si>
    <t>Task 3/3</t>
  </si>
  <si>
    <t>Task 3/4</t>
  </si>
  <si>
    <t>Task 3/5</t>
  </si>
  <si>
    <t>Task 3/6</t>
  </si>
  <si>
    <t>Task 3/7</t>
  </si>
  <si>
    <t>Task 3/8</t>
  </si>
  <si>
    <t>Task 3/9</t>
  </si>
  <si>
    <t>Task 3/10</t>
  </si>
  <si>
    <t>Task 4/1</t>
  </si>
  <si>
    <t>Task 4/2</t>
  </si>
  <si>
    <t>Task 4/3</t>
  </si>
  <si>
    <t>Task 4/4</t>
  </si>
  <si>
    <t>Task 4/5</t>
  </si>
  <si>
    <t>Task 4/6</t>
  </si>
  <si>
    <t>Task 4/7</t>
  </si>
  <si>
    <t>Task 4/8</t>
  </si>
  <si>
    <t>Task 4/9</t>
  </si>
  <si>
    <t>Task 4/10</t>
  </si>
  <si>
    <t>Task 5/1</t>
  </si>
  <si>
    <t>Task 5/2</t>
  </si>
  <si>
    <t>Task 5/3</t>
  </si>
  <si>
    <t>Task 5/4</t>
  </si>
  <si>
    <t>Task 5/5</t>
  </si>
  <si>
    <t>Task 5/6</t>
  </si>
  <si>
    <t>Task 5/7</t>
  </si>
  <si>
    <t>Task 5/8</t>
  </si>
  <si>
    <t>Task 5/9</t>
  </si>
  <si>
    <t>Task 5/10</t>
  </si>
  <si>
    <t>Task 6/1</t>
  </si>
  <si>
    <t>Task 6/2</t>
  </si>
  <si>
    <t>Task 6/3</t>
  </si>
  <si>
    <t>Task 6/4</t>
  </si>
  <si>
    <t>Task 6/5</t>
  </si>
  <si>
    <t>Task 6/6</t>
  </si>
  <si>
    <t>Task 6/7</t>
  </si>
  <si>
    <t>Task 6/8</t>
  </si>
  <si>
    <t>Task 6/9</t>
  </si>
  <si>
    <t>Task 6/10</t>
  </si>
  <si>
    <t>Task 7/1</t>
  </si>
  <si>
    <t>Task 7/2</t>
  </si>
  <si>
    <t>Task 7/3</t>
  </si>
  <si>
    <t>Task 7/4</t>
  </si>
  <si>
    <t>Task 7/5</t>
  </si>
  <si>
    <t>Task 7/6</t>
  </si>
  <si>
    <t>Task 7/7</t>
  </si>
  <si>
    <t>Task 7/8</t>
  </si>
  <si>
    <t>Task 7/9</t>
  </si>
  <si>
    <t>Task 7/10</t>
  </si>
  <si>
    <t>Task 8/1</t>
  </si>
  <si>
    <t>Task 8/2</t>
  </si>
  <si>
    <t>Task 8/3</t>
  </si>
  <si>
    <t>Task 8/4</t>
  </si>
  <si>
    <t>Task 8/5</t>
  </si>
  <si>
    <t>Task 8/6</t>
  </si>
  <si>
    <t>Task 8/7</t>
  </si>
  <si>
    <t>Task 8/8</t>
  </si>
  <si>
    <t>Task 8/9</t>
  </si>
  <si>
    <t>Task 8/10</t>
  </si>
  <si>
    <t>Task 9/1</t>
  </si>
  <si>
    <t>Task 9/2</t>
  </si>
  <si>
    <t>Task 9/3</t>
  </si>
  <si>
    <t>Task 9/4</t>
  </si>
  <si>
    <t>Task 9/5</t>
  </si>
  <si>
    <t>Task 9/6</t>
  </si>
  <si>
    <t>Task 9/7</t>
  </si>
  <si>
    <t>Task 9/8</t>
  </si>
  <si>
    <t>Task 9/9</t>
  </si>
  <si>
    <t>Task 9/10</t>
  </si>
  <si>
    <t>Task 10/1</t>
  </si>
  <si>
    <t>Task 10/2</t>
  </si>
  <si>
    <t>Task 10/3</t>
  </si>
  <si>
    <t>Task 10/4</t>
  </si>
  <si>
    <t>Task 10/5</t>
  </si>
  <si>
    <t>Task 10/6</t>
  </si>
  <si>
    <t>Task 10/7</t>
  </si>
  <si>
    <t>Task 10/8</t>
  </si>
  <si>
    <t>Task 10/9</t>
  </si>
  <si>
    <t>Task 10/10</t>
  </si>
  <si>
    <t>Task 11/1</t>
  </si>
  <si>
    <t>Task 11/2</t>
  </si>
  <si>
    <t>Task 11/3</t>
  </si>
  <si>
    <t>Task 11/4</t>
  </si>
  <si>
    <t>Task 11/5</t>
  </si>
  <si>
    <t>Task 11/6</t>
  </si>
  <si>
    <t>Task 11/7</t>
  </si>
  <si>
    <t>Task 11/8</t>
  </si>
  <si>
    <t>Task 11/9</t>
  </si>
  <si>
    <t>Task 11/10</t>
  </si>
  <si>
    <t>Task 12/1</t>
  </si>
  <si>
    <t>Task 12/2</t>
  </si>
  <si>
    <t>Task 12/3</t>
  </si>
  <si>
    <t>Task 12/4</t>
  </si>
  <si>
    <t>Task 12/5</t>
  </si>
  <si>
    <t>Task 12/6</t>
  </si>
  <si>
    <t>Task 12/7</t>
  </si>
  <si>
    <t>Task 12/8</t>
  </si>
  <si>
    <t>Task 12/9</t>
  </si>
  <si>
    <t>Task 12/10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</si>
</sst>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
      <u/>
      <sz val="11"/>
      <color theme="10"/>
      <name val="Calibri"/>
      <family val="2"/>
      <scheme val="minor"/>
    </font>
    <font>
      <b/>
      <sz val="14"/>
      <color theme="1"/>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
      <patternFill patternType="solid">
        <fgColor rgb="FF002060"/>
        <bgColor indexed="64"/>
      </patternFill>
    </fill>
    <fill>
      <patternFill patternType="solid">
        <fgColor rgb="FF6598FF"/>
        <bgColor indexed="64"/>
      </patternFill>
    </fill>
    <fill>
      <patternFill patternType="solid">
        <fgColor rgb="FFD1E0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xf numFmtId="0" fontId="8" fillId="0" borderId="0" applyNumberFormat="0" applyFill="0" applyBorder="0" applyAlignment="0" applyProtection="0"/>
  </cellStyleXfs>
  <cellXfs count="119">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Fill="1" applyBorder="1" applyAlignment="1">
      <alignment horizontal="left" vertical="center"/>
    </xf>
    <xf numFmtId="0" fontId="0" fillId="0" borderId="0" xfId="0" applyBorder="1" applyAlignment="1">
      <alignment horizontal="left" vertical="center"/>
    </xf>
    <xf numFmtId="0" fontId="0" fillId="0" borderId="0" xfId="0" applyBorder="1"/>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3" borderId="1" xfId="0" applyFill="1" applyBorder="1" applyAlignment="1">
      <alignment horizontal="center"/>
    </xf>
    <xf numFmtId="0" fontId="3" fillId="11" borderId="1" xfId="0" applyFont="1" applyFill="1" applyBorder="1" applyAlignment="1" applyProtection="1">
      <alignment horizontal="center" vertical="center"/>
    </xf>
    <xf numFmtId="0" fontId="3" fillId="11" borderId="1" xfId="0" applyFont="1" applyFill="1" applyBorder="1" applyAlignment="1" applyProtection="1">
      <alignment horizontal="center" vertical="center" wrapText="1"/>
    </xf>
    <xf numFmtId="0" fontId="3" fillId="11" borderId="1" xfId="0" applyFont="1" applyFill="1" applyBorder="1" applyAlignment="1" applyProtection="1">
      <alignment vertical="center"/>
    </xf>
    <xf numFmtId="14" fontId="3" fillId="11" borderId="1" xfId="0" applyNumberFormat="1" applyFont="1" applyFill="1" applyBorder="1" applyAlignment="1" applyProtection="1">
      <alignment horizontal="center" vertical="center"/>
    </xf>
    <xf numFmtId="0" fontId="3" fillId="8" borderId="1" xfId="0"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wrapText="1"/>
    </xf>
    <xf numFmtId="0" fontId="3" fillId="8" borderId="4" xfId="0" applyFont="1" applyFill="1" applyBorder="1" applyAlignment="1" applyProtection="1">
      <alignment horizontal="left" vertical="center" wrapText="1"/>
    </xf>
    <xf numFmtId="0" fontId="3" fillId="8" borderId="5"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3" fillId="10" borderId="2" xfId="0" applyFont="1" applyFill="1"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vertical="center"/>
    </xf>
    <xf numFmtId="14" fontId="0" fillId="0" borderId="1" xfId="0" applyNumberFormat="1"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horizontal="center" vertical="center"/>
    </xf>
    <xf numFmtId="0" fontId="0" fillId="0" borderId="8" xfId="0" applyBorder="1" applyAlignment="1" applyProtection="1">
      <alignment horizontal="center" vertical="center" wrapText="1"/>
    </xf>
    <xf numFmtId="0" fontId="0" fillId="0" borderId="8" xfId="0" applyBorder="1" applyAlignment="1" applyProtection="1">
      <alignment vertical="center"/>
    </xf>
    <xf numFmtId="14" fontId="0" fillId="0" borderId="8" xfId="0" applyNumberFormat="1" applyBorder="1" applyAlignment="1" applyProtection="1">
      <alignment horizontal="center" vertical="center"/>
    </xf>
    <xf numFmtId="0" fontId="3" fillId="8" borderId="6" xfId="0" applyFont="1" applyFill="1" applyBorder="1" applyAlignment="1" applyProtection="1">
      <alignment horizontal="center" vertical="center" wrapText="1"/>
    </xf>
    <xf numFmtId="0" fontId="3" fillId="11" borderId="3" xfId="0" applyFont="1" applyFill="1" applyBorder="1" applyAlignment="1" applyProtection="1">
      <alignment vertical="center"/>
    </xf>
    <xf numFmtId="0" fontId="0" fillId="0" borderId="3" xfId="0" applyBorder="1" applyAlignment="1" applyProtection="1">
      <alignment vertical="center"/>
    </xf>
    <xf numFmtId="0" fontId="0" fillId="0" borderId="9" xfId="0" applyBorder="1" applyAlignment="1" applyProtection="1">
      <alignment vertical="center"/>
    </xf>
    <xf numFmtId="0" fontId="3" fillId="8" borderId="0" xfId="0" applyFont="1" applyFill="1" applyBorder="1" applyAlignment="1" applyProtection="1">
      <alignment vertical="center" wrapText="1"/>
    </xf>
    <xf numFmtId="0" fontId="3" fillId="8" borderId="13" xfId="0" applyFont="1" applyFill="1" applyBorder="1" applyAlignment="1" applyProtection="1">
      <alignment horizontal="center" vertical="center" wrapText="1"/>
    </xf>
    <xf numFmtId="0" fontId="0" fillId="12" borderId="9" xfId="0" applyFont="1" applyFill="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9" borderId="9" xfId="0" applyFont="1" applyFill="1" applyBorder="1" applyAlignment="1" applyProtection="1">
      <alignment horizontal="center" vertical="center" wrapText="1"/>
    </xf>
    <xf numFmtId="0" fontId="0" fillId="0" borderId="0" xfId="0" applyAlignment="1" applyProtection="1">
      <alignment vertical="center" wrapText="1"/>
    </xf>
    <xf numFmtId="0" fontId="1" fillId="0" borderId="5" xfId="0" applyFont="1" applyBorder="1" applyAlignment="1">
      <alignment horizontal="center" vertical="center"/>
    </xf>
    <xf numFmtId="0" fontId="0" fillId="0" borderId="1" xfId="0" applyFont="1" applyBorder="1" applyAlignment="1" applyProtection="1">
      <alignment vertical="center"/>
    </xf>
    <xf numFmtId="0" fontId="0" fillId="9" borderId="1" xfId="0" applyFont="1" applyFill="1" applyBorder="1" applyAlignment="1" applyProtection="1">
      <alignment vertical="center"/>
    </xf>
    <xf numFmtId="0" fontId="3" fillId="8" borderId="1" xfId="0" applyFont="1" applyFill="1" applyBorder="1" applyAlignment="1">
      <alignment horizontal="center" vertical="center" wrapText="1"/>
    </xf>
    <xf numFmtId="0" fontId="3" fillId="11" borderId="1" xfId="0" applyFont="1" applyFill="1" applyBorder="1" applyAlignment="1">
      <alignment vertical="center"/>
    </xf>
    <xf numFmtId="0" fontId="0" fillId="0" borderId="1" xfId="0" applyFont="1" applyBorder="1" applyAlignment="1">
      <alignment vertical="center"/>
    </xf>
    <xf numFmtId="0" fontId="0" fillId="9" borderId="1" xfId="0" applyFont="1" applyFill="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8" xfId="0" applyFont="1" applyBorder="1" applyAlignment="1" applyProtection="1">
      <alignment vertical="center"/>
    </xf>
    <xf numFmtId="0" fontId="3" fillId="8" borderId="23" xfId="0" applyFont="1" applyFill="1" applyBorder="1" applyAlignment="1" applyProtection="1">
      <alignment horizontal="center" vertical="center" wrapText="1"/>
    </xf>
    <xf numFmtId="0" fontId="1" fillId="6" borderId="26" xfId="0" applyFont="1" applyFill="1" applyBorder="1" applyAlignment="1">
      <alignment vertical="center"/>
    </xf>
    <xf numFmtId="0" fontId="6" fillId="15" borderId="11" xfId="0" applyFont="1" applyFill="1" applyBorder="1" applyAlignment="1">
      <alignment horizontal="left" vertical="center"/>
    </xf>
    <xf numFmtId="0" fontId="9" fillId="2" borderId="5"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6" xfId="0" applyFont="1" applyFill="1" applyBorder="1" applyAlignment="1">
      <alignment horizontal="center" vertical="center"/>
    </xf>
    <xf numFmtId="0" fontId="9" fillId="6" borderId="24" xfId="0" applyFont="1" applyFill="1" applyBorder="1" applyAlignment="1">
      <alignment horizontal="center" vertical="center"/>
    </xf>
    <xf numFmtId="0" fontId="9" fillId="6" borderId="25" xfId="0" applyFont="1" applyFill="1" applyBorder="1" applyAlignment="1">
      <alignment horizontal="center" vertical="center"/>
    </xf>
    <xf numFmtId="0" fontId="3" fillId="10" borderId="2" xfId="0" applyFont="1" applyFill="1" applyBorder="1" applyAlignment="1" applyProtection="1">
      <alignment vertical="center" wrapText="1"/>
    </xf>
    <xf numFmtId="0" fontId="3" fillId="11" borderId="1" xfId="0" applyFont="1" applyFill="1" applyBorder="1" applyAlignment="1" applyProtection="1">
      <alignment vertical="center" wrapText="1"/>
    </xf>
    <xf numFmtId="14" fontId="3" fillId="11" borderId="1" xfId="0" applyNumberFormat="1" applyFont="1" applyFill="1" applyBorder="1" applyAlignment="1" applyProtection="1">
      <alignment horizontal="center" vertical="center" wrapText="1"/>
    </xf>
    <xf numFmtId="0" fontId="0" fillId="0" borderId="2" xfId="0" applyBorder="1" applyAlignment="1" applyProtection="1">
      <alignment vertical="center" wrapText="1"/>
    </xf>
    <xf numFmtId="0" fontId="0" fillId="0" borderId="1" xfId="0" applyBorder="1" applyAlignment="1" applyProtection="1">
      <alignment vertical="center" wrapText="1"/>
    </xf>
    <xf numFmtId="14" fontId="0" fillId="0" borderId="1" xfId="0" applyNumberFormat="1" applyBorder="1" applyAlignment="1" applyProtection="1">
      <alignment horizontal="center"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14" fontId="0" fillId="0" borderId="8" xfId="0" applyNumberFormat="1" applyBorder="1" applyAlignment="1" applyProtection="1">
      <alignment horizontal="center" vertical="center" wrapText="1"/>
    </xf>
    <xf numFmtId="0" fontId="0" fillId="0" borderId="1" xfId="0" applyFont="1" applyBorder="1" applyAlignment="1" applyProtection="1">
      <alignment vertical="center" wrapText="1"/>
    </xf>
    <xf numFmtId="0" fontId="0" fillId="9" borderId="1" xfId="0" applyFont="1" applyFill="1" applyBorder="1" applyAlignment="1" applyProtection="1">
      <alignment vertical="center" wrapText="1"/>
    </xf>
    <xf numFmtId="14" fontId="3" fillId="8" borderId="13" xfId="0" applyNumberFormat="1" applyFont="1" applyFill="1" applyBorder="1" applyAlignment="1" applyProtection="1">
      <alignment horizontal="center" vertical="center" wrapText="1"/>
    </xf>
    <xf numFmtId="0" fontId="3" fillId="8" borderId="22" xfId="0" applyFont="1" applyFill="1" applyBorder="1" applyAlignment="1" applyProtection="1">
      <alignment horizontal="center" vertical="center" wrapText="1"/>
    </xf>
    <xf numFmtId="0" fontId="0" fillId="12" borderId="9" xfId="0" applyFont="1" applyFill="1" applyBorder="1" applyAlignment="1" applyProtection="1">
      <alignment vertical="center" wrapText="1"/>
    </xf>
    <xf numFmtId="14" fontId="0" fillId="12" borderId="9" xfId="0" applyNumberFormat="1" applyFont="1" applyFill="1" applyBorder="1" applyAlignment="1" applyProtection="1">
      <alignment horizontal="center" vertical="center" wrapText="1"/>
    </xf>
    <xf numFmtId="0" fontId="0" fillId="0" borderId="12" xfId="0" applyFont="1" applyBorder="1" applyAlignment="1" applyProtection="1">
      <alignment vertical="center" wrapText="1"/>
    </xf>
    <xf numFmtId="0" fontId="0" fillId="0" borderId="9" xfId="0" applyFont="1" applyBorder="1" applyAlignment="1" applyProtection="1">
      <alignment vertical="center" wrapText="1"/>
    </xf>
    <xf numFmtId="14" fontId="0" fillId="0" borderId="9" xfId="0" applyNumberFormat="1" applyFont="1" applyBorder="1" applyAlignment="1" applyProtection="1">
      <alignment horizontal="center" vertical="center" wrapText="1"/>
    </xf>
    <xf numFmtId="0" fontId="0" fillId="9" borderId="12" xfId="0" applyFont="1" applyFill="1" applyBorder="1" applyAlignment="1" applyProtection="1">
      <alignment vertical="center" wrapText="1"/>
    </xf>
    <xf numFmtId="0" fontId="0" fillId="9" borderId="9" xfId="0" applyFont="1" applyFill="1" applyBorder="1" applyAlignment="1" applyProtection="1">
      <alignment vertical="center" wrapText="1"/>
    </xf>
    <xf numFmtId="14" fontId="0" fillId="9" borderId="9" xfId="0" applyNumberFormat="1" applyFont="1" applyFill="1" applyBorder="1" applyAlignment="1" applyProtection="1">
      <alignment horizontal="center" vertical="center" wrapText="1"/>
    </xf>
    <xf numFmtId="0" fontId="0" fillId="0" borderId="8" xfId="0" applyFont="1" applyBorder="1" applyAlignment="1" applyProtection="1">
      <alignment vertical="center" wrapText="1"/>
    </xf>
    <xf numFmtId="0" fontId="3" fillId="11" borderId="3" xfId="0" applyFont="1" applyFill="1" applyBorder="1" applyAlignment="1" applyProtection="1">
      <alignment vertical="center" wrapText="1"/>
    </xf>
    <xf numFmtId="0" fontId="0" fillId="0" borderId="3" xfId="0" applyBorder="1" applyAlignment="1" applyProtection="1">
      <alignment vertical="center" wrapText="1"/>
    </xf>
    <xf numFmtId="0" fontId="0" fillId="0" borderId="9" xfId="0" applyBorder="1" applyAlignment="1" applyProtection="1">
      <alignmen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16" borderId="11" xfId="0" applyFont="1" applyFill="1" applyBorder="1" applyAlignment="1" applyProtection="1">
      <alignment horizontal="left" vertical="center"/>
      <protection locked="0"/>
    </xf>
    <xf numFmtId="0" fontId="8" fillId="16" borderId="11" xfId="1" applyFill="1" applyBorder="1" applyAlignment="1" applyProtection="1">
      <alignment horizontal="left" vertical="center"/>
      <protection locked="0"/>
    </xf>
    <xf numFmtId="0" fontId="5" fillId="14" borderId="11" xfId="0" applyFont="1" applyFill="1" applyBorder="1" applyAlignment="1">
      <alignment horizontal="center" vertical="center"/>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cellXfs>
  <cellStyles count="2">
    <cellStyle name="Hyperlink" xfId="1" builtinId="8"/>
    <cellStyle name="Normal" xfId="0" builtinId="0"/>
  </cellStyles>
  <dxfs count="270">
    <dxf>
      <alignment vertical="center" textRotation="0" wrapText="1" indent="0" justifyLastLine="0" shrinkToFit="0" readingOrder="0"/>
      <protection locked="1" hidden="0"/>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center"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vertical="center" textRotation="0" wrapText="1" indent="0" justifyLastLine="0" shrinkToFit="0" readingOrder="0"/>
      <protection locked="1" hidden="0"/>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center"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vertical="center" textRotation="0" wrapText="1" indent="0" justifyLastLine="0" shrinkToFit="0" readingOrder="0"/>
      <protection locked="1" hidden="0"/>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center"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vertical="center" textRotation="0" wrapText="1" indent="0" justifyLastLine="0" shrinkToFit="0" readingOrder="0"/>
      <protection locked="1" hidden="0"/>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center"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vertical="center" textRotation="0" wrapText="1" indent="0" justifyLastLine="0" shrinkToFit="0" readingOrder="0"/>
      <protection locked="1" hidden="0"/>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center"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right/>
        <top style="thin">
          <color indexed="64"/>
        </top>
        <bottom/>
      </border>
      <protection locked="1" hidden="0"/>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FF3300"/>
      <color rgb="FFFFCCFF"/>
      <color rgb="FF92D050"/>
      <color rgb="FFFF99FF"/>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Dashboard!$I$12:$K$12</c:f>
              <c:numCache>
                <c:formatCode>General</c:formatCode>
                <c:ptCount val="3"/>
                <c:pt idx="0">
                  <c:v>0</c:v>
                </c:pt>
                <c:pt idx="1">
                  <c:v>0</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D-220A-4DEA-9593-2FF7FB6EA5B8}"/>
              </c:ext>
            </c:extLst>
          </c:dPt>
          <c:val>
            <c:numRef>
              <c:f>Dashboard!$I$22:$K$22</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Dashboard!$I$13:$K$13</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Dashboard!$I$24:$K$24</c:f>
              <c:numCache>
                <c:formatCode>General</c:formatCode>
                <c:ptCount val="3"/>
                <c:pt idx="0">
                  <c:v>0</c:v>
                </c:pt>
                <c:pt idx="1">
                  <c:v>0</c:v>
                </c:pt>
                <c:pt idx="2">
                  <c:v>0</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Fully Compliant</c:v>
                </c:pt>
                <c:pt idx="1">
                  <c:v>Partial Compliant</c:v>
                </c:pt>
                <c:pt idx="2">
                  <c:v>Non compliant</c:v>
                </c:pt>
              </c:strCache>
            </c:strRef>
          </c:cat>
          <c:val>
            <c:numRef>
              <c:f>Lists!$E$10:$E$12</c:f>
              <c:numCache>
                <c:formatCode>General</c:formatCode>
                <c:ptCount val="3"/>
                <c:pt idx="0">
                  <c:v>12</c:v>
                </c:pt>
                <c:pt idx="1">
                  <c:v>0</c:v>
                </c:pt>
                <c:pt idx="2">
                  <c:v>0</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Dashboard!$I$23:$K$23</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Dashboard!$I$14:$K$14</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Dashboard!$I$15:$K$15</c:f>
              <c:numCache>
                <c:formatCode>General</c:formatCode>
                <c:ptCount val="3"/>
                <c:pt idx="0">
                  <c:v>0</c:v>
                </c:pt>
                <c:pt idx="1">
                  <c:v>0</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40CA-446B-A0AF-76442C3D07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0CA-446B-A0AF-76442C3D07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40CA-446B-A0AF-76442C3D0714}"/>
              </c:ext>
            </c:extLst>
          </c:dPt>
          <c:val>
            <c:numRef>
              <c:f>Dashboard!$I$16:$K$16</c:f>
              <c:numCache>
                <c:formatCode>General</c:formatCode>
                <c:ptCount val="3"/>
                <c:pt idx="0">
                  <c:v>0</c:v>
                </c:pt>
                <c:pt idx="1">
                  <c:v>0</c:v>
                </c:pt>
                <c:pt idx="2">
                  <c:v>0</c:v>
                </c:pt>
              </c:numCache>
            </c:numRef>
          </c:val>
          <c:extLst>
            <c:ext xmlns:c16="http://schemas.microsoft.com/office/drawing/2014/chart" uri="{C3380CC4-5D6E-409C-BE32-E72D297353CC}">
              <c16:uniqueId val="{00000000-40CA-446B-A0AF-76442C3D071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663C-4FA0-8B16-6EBDCF2C163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63C-4FA0-8B16-6EBDCF2C163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663C-4FA0-8B16-6EBDCF2C1639}"/>
              </c:ext>
            </c:extLst>
          </c:dPt>
          <c:val>
            <c:numRef>
              <c:f>Dashboard!$I$17:$K$17</c:f>
              <c:numCache>
                <c:formatCode>General</c:formatCode>
                <c:ptCount val="3"/>
                <c:pt idx="0">
                  <c:v>0</c:v>
                </c:pt>
                <c:pt idx="1">
                  <c:v>0</c:v>
                </c:pt>
                <c:pt idx="2">
                  <c:v>0</c:v>
                </c:pt>
              </c:numCache>
            </c:numRef>
          </c:val>
          <c:extLst>
            <c:ext xmlns:c16="http://schemas.microsoft.com/office/drawing/2014/chart" uri="{C3380CC4-5D6E-409C-BE32-E72D297353CC}">
              <c16:uniqueId val="{00000000-663C-4FA0-8B16-6EBDCF2C163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71E3-4BDC-BA81-A8E6791512B6}"/>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71E3-4BDC-BA81-A8E6791512B6}"/>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71E3-4BDC-BA81-A8E6791512B6}"/>
              </c:ext>
            </c:extLst>
          </c:dPt>
          <c:val>
            <c:numRef>
              <c:f>Dashboard!$I$18:$K$18</c:f>
              <c:numCache>
                <c:formatCode>General</c:formatCode>
                <c:ptCount val="3"/>
                <c:pt idx="0">
                  <c:v>0</c:v>
                </c:pt>
                <c:pt idx="1">
                  <c:v>0</c:v>
                </c:pt>
                <c:pt idx="2">
                  <c:v>0</c:v>
                </c:pt>
              </c:numCache>
            </c:numRef>
          </c:val>
          <c:extLst>
            <c:ext xmlns:c16="http://schemas.microsoft.com/office/drawing/2014/chart" uri="{C3380CC4-5D6E-409C-BE32-E72D297353CC}">
              <c16:uniqueId val="{00000000-71E3-4BDC-BA81-A8E6791512B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EBB-4A52-B8AB-025FF25D8D22}"/>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EBB-4A52-B8AB-025FF25D8D2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EBB-4A52-B8AB-025FF25D8D22}"/>
              </c:ext>
            </c:extLst>
          </c:dPt>
          <c:val>
            <c:numRef>
              <c:f>Dashboard!$I$19:$K$19</c:f>
              <c:numCache>
                <c:formatCode>General</c:formatCode>
                <c:ptCount val="3"/>
                <c:pt idx="0">
                  <c:v>0</c:v>
                </c:pt>
                <c:pt idx="1">
                  <c:v>0</c:v>
                </c:pt>
                <c:pt idx="2">
                  <c:v>0</c:v>
                </c:pt>
              </c:numCache>
            </c:numRef>
          </c:val>
          <c:extLst>
            <c:ext xmlns:c16="http://schemas.microsoft.com/office/drawing/2014/chart" uri="{C3380CC4-5D6E-409C-BE32-E72D297353CC}">
              <c16:uniqueId val="{00000000-1EBB-4A52-B8AB-025FF25D8D2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29B-4251-B1C1-4069ED7B43B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29B-4251-B1C1-4069ED7B43B0}"/>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29B-4251-B1C1-4069ED7B43B0}"/>
              </c:ext>
            </c:extLst>
          </c:dPt>
          <c:val>
            <c:numRef>
              <c:f>Dashboard!$I$20:$K$20</c:f>
              <c:numCache>
                <c:formatCode>General</c:formatCode>
                <c:ptCount val="3"/>
                <c:pt idx="0">
                  <c:v>0</c:v>
                </c:pt>
                <c:pt idx="1">
                  <c:v>0</c:v>
                </c:pt>
                <c:pt idx="2">
                  <c:v>0</c:v>
                </c:pt>
              </c:numCache>
            </c:numRef>
          </c:val>
          <c:extLst>
            <c:ext xmlns:c16="http://schemas.microsoft.com/office/drawing/2014/chart" uri="{C3380CC4-5D6E-409C-BE32-E72D297353CC}">
              <c16:uniqueId val="{00000000-129B-4251-B1C1-4069ED7B43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581B-4BBE-BE56-9AB2240DE69B}"/>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581B-4BBE-BE56-9AB2240DE69B}"/>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581B-4BBE-BE56-9AB2240DE69B}"/>
              </c:ext>
            </c:extLst>
          </c:dPt>
          <c:val>
            <c:numRef>
              <c:f>Dashboard!$I$21:$K$21</c:f>
              <c:numCache>
                <c:formatCode>General</c:formatCode>
                <c:ptCount val="3"/>
                <c:pt idx="0">
                  <c:v>0</c:v>
                </c:pt>
                <c:pt idx="1">
                  <c:v>0</c:v>
                </c:pt>
                <c:pt idx="2">
                  <c:v>0</c:v>
                </c:pt>
              </c:numCache>
            </c:numRef>
          </c:val>
          <c:extLst>
            <c:ext xmlns:c16="http://schemas.microsoft.com/office/drawing/2014/chart" uri="{C3380CC4-5D6E-409C-BE32-E72D297353CC}">
              <c16:uniqueId val="{00000000-581B-4BBE-BE56-9AB2240DE69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image" Target="../media/image1.png"/><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390525</xdr:colOff>
      <xdr:row>63</xdr:row>
      <xdr:rowOff>9526</xdr:rowOff>
    </xdr:to>
    <xdr:sp macro="" textlink="">
      <xdr:nvSpPr>
        <xdr:cNvPr id="3" name="TextBox 2">
          <a:extLst>
            <a:ext uri="{FF2B5EF4-FFF2-40B4-BE49-F238E27FC236}">
              <a16:creationId xmlns:a16="http://schemas.microsoft.com/office/drawing/2014/main" id="{54775255-8A0B-48CB-A5B9-8747BEA86346}"/>
            </a:ext>
          </a:extLst>
        </xdr:cNvPr>
        <xdr:cNvSpPr txBox="1"/>
      </xdr:nvSpPr>
      <xdr:spPr>
        <a:xfrm>
          <a:off x="0" y="0"/>
          <a:ext cx="12049125" cy="11410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I</a:t>
          </a:r>
          <a:r>
            <a:rPr lang="en-GB" sz="1200" b="1">
              <a:solidFill>
                <a:schemeClr val="dk1"/>
              </a:solidFill>
              <a:effectLst/>
              <a:latin typeface="+mn-lt"/>
              <a:ea typeface="+mn-ea"/>
              <a:cs typeface="+mn-cs"/>
            </a:rPr>
            <a:t>ntroduction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spreadsheet has been created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is intended to be used to assist services with their planning and implementation, but it will also provide useful evidence for HMICFRS inspections. It is a tool that is intended to assist services and they are therefore free to make any changes they wish to aid their planning and implementation of this Standard.</a:t>
          </a:r>
        </a:p>
        <a:p>
          <a:r>
            <a:rPr lang="en-GB" sz="1200">
              <a:solidFill>
                <a:schemeClr val="dk1"/>
              </a:solidFill>
              <a:effectLst/>
              <a:latin typeface="+mn-lt"/>
              <a:ea typeface="+mn-ea"/>
              <a:cs typeface="+mn-cs"/>
            </a:rPr>
            <a:t>Services can create time-stamped versions of this spreadsheet which will help them to show progress being made with individual action points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Dashboard provides a pictorial overview of the level of compliance and may support services with strategic level reporting. </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Instructions for Use</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has been set-up to record actions for each Criteria listed in the 'To Achieve this Fire Standard' section of the Fire Standard.</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Dashboard</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Dashboard sheet has been locked (protected) to prevent accidental changes being made to formula. Only cells C4 to C7 allow data to be entered on the Dashboard, without unprotecting the sheet. Competent users can unprotect the sheet and make changes as required. The password to unlock the sheet is: FireStandards.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The Dashboard provides a summary view of the state of compliance against the standard. If versions are recorded over time, they will illustrate the progress being made. Early versions are likely to show high levels of non-compliance, with much work to be done. But later versions should show more tasks complete, with fewer outstanding. The doughnut graphs should change from Red, to Amber to Green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most significant graph on the Dashboard is the 'Overall Compliance' graph at the top. It provides an 'at a glance' overview of the state of compliance with the standard. It provides a summary of data in cell D2 on each criteria tab. For senior managers, this single graph provides the simplest indication of the state of play.</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Criteria Tabs</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Move to the Tab for Criteria 1.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In column A, you will need to define each task/action that needs to be completed to achieve compliance with the criteria. The template provides for up to 10 actions/tasks to be added, but further rows can be added to the table as required (down to row 50, after which some formulas on the Dashboard will stop working).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In Column A, overtype 'Task 1/1' with your defined task/action. Even work that has already been completed can be recorded here to show the extent of the work that was carried out.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In Column B, set the Priority for the action. Select high, medium or low from the drop-down list. You may decide that some tasks will be a higher priority than others, and this information will allow you to plan work to address high priority matters first. Lower priority matters can be addressed later. These priorities will be subjective and will be for you and your service to agree upon.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In Column C, record the Impact that the task/action will have on compliance. Select high, medium or low from the drop-down list. To progress an action plan in a timely manner, services may choose to address tasks likely to have the greatest impact first, although this information must also be considered in conjunction with the Priority (Column B).</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In Column D, the level of compliance for each task should be recorded in the drop-down list:</a:t>
          </a:r>
        </a:p>
        <a:p>
          <a:endParaRPr lang="en-GB" sz="1200">
            <a:solidFill>
              <a:schemeClr val="dk1"/>
            </a:solidFill>
            <a:effectLst/>
            <a:latin typeface="+mn-lt"/>
            <a:ea typeface="+mn-ea"/>
            <a:cs typeface="+mn-cs"/>
          </a:endParaRPr>
        </a:p>
        <a:p>
          <a:pPr lvl="1"/>
          <a:r>
            <a:rPr lang="en-GB" sz="1200">
              <a:solidFill>
                <a:schemeClr val="dk1"/>
              </a:solidFill>
              <a:effectLst/>
              <a:latin typeface="+mn-lt"/>
              <a:ea typeface="+mn-ea"/>
              <a:cs typeface="+mn-cs"/>
            </a:rPr>
            <a:t>a. If the task requires new work and no progress has yet been made, then the task should be recorded as ‘Non-Compliant’;</a:t>
          </a:r>
        </a:p>
        <a:p>
          <a:pPr lvl="1"/>
          <a:r>
            <a:rPr lang="en-GB" sz="1200">
              <a:solidFill>
                <a:schemeClr val="dk1"/>
              </a:solidFill>
              <a:effectLst/>
              <a:latin typeface="+mn-lt"/>
              <a:ea typeface="+mn-ea"/>
              <a:cs typeface="+mn-cs"/>
            </a:rPr>
            <a:t>b. If some work has been completed but the task is incomplete, then the task should be recorded as ‘Partially Compliant’; and </a:t>
          </a:r>
        </a:p>
        <a:p>
          <a:pPr lvl="1"/>
          <a:r>
            <a:rPr lang="en-GB" sz="1200">
              <a:solidFill>
                <a:schemeClr val="dk1"/>
              </a:solidFill>
              <a:effectLst/>
              <a:latin typeface="+mn-lt"/>
              <a:ea typeface="+mn-ea"/>
              <a:cs typeface="+mn-cs"/>
            </a:rPr>
            <a:t>c. If all work is complete, the task should be recorded as ‘Fully Compliant’.</a:t>
          </a:r>
        </a:p>
        <a:p>
          <a:pPr lvl="1"/>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cell in D2 will automatically update to reflect the lowest level of compliance that exists in the task below. This information is then used to populate the 'Overall Compliance' graph at the top of the Dashboard.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8. Repeat the process for each Criteria tab.</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Hidden Lists Tab</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There is one hidden tab on the spreadsheet which can be revealed, if necessary, by 'Unhiding' (right click on the tabs). It contains the data used in drop-down lists and is also used to collate some data used for graphs.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information on this sheet should not need to be altered, which is why the tab is hidden from view.</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48658</xdr:colOff>
      <xdr:row>11</xdr:row>
      <xdr:rowOff>104568</xdr:rowOff>
    </xdr:from>
    <xdr:to>
      <xdr:col>11</xdr:col>
      <xdr:colOff>609391</xdr:colOff>
      <xdr:row>11</xdr:row>
      <xdr:rowOff>649330</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58598</xdr:colOff>
      <xdr:row>13</xdr:row>
      <xdr:rowOff>129409</xdr:rowOff>
    </xdr:from>
    <xdr:to>
      <xdr:col>12</xdr:col>
      <xdr:colOff>2251</xdr:colOff>
      <xdr:row>13</xdr:row>
      <xdr:rowOff>636071</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67313</xdr:colOff>
      <xdr:row>14</xdr:row>
      <xdr:rowOff>56731</xdr:rowOff>
    </xdr:from>
    <xdr:to>
      <xdr:col>12</xdr:col>
      <xdr:colOff>3512</xdr:colOff>
      <xdr:row>14</xdr:row>
      <xdr:rowOff>527741</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58597</xdr:colOff>
      <xdr:row>15</xdr:row>
      <xdr:rowOff>99804</xdr:rowOff>
    </xdr:from>
    <xdr:to>
      <xdr:col>11</xdr:col>
      <xdr:colOff>608121</xdr:colOff>
      <xdr:row>15</xdr:row>
      <xdr:rowOff>644566</xdr:rowOff>
    </xdr:to>
    <xdr:graphicFrame macro="">
      <xdr:nvGraphicFramePr>
        <xdr:cNvPr id="6" name="Chart 5">
          <a:extLst>
            <a:ext uri="{FF2B5EF4-FFF2-40B4-BE49-F238E27FC236}">
              <a16:creationId xmlns:a16="http://schemas.microsoft.com/office/drawing/2014/main" id="{3E46E306-6946-4F24-B249-38E7C6B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66880</xdr:colOff>
      <xdr:row>16</xdr:row>
      <xdr:rowOff>154266</xdr:rowOff>
    </xdr:from>
    <xdr:to>
      <xdr:col>12</xdr:col>
      <xdr:colOff>5770</xdr:colOff>
      <xdr:row>16</xdr:row>
      <xdr:rowOff>699028</xdr:rowOff>
    </xdr:to>
    <xdr:graphicFrame macro="">
      <xdr:nvGraphicFramePr>
        <xdr:cNvPr id="7" name="Chart 6">
          <a:extLst>
            <a:ext uri="{FF2B5EF4-FFF2-40B4-BE49-F238E27FC236}">
              <a16:creationId xmlns:a16="http://schemas.microsoft.com/office/drawing/2014/main" id="{054C85E0-D6D9-406B-B1C9-56325D6C6C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58598</xdr:colOff>
      <xdr:row>17</xdr:row>
      <xdr:rowOff>73712</xdr:rowOff>
    </xdr:from>
    <xdr:to>
      <xdr:col>12</xdr:col>
      <xdr:colOff>2251</xdr:colOff>
      <xdr:row>17</xdr:row>
      <xdr:rowOff>608949</xdr:rowOff>
    </xdr:to>
    <xdr:graphicFrame macro="">
      <xdr:nvGraphicFramePr>
        <xdr:cNvPr id="8" name="Chart 7">
          <a:extLst>
            <a:ext uri="{FF2B5EF4-FFF2-40B4-BE49-F238E27FC236}">
              <a16:creationId xmlns:a16="http://schemas.microsoft.com/office/drawing/2014/main" id="{9B0E8E97-BD3D-405C-BF2D-83396CA99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46795</xdr:colOff>
      <xdr:row>18</xdr:row>
      <xdr:rowOff>123825</xdr:rowOff>
    </xdr:from>
    <xdr:to>
      <xdr:col>11</xdr:col>
      <xdr:colOff>591557</xdr:colOff>
      <xdr:row>18</xdr:row>
      <xdr:rowOff>663825</xdr:rowOff>
    </xdr:to>
    <xdr:graphicFrame macro="">
      <xdr:nvGraphicFramePr>
        <xdr:cNvPr id="9" name="Chart 8">
          <a:extLst>
            <a:ext uri="{FF2B5EF4-FFF2-40B4-BE49-F238E27FC236}">
              <a16:creationId xmlns:a16="http://schemas.microsoft.com/office/drawing/2014/main" id="{6C5F7901-E6E1-4D89-9F90-AA302AA25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55077</xdr:colOff>
      <xdr:row>19</xdr:row>
      <xdr:rowOff>108087</xdr:rowOff>
    </xdr:from>
    <xdr:to>
      <xdr:col>11</xdr:col>
      <xdr:colOff>590315</xdr:colOff>
      <xdr:row>19</xdr:row>
      <xdr:rowOff>648087</xdr:rowOff>
    </xdr:to>
    <xdr:graphicFrame macro="">
      <xdr:nvGraphicFramePr>
        <xdr:cNvPr id="10" name="Chart 9">
          <a:extLst>
            <a:ext uri="{FF2B5EF4-FFF2-40B4-BE49-F238E27FC236}">
              <a16:creationId xmlns:a16="http://schemas.microsoft.com/office/drawing/2014/main" id="{E62E1CF3-843A-48E7-9938-D9D099505D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55078</xdr:colOff>
      <xdr:row>20</xdr:row>
      <xdr:rowOff>95042</xdr:rowOff>
    </xdr:from>
    <xdr:to>
      <xdr:col>11</xdr:col>
      <xdr:colOff>590316</xdr:colOff>
      <xdr:row>20</xdr:row>
      <xdr:rowOff>635042</xdr:rowOff>
    </xdr:to>
    <xdr:graphicFrame macro="">
      <xdr:nvGraphicFramePr>
        <xdr:cNvPr id="11" name="Chart 10">
          <a:extLst>
            <a:ext uri="{FF2B5EF4-FFF2-40B4-BE49-F238E27FC236}">
              <a16:creationId xmlns:a16="http://schemas.microsoft.com/office/drawing/2014/main" id="{F0742A99-4A5D-450D-9236-0AA409252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42033</xdr:colOff>
      <xdr:row>21</xdr:row>
      <xdr:rowOff>115128</xdr:rowOff>
    </xdr:from>
    <xdr:to>
      <xdr:col>11</xdr:col>
      <xdr:colOff>582033</xdr:colOff>
      <xdr:row>21</xdr:row>
      <xdr:rowOff>659890</xdr:rowOff>
    </xdr:to>
    <xdr:graphicFrame macro="">
      <xdr:nvGraphicFramePr>
        <xdr:cNvPr id="12" name="Chart 11">
          <a:extLst>
            <a:ext uri="{FF2B5EF4-FFF2-40B4-BE49-F238E27FC236}">
              <a16:creationId xmlns:a16="http://schemas.microsoft.com/office/drawing/2014/main" id="{41B07B83-5BB9-4C84-850F-7B3633D8AA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58598</xdr:colOff>
      <xdr:row>12</xdr:row>
      <xdr:rowOff>101046</xdr:rowOff>
    </xdr:from>
    <xdr:to>
      <xdr:col>11</xdr:col>
      <xdr:colOff>598598</xdr:colOff>
      <xdr:row>12</xdr:row>
      <xdr:rowOff>641046</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46795</xdr:colOff>
      <xdr:row>23</xdr:row>
      <xdr:rowOff>112847</xdr:rowOff>
    </xdr:from>
    <xdr:to>
      <xdr:col>11</xdr:col>
      <xdr:colOff>582033</xdr:colOff>
      <xdr:row>23</xdr:row>
      <xdr:rowOff>652847</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220110</xdr:colOff>
      <xdr:row>1</xdr:row>
      <xdr:rowOff>166894</xdr:rowOff>
    </xdr:from>
    <xdr:to>
      <xdr:col>8</xdr:col>
      <xdr:colOff>286370</xdr:colOff>
      <xdr:row>1</xdr:row>
      <xdr:rowOff>891001</xdr:rowOff>
    </xdr:to>
    <xdr:sp macro="" textlink="">
      <xdr:nvSpPr>
        <xdr:cNvPr id="3" name="TextBox 2">
          <a:extLst>
            <a:ext uri="{FF2B5EF4-FFF2-40B4-BE49-F238E27FC236}">
              <a16:creationId xmlns:a16="http://schemas.microsoft.com/office/drawing/2014/main" id="{97F6DB0D-C171-482A-A716-43752FA2EC47}"/>
            </a:ext>
          </a:extLst>
        </xdr:cNvPr>
        <xdr:cNvSpPr txBox="1"/>
      </xdr:nvSpPr>
      <xdr:spPr>
        <a:xfrm>
          <a:off x="4692719" y="166894"/>
          <a:ext cx="3793434" cy="72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baseline="0"/>
            <a:t>PREVENTION FIRE STANDARD</a:t>
          </a:r>
        </a:p>
        <a:p>
          <a:pPr algn="ctr"/>
          <a:r>
            <a:rPr lang="en-GB" sz="1800" b="1" baseline="0"/>
            <a:t>IMPLEMENTATION TOOL</a:t>
          </a:r>
          <a:endParaRPr lang="en-GB" sz="2000" b="1"/>
        </a:p>
      </xdr:txBody>
    </xdr:sp>
    <xdr:clientData/>
  </xdr:twoCellAnchor>
  <xdr:twoCellAnchor>
    <xdr:from>
      <xdr:col>7</xdr:col>
      <xdr:colOff>33129</xdr:colOff>
      <xdr:row>4</xdr:row>
      <xdr:rowOff>121960</xdr:rowOff>
    </xdr:from>
    <xdr:to>
      <xdr:col>12</xdr:col>
      <xdr:colOff>112436</xdr:colOff>
      <xdr:row>7</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42033</xdr:colOff>
      <xdr:row>22</xdr:row>
      <xdr:rowOff>96078</xdr:rowOff>
    </xdr:from>
    <xdr:to>
      <xdr:col>11</xdr:col>
      <xdr:colOff>582033</xdr:colOff>
      <xdr:row>22</xdr:row>
      <xdr:rowOff>640840</xdr:rowOff>
    </xdr:to>
    <xdr:graphicFrame macro="">
      <xdr:nvGraphicFramePr>
        <xdr:cNvPr id="17" name="Chart 16">
          <a:extLst>
            <a:ext uri="{FF2B5EF4-FFF2-40B4-BE49-F238E27FC236}">
              <a16:creationId xmlns:a16="http://schemas.microsoft.com/office/drawing/2014/main" id="{E4294701-171C-4945-B866-AFB1A39F29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1</xdr:row>
      <xdr:rowOff>0</xdr:rowOff>
    </xdr:from>
    <xdr:to>
      <xdr:col>1</xdr:col>
      <xdr:colOff>1828800</xdr:colOff>
      <xdr:row>2</xdr:row>
      <xdr:rowOff>50402</xdr:rowOff>
    </xdr:to>
    <xdr:pic>
      <xdr:nvPicPr>
        <xdr:cNvPr id="18" name="Picture 17">
          <a:extLst>
            <a:ext uri="{FF2B5EF4-FFF2-40B4-BE49-F238E27FC236}">
              <a16:creationId xmlns:a16="http://schemas.microsoft.com/office/drawing/2014/main" id="{0EC208BB-BD22-4B54-843F-5B89997E7D2A}"/>
            </a:ext>
          </a:extLst>
        </xdr:cNvPr>
        <xdr:cNvPicPr>
          <a:picLocks noChangeAspect="1"/>
        </xdr:cNvPicPr>
      </xdr:nvPicPr>
      <xdr:blipFill>
        <a:blip xmlns:r="http://schemas.openxmlformats.org/officeDocument/2006/relationships" r:embed="rId15"/>
        <a:stretch>
          <a:fillRect/>
        </a:stretch>
      </xdr:blipFill>
      <xdr:spPr>
        <a:xfrm>
          <a:off x="642938" y="0"/>
          <a:ext cx="1828800" cy="97432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2" totalsRowShown="0" headerRowDxfId="260" dataDxfId="258" headerRowBorderDxfId="259" tableBorderDxfId="257" totalsRowBorderDxfId="256">
  <tableColumns count="8">
    <tableColumn id="1" xr3:uid="{D6F7D6F8-E727-4E81-B3E7-5F643C5F63BD}" name="Identify those who are most at risk in its community and target prevention activities in an inclusive way, through its community risk management planning" dataDxfId="255"/>
    <tableColumn id="2" xr3:uid="{0D1441E6-D5DC-44E1-B017-C9AC07ABEFB6}" name="Priority" dataDxfId="254"/>
    <tableColumn id="3" xr3:uid="{711D3D35-E45F-4699-A8AB-CD5D7824C884}" name="Impact" dataDxfId="253"/>
    <tableColumn id="4" xr3:uid="{DB77F1FA-84F5-43D8-BAA3-10663E50A68B}" name="Compliance" dataDxfId="252">
      <calculatedColumnFormula>IF(COUNTIF(D3:D49,"Non Compliant")&gt;0,"Non Compliant",IF(COUNTIF(D3:D49,"Partially Compliant")&gt;0,"Partially Compliant","Fully Compliant"))</calculatedColumnFormula>
    </tableColumn>
    <tableColumn id="5" xr3:uid="{07B139BB-FB53-4675-82EE-60FAAD67DAC0}" name="Work assigned to" dataDxfId="251"/>
    <tableColumn id="6" xr3:uid="{6E20B333-2265-4245-BAC8-D7352FA772BE}" name="Projected date for completion" dataDxfId="250"/>
    <tableColumn id="7" xr3:uid="{E4672199-92C8-47C4-9B27-283E8CCCF8BD}" name="Description of work needing to be done" dataDxfId="249"/>
    <tableColumn id="8" xr3:uid="{59AAAE0C-969C-4105-8535-3E65C413EBA2}" name="Evidence of Compliance" dataDxfId="24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BAABAA-9001-4E2A-864E-6C654F51B7F8}" name="Table3567891011" displayName="Table3567891011" ref="A1:H12" totalsRowShown="0" headerRowDxfId="56" dataDxfId="54" headerRowBorderDxfId="55" tableBorderDxfId="53" totalsRowBorderDxfId="52">
  <autoFilter ref="A1:H12" xr:uid="{3CF12713-E1DC-4042-A595-A161AA9BAFD5}"/>
  <tableColumns count="8">
    <tableColumn id="1" xr3:uid="{BD1DCD0D-9A1F-47FB-9686-08977129CF74}" name="Investigate, report on and learn from the cause of fires, including the unusual spread of fire, where fire investigation activity is managed within its fire protection function, working with others, when appropriate" dataDxfId="51"/>
    <tableColumn id="2" xr3:uid="{5041C8F8-5705-4ACD-A552-69E0565E3234}" name="Priority" dataDxfId="50"/>
    <tableColumn id="3" xr3:uid="{C59B8678-715C-4CEB-83B3-A3496FE30CFE}" name="Impact" dataDxfId="49"/>
    <tableColumn id="4" xr3:uid="{02340F3A-439E-4129-AE65-CF1151C1AF5B}" name="Compliance" dataDxfId="48">
      <calculatedColumnFormula>IF(COUNTIF(D3:D50,"Non Compliant")&gt;0,"Non Compliant",IF(COUNTIF(D3:D50,"Partially Compliant")&gt;0,"Partially Compliant","Fully Compliant"))</calculatedColumnFormula>
    </tableColumn>
    <tableColumn id="5" xr3:uid="{5EE15833-E80D-412C-A7C4-5A88ECCB24D6}" name="Work assigned to" dataDxfId="47"/>
    <tableColumn id="6" xr3:uid="{8CA4DC95-DBA2-4C41-B067-5F7C8CC75C5E}" name="Projected date for completion" dataDxfId="46"/>
    <tableColumn id="7" xr3:uid="{E9285546-EBA5-475F-9818-B88033912E81}" name="Description of work needing to be done" dataDxfId="45"/>
    <tableColumn id="8" xr3:uid="{BBE6DD71-6000-4FD9-961A-2717A399120C}" name="Evidence of Compliance" dataDxfId="44"/>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1203014-13F0-4CB0-9389-E997D432DFE0}" name="Table356789101112" displayName="Table356789101112" ref="A1:H12" totalsRowShown="0" headerRowDxfId="34" dataDxfId="32" headerRowBorderDxfId="33" tableBorderDxfId="31" totalsRowBorderDxfId="30">
  <autoFilter ref="A1:H12" xr:uid="{3CF12713-E1DC-4042-A595-A161AA9BAFD5}"/>
  <tableColumns count="8">
    <tableColumn id="1" xr3:uid="{F02C7BC7-1B82-4FF2-8655-6371A19767EC}" name="Contribute to the continual improvement of prevention activities coordinated through the National Fire Chiefs Council (NFCC) network" dataDxfId="29"/>
    <tableColumn id="2" xr3:uid="{8423513E-BD6F-49C7-A79C-113B9043C50C}" name="Priority" dataDxfId="28"/>
    <tableColumn id="3" xr3:uid="{78C0E9E7-36BE-4CF9-91BF-B9B04E8E9202}" name="Impact" dataDxfId="27"/>
    <tableColumn id="4" xr3:uid="{F00353B0-A1F4-48A6-A25A-85CDE8DB35D4}" name="Compliance" dataDxfId="26">
      <calculatedColumnFormula>IF(COUNTIF(D3:D50,"Non Compliant")&gt;0,"Non Compliant",IF(COUNTIF(D3:D50,"Partially Compliant")&gt;0,"Partially Compliant","Fully Compliant"))</calculatedColumnFormula>
    </tableColumn>
    <tableColumn id="5" xr3:uid="{18CDD81E-E77A-4442-B779-85424B6312E1}" name="Work assigned to" dataDxfId="25"/>
    <tableColumn id="6" xr3:uid="{C6EB9B3B-18CD-4156-A3D4-677DA95FA80B}" name="Projected date for completion" dataDxfId="24"/>
    <tableColumn id="7" xr3:uid="{E913AE16-6D87-4B69-8FBF-AF4CC2E5ACA3}" name="Description of work needing to be done" dataDxfId="23"/>
    <tableColumn id="8" xr3:uid="{F10E1447-D392-4365-BDF9-5627F4D4558E}" name="Evidence of Compliance" dataDxfId="2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46EFE8-DB4F-4026-9BF1-44B23E913003}" name="Table35678910111213" displayName="Table35678910111213" ref="A1:H12" totalsRowShown="0" headerRowDxfId="12" dataDxfId="10" headerRowBorderDxfId="11" tableBorderDxfId="9" totalsRowBorderDxfId="8">
  <autoFilter ref="A1:H12" xr:uid="{3CF12713-E1DC-4042-A595-A161AA9BAFD5}"/>
  <tableColumns count="8">
    <tableColumn id="1" xr3:uid="{46282C90-E19B-48CA-9801-EE18B783A5C4}" name="Contribute and support national campaigns, where appropriate and where resources are available" dataDxfId="7"/>
    <tableColumn id="2" xr3:uid="{7C75C808-5269-4F0B-8FB1-38C61C0F4EE6}" name="Priority" dataDxfId="6"/>
    <tableColumn id="3" xr3:uid="{D31D36C1-42A6-4EE4-8030-E8FC2D288E18}" name="Impact" dataDxfId="5"/>
    <tableColumn id="4" xr3:uid="{0BC1E5C1-5E86-4F15-BB4D-4F98E11B79E9}" name="Compliance" dataDxfId="4">
      <calculatedColumnFormula>IF(COUNTIF(D3:D50,"Non Compliant")&gt;0,"Non Compliant",IF(COUNTIF(D3:D50,"Partially Compliant")&gt;0,"Partially Compliant","Fully Compliant"))</calculatedColumnFormula>
    </tableColumn>
    <tableColumn id="5" xr3:uid="{217AF267-9C92-4725-BB23-12010600329D}" name="Work assigned to" dataDxfId="3"/>
    <tableColumn id="6" xr3:uid="{96DFF750-F864-4C7A-BE1C-166A612160D5}" name="Projected date for completion" dataDxfId="2"/>
    <tableColumn id="7" xr3:uid="{D427D76C-6A0B-4B33-B2D4-687D21FD981F}" name="Description of work needing to be done" dataDxfId="1"/>
    <tableColumn id="8" xr3:uid="{92CAF5F7-314E-4CE4-982A-2F54655A770D}" name="Evidence of Complianc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G12" totalsRowShown="0" headerRowDxfId="238" dataDxfId="236" headerRowBorderDxfId="237" tableBorderDxfId="235" totalsRowBorderDxfId="234">
  <autoFilter ref="A1:G12" xr:uid="{5A30A0DF-7076-4884-8122-D7A248085FB4}"/>
  <tableColumns count="7">
    <tableColumn id="1" xr3:uid="{CC71243E-5FD8-4265-A5E8-61AB93FAE605}" name="Adopt a person-centred approach that places the individual and the community it serves at the core of its prevention activity" dataDxfId="233"/>
    <tableColumn id="2" xr3:uid="{C569FC8F-3305-408D-A6B5-32FB31447DFA}" name="Priority" dataDxfId="232"/>
    <tableColumn id="3" xr3:uid="{C560D761-CD11-46ED-B34D-322A0F5A5486}" name="Impact" dataDxfId="231"/>
    <tableColumn id="4" xr3:uid="{1FD61E97-DFDF-41D8-9C0D-42461F747643}" name="Compliance" dataDxfId="230">
      <calculatedColumnFormula>IF(COUNTIF(D3:D50,"Non Compliant")&gt;0,"Non Compliant",IF(COUNTIF(D3:D50,"Partially Compliant")&gt;0,"Partially Compliant","Fully Compliant"))</calculatedColumnFormula>
    </tableColumn>
    <tableColumn id="5" xr3:uid="{CB0DC206-C95D-49AA-8331-9E1F6B58B161}" name="Work assigned to" dataDxfId="229"/>
    <tableColumn id="6" xr3:uid="{DE7AAE90-1CA9-442F-ACCA-1BB77E89A084}" name="Projected date for completion" dataDxfId="228"/>
    <tableColumn id="7" xr3:uid="{00236093-171D-476B-B9B3-7D057583008C}" name="Description of work needing to be done" dataDxfId="22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208" dataDxfId="207" tableBorderDxfId="206">
  <tableColumns count="8">
    <tableColumn id="1" xr3:uid="{D24E95F5-5FC7-48F5-901E-71A6E7717326}" name="Develop a prevention strategy and plan with the flexibility to proactively respond and adapt to the changing needs of its community, and for this to be supported by a named lead for prevention from within the service" dataDxfId="205"/>
    <tableColumn id="2" xr3:uid="{37C2E8BE-99CF-41D6-B422-CD6B797FF304}" name="Priority" dataDxfId="204"/>
    <tableColumn id="3" xr3:uid="{89F11A9A-A7ED-4B06-B3B1-63FFE4D100DF}" name="Impact" dataDxfId="203"/>
    <tableColumn id="4" xr3:uid="{FD1641D6-E1C5-4633-86B0-EFB28287887C}" name="Compliance" dataDxfId="202">
      <calculatedColumnFormula>IF(COUNTIF(D3:D50,"Non Compliant")&gt;0,"Non Compliant",IF(COUNTIF(D3:D50,"Partially Compliant")&gt;0,"Partially Compliant","Fully Compliant"))</calculatedColumnFormula>
    </tableColumn>
    <tableColumn id="5" xr3:uid="{584A011F-D808-4E2D-813F-CE06397AD97D}" name="Work assigned to" dataDxfId="201"/>
    <tableColumn id="6" xr3:uid="{E0125C64-5D43-4750-A9BF-320A97BB2A88}" name="Projected date for completion" dataDxfId="200"/>
    <tableColumn id="7" xr3:uid="{F7E45963-6608-4EA7-AF15-FC3D4C328B3B}" name="Description of work needing to be done" dataDxfId="199"/>
    <tableColumn id="8" xr3:uid="{B83CB38B-639C-4B95-8C66-84437C26022E}" name="Evidence of Compliance" dataDxfId="198"/>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188" dataDxfId="186" headerRowBorderDxfId="187" tableBorderDxfId="185" totalsRowBorderDxfId="184">
  <autoFilter ref="A1:H12" xr:uid="{3CF12713-E1DC-4042-A595-A161AA9BAFD5}"/>
  <tableColumns count="8">
    <tableColumn id="1" xr3:uid="{4097D040-8181-40FE-8F4C-BB2A4A6D0B47}" name="Recruit, train, and develop employees and volunteers, working with others where relevant, to establish and maintain a competent and professional prevention workforce of which are trained in safeguarding" dataDxfId="183"/>
    <tableColumn id="2" xr3:uid="{95E9F0E7-8742-4577-BAE2-A99DF2365F62}" name="Priority" dataDxfId="182"/>
    <tableColumn id="3" xr3:uid="{56C71826-1E47-4FB9-A98C-FDBBFA777A91}" name="Impact" dataDxfId="181"/>
    <tableColumn id="4" xr3:uid="{661CEB2A-4F8D-42E6-94D3-89A4A2625D99}" name="Compliance" dataDxfId="180">
      <calculatedColumnFormula>IF(COUNTIF(D3:D50,"Non Compliant")&gt;0,"Non Compliant",IF(COUNTIF(D3:D50,"Partially Compliant")&gt;0,"Partially Compliant","Fully Compliant"))</calculatedColumnFormula>
    </tableColumn>
    <tableColumn id="5" xr3:uid="{C48C0D03-C90A-4DF9-B9BB-350FBBCEF464}" name="Work assigned to" dataDxfId="179"/>
    <tableColumn id="6" xr3:uid="{8BAF97BC-6396-48DA-94D1-30A85AC1A838}" name="Projected date for completion" dataDxfId="178"/>
    <tableColumn id="7" xr3:uid="{B028F557-8B01-4364-A6DB-CB486213C76C}" name="Description of work needing to be done" dataDxfId="177"/>
    <tableColumn id="8" xr3:uid="{C9AF09B5-3F1F-408F-A0C4-053F8EDDF04F}" name="Evidence of Compliance" dataDxfId="17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6A7879-11E9-447E-BE29-AB30CFD75264}" name="Table356" displayName="Table356" ref="A1:H12" totalsRowShown="0" headerRowDxfId="166" dataDxfId="164" headerRowBorderDxfId="165" tableBorderDxfId="163" totalsRowBorderDxfId="162">
  <autoFilter ref="A1:H12" xr:uid="{3CF12713-E1DC-4042-A595-A161AA9BAFD5}"/>
  <tableColumns count="8">
    <tableColumn id="1" xr3:uid="{D218B91B-550B-4D35-A882-38701708192D}" name="Optimise resources to proactively engage and educate the community it serves, working collaboratively with others as and when appropriate" dataDxfId="161"/>
    <tableColumn id="2" xr3:uid="{166D8C3B-79B1-4340-B2C4-EED243ADF177}" name="Priority" dataDxfId="160"/>
    <tableColumn id="3" xr3:uid="{21DBE1EA-083E-4AC1-81B7-6553E83D05F3}" name="Impact" dataDxfId="159"/>
    <tableColumn id="4" xr3:uid="{D6986B9E-027F-4D1D-8988-1EEFDA4F7BDD}" name="Compliance" dataDxfId="158">
      <calculatedColumnFormula>IF(COUNTIF(D3:D50,"Non Compliant")&gt;0,"Non Compliant",IF(COUNTIF(D3:D50,"Partially Compliant")&gt;0,"Partially Compliant","Fully Compliant"))</calculatedColumnFormula>
    </tableColumn>
    <tableColumn id="5" xr3:uid="{BBE8C6D4-5951-420F-8E6A-DFF1C597ECC8}" name="Work assigned to" dataDxfId="157"/>
    <tableColumn id="6" xr3:uid="{9957A2B3-CD88-4EA7-9191-B5CE60E66421}" name="Projected date for completion" dataDxfId="156"/>
    <tableColumn id="7" xr3:uid="{6ECA12D3-6F96-44EE-A042-33F062519FC3}" name="Description of work needing to be done" dataDxfId="155"/>
    <tableColumn id="8" xr3:uid="{888F4CC2-0AAC-4406-AF97-9A475C3F9FFF}" name="Evidence of Compliance" dataDxfId="15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AB40A5-13AB-4732-ADE2-D6DAE3C38473}" name="Table3567" displayName="Table3567" ref="A1:H12" totalsRowShown="0" headerRowDxfId="144" dataDxfId="142" headerRowBorderDxfId="143" tableBorderDxfId="141" totalsRowBorderDxfId="140">
  <autoFilter ref="A1:H12" xr:uid="{3CF12713-E1DC-4042-A595-A161AA9BAFD5}"/>
  <tableColumns count="8">
    <tableColumn id="1" xr3:uid="{3A872D1F-A2A9-44CB-8E50-33958C765656}" name="Demonstrate inclusivity by recognising the diversity of its community and providing equality of access" dataDxfId="139"/>
    <tableColumn id="2" xr3:uid="{BDE76DF8-B202-4CB5-8EF0-792DAA3BE78C}" name="Priority" dataDxfId="138"/>
    <tableColumn id="3" xr3:uid="{150D7184-FC04-426D-A17C-9026EDFDB86A}" name="Impact" dataDxfId="137"/>
    <tableColumn id="4" xr3:uid="{299C91EC-3524-4E7B-B1E1-D398D6CF4560}" name="Compliance" dataDxfId="136">
      <calculatedColumnFormula>IF(COUNTIF(D3:D50,"Non Compliant")&gt;0,"Non Compliant",IF(COUNTIF(D3:D50,"Partially Compliant")&gt;0,"Partially Compliant","Fully Compliant"))</calculatedColumnFormula>
    </tableColumn>
    <tableColumn id="5" xr3:uid="{FB037CB6-E0BE-4402-9B7A-2662756E3EED}" name="Work assigned to" dataDxfId="135"/>
    <tableColumn id="6" xr3:uid="{6BDBC66A-F628-4DC4-9237-B4968BBE0DBE}" name="Projected date for completion" dataDxfId="134"/>
    <tableColumn id="7" xr3:uid="{0886FBD4-98D3-4301-8DD5-7710F2B3739B}" name="Description of work needing to be done" dataDxfId="133"/>
    <tableColumn id="8" xr3:uid="{774C8EB9-D328-4C26-A61C-181189FE20B8}" name="Evidence of Compliance" dataDxfId="13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5CDD9F-52F6-419F-A818-B601BAC1D9C7}" name="Table35678" displayName="Table35678" ref="A1:H12" totalsRowShown="0" headerRowDxfId="122" dataDxfId="120" headerRowBorderDxfId="121" tableBorderDxfId="119" totalsRowBorderDxfId="118">
  <autoFilter ref="A1:H12" xr:uid="{3CF12713-E1DC-4042-A595-A161AA9BAFD5}"/>
  <tableColumns count="8">
    <tableColumn id="1" xr3:uid="{CFF3F8FB-F7A0-4522-964D-22641C1819E5}" name="Utilise and share accurate data and intelligence, from a variety of sources to support evidence-based decision making and the deployment of appropriate resources for prevention activities" dataDxfId="117"/>
    <tableColumn id="2" xr3:uid="{BA3D16EA-74B7-4614-A673-B3DE08B154F8}" name="Priority" dataDxfId="116"/>
    <tableColumn id="3" xr3:uid="{62728A32-AF84-4C70-8392-B3418DD8A8A0}" name="Impact" dataDxfId="115"/>
    <tableColumn id="4" xr3:uid="{79879EFD-CB0C-492C-B36A-AEFADF73BA53}" name="Compliance" dataDxfId="114">
      <calculatedColumnFormula>IF(COUNTIF(D3:D50,"Non Compliant")&gt;0,"Non Compliant",IF(COUNTIF(D3:D50,"Partially Compliant")&gt;0,"Partially Compliant","Fully Compliant"))</calculatedColumnFormula>
    </tableColumn>
    <tableColumn id="5" xr3:uid="{7840CCE3-523C-4655-B9AF-67A1F2AE9DC7}" name="Work assigned to" dataDxfId="113"/>
    <tableColumn id="6" xr3:uid="{8E2DD7FD-EF42-4319-9325-63A23055BB36}" name="Projected date for completion" dataDxfId="112"/>
    <tableColumn id="7" xr3:uid="{D7C28EB5-DD64-4ADA-BF6A-0C864EB061F4}" name="Description of work needing to be done" dataDxfId="111"/>
    <tableColumn id="8" xr3:uid="{790730B9-60F1-4090-B1A5-D24F4005C216}" name="Evidence of Compliance" dataDxfId="11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080D31-62F8-4CB8-9C83-D6802E30E60A}" name="Table356789" displayName="Table356789" ref="A1:H12" totalsRowShown="0" headerRowDxfId="100" dataDxfId="98" headerRowBorderDxfId="99" tableBorderDxfId="97" totalsRowBorderDxfId="96">
  <autoFilter ref="A1:H12" xr:uid="{3CF12713-E1DC-4042-A595-A161AA9BAFD5}"/>
  <tableColumns count="8">
    <tableColumn id="1" xr3:uid="{E6B96B4F-17AD-4373-8919-F01DE883C874}" name="Demonstrate how it monitors and evaluates the effectiveness and efficiency of its prevention activity" dataDxfId="95"/>
    <tableColumn id="2" xr3:uid="{387129E5-8910-4D75-9847-DC3097452C69}" name="Priority" dataDxfId="94"/>
    <tableColumn id="3" xr3:uid="{E9CCBFDB-E024-454A-92BA-700B84F312A6}" name="Impact" dataDxfId="93"/>
    <tableColumn id="4" xr3:uid="{436248BC-7BF3-4B9B-8102-3CDF11D3E380}" name="Compliance" dataDxfId="92">
      <calculatedColumnFormula>IF(COUNTIF(D3:D50,"Non Compliant")&gt;0,"Non Compliant",IF(COUNTIF(D3:D50,"Partially Compliant")&gt;0,"Partially Compliant","Fully Compliant"))</calculatedColumnFormula>
    </tableColumn>
    <tableColumn id="5" xr3:uid="{AF8791CB-14C0-4B18-83CE-9005DB722E79}" name="Work assigned to" dataDxfId="91"/>
    <tableColumn id="6" xr3:uid="{BB3255AF-AD00-42A3-9538-B18905477F17}" name="Projected date for completion" dataDxfId="90"/>
    <tableColumn id="7" xr3:uid="{502A6AD2-7C9F-49AB-8705-9B71E4A9D5B0}" name="Description of work needing to be done" dataDxfId="89"/>
    <tableColumn id="8" xr3:uid="{69F9EB2B-3E33-4098-9E4A-BF26137FC127}" name="Evidence of Compliance" dataDxfId="8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A0F11-54DE-491E-AAF9-8EDBC74E7B96}" name="Table35678910" displayName="Table35678910" ref="A1:H12" totalsRowShown="0" headerRowDxfId="78" dataDxfId="76" headerRowBorderDxfId="77" tableBorderDxfId="75" totalsRowBorderDxfId="74">
  <autoFilter ref="A1:H12" xr:uid="{3CF12713-E1DC-4042-A595-A161AA9BAFD5}"/>
  <tableColumns count="8">
    <tableColumn id="1" xr3:uid="{08AC25F6-8908-497A-8F87-B202493D77C4}" name="Generate a culture which embraces national and organisational learning allowing it to identify and capture feedback from a range of sources; evaluate, share and act upon it to drive innovation and continuous improvement and enhance future performance" dataDxfId="73"/>
    <tableColumn id="2" xr3:uid="{CFA2B752-B4DB-4373-8494-D2453FF24F6D}" name="Priority" dataDxfId="72"/>
    <tableColumn id="3" xr3:uid="{B4D5222A-DE19-4321-8A97-DB2BA479436D}" name="Impact" dataDxfId="71"/>
    <tableColumn id="4" xr3:uid="{7D5DDBCA-B38D-4E41-8D58-39C624998731}" name="Compliance" dataDxfId="70">
      <calculatedColumnFormula>IF(COUNTIF(D3:D50,"Non Compliant")&gt;0,"Non Compliant",IF(COUNTIF(D3:D50,"Partially Compliant")&gt;0,"Partially Compliant","Fully Compliant"))</calculatedColumnFormula>
    </tableColumn>
    <tableColumn id="5" xr3:uid="{29EA3BB8-27B6-4AF4-9E7D-1A431F928F22}" name="Work assigned to" dataDxfId="69"/>
    <tableColumn id="6" xr3:uid="{4500AF78-9D2C-46C6-9478-42F70B08FF7D}" name="Projected date for completion" dataDxfId="68"/>
    <tableColumn id="7" xr3:uid="{55BF8418-7F30-495F-97D1-73D82DE3BB5D}" name="Description of work needing to be done" dataDxfId="67"/>
    <tableColumn id="8" xr3:uid="{9BB72DA0-667B-47E4-9DF1-F2F72093F5AF}" name="Evidence of Compliance" dataDxfId="6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showGridLines="0" workbookViewId="0">
      <selection activeCell="T17" sqref="T17"/>
    </sheetView>
  </sheetViews>
  <sheetFormatPr defaultRowHeight="14.25" x14ac:dyDescent="0.4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07CE-6A91-441B-86C1-28D00C634E79}">
  <dimension ref="A1:H50"/>
  <sheetViews>
    <sheetView showGridLines="0" workbookViewId="0">
      <selection activeCell="B19" sqref="B19"/>
    </sheetView>
  </sheetViews>
  <sheetFormatPr defaultColWidth="9" defaultRowHeight="18" customHeight="1" x14ac:dyDescent="0.45"/>
  <cols>
    <col min="1" max="1" width="56.86328125" style="35" customWidth="1"/>
    <col min="2" max="3" width="12.1328125" style="35" customWidth="1"/>
    <col min="4" max="4" width="12.59765625" style="35" customWidth="1"/>
    <col min="5" max="5" width="19.59765625" style="35" customWidth="1"/>
    <col min="6" max="6" width="27.59765625" style="35" customWidth="1"/>
    <col min="7" max="8" width="50.73046875" style="35" customWidth="1"/>
    <col min="9" max="16384" width="9" style="35"/>
  </cols>
  <sheetData>
    <row r="1" spans="1:8" s="33" customFormat="1" ht="47.25" customHeight="1" x14ac:dyDescent="0.45">
      <c r="A1" s="31" t="s">
        <v>24</v>
      </c>
      <c r="B1" s="32" t="s">
        <v>8</v>
      </c>
      <c r="C1" s="32" t="s">
        <v>9</v>
      </c>
      <c r="D1" s="32" t="s">
        <v>10</v>
      </c>
      <c r="E1" s="32" t="s">
        <v>46</v>
      </c>
      <c r="F1" s="32" t="s">
        <v>47</v>
      </c>
      <c r="G1" s="46" t="s">
        <v>48</v>
      </c>
      <c r="H1" s="66" t="s">
        <v>49</v>
      </c>
    </row>
    <row r="2" spans="1:8" s="33" customFormat="1" ht="39.4" customHeight="1" x14ac:dyDescent="0.45">
      <c r="A2" s="34" t="s">
        <v>50</v>
      </c>
      <c r="B2" s="25"/>
      <c r="C2" s="25"/>
      <c r="D2" s="26" t="str">
        <f t="shared" ref="D2" si="0">IF(COUNTIF(D3:D50,"Non Compliant")&gt;0,"Non Compliant",IF(COUNTIF(D3:D50,"Partially Compliant")&gt;0,"Partially Compliant","Fully Compliant"))</f>
        <v>Fully Compliant</v>
      </c>
      <c r="E2" s="27"/>
      <c r="F2" s="28"/>
      <c r="G2" s="47"/>
      <c r="H2" s="27"/>
    </row>
    <row r="3" spans="1:8" ht="39.4" customHeight="1" x14ac:dyDescent="0.45">
      <c r="A3" s="36" t="s">
        <v>111</v>
      </c>
      <c r="B3" s="37"/>
      <c r="C3" s="37"/>
      <c r="D3" s="38"/>
      <c r="E3" s="39"/>
      <c r="F3" s="40"/>
      <c r="G3" s="48"/>
      <c r="H3" s="57"/>
    </row>
    <row r="4" spans="1:8" ht="39.4" customHeight="1" x14ac:dyDescent="0.45">
      <c r="A4" s="36" t="s">
        <v>112</v>
      </c>
      <c r="B4" s="37"/>
      <c r="C4" s="37"/>
      <c r="D4" s="38"/>
      <c r="E4" s="39"/>
      <c r="F4" s="40"/>
      <c r="G4" s="48"/>
      <c r="H4" s="58"/>
    </row>
    <row r="5" spans="1:8" ht="39.4" customHeight="1" x14ac:dyDescent="0.45">
      <c r="A5" s="36" t="s">
        <v>113</v>
      </c>
      <c r="B5" s="37"/>
      <c r="C5" s="37"/>
      <c r="D5" s="38"/>
      <c r="E5" s="39"/>
      <c r="F5" s="40"/>
      <c r="G5" s="48"/>
      <c r="H5" s="57"/>
    </row>
    <row r="6" spans="1:8" ht="39.4" customHeight="1" x14ac:dyDescent="0.45">
      <c r="A6" s="36" t="s">
        <v>114</v>
      </c>
      <c r="B6" s="37"/>
      <c r="C6" s="37"/>
      <c r="D6" s="38"/>
      <c r="E6" s="39"/>
      <c r="F6" s="40"/>
      <c r="G6" s="48"/>
      <c r="H6" s="58"/>
    </row>
    <row r="7" spans="1:8" ht="39.4" customHeight="1" x14ac:dyDescent="0.45">
      <c r="A7" s="36" t="s">
        <v>115</v>
      </c>
      <c r="B7" s="37"/>
      <c r="C7" s="37"/>
      <c r="D7" s="38"/>
      <c r="E7" s="39"/>
      <c r="F7" s="40"/>
      <c r="G7" s="48"/>
      <c r="H7" s="57"/>
    </row>
    <row r="8" spans="1:8" ht="39.4" customHeight="1" x14ac:dyDescent="0.45">
      <c r="A8" s="36" t="s">
        <v>116</v>
      </c>
      <c r="B8" s="37"/>
      <c r="C8" s="37"/>
      <c r="D8" s="38"/>
      <c r="E8" s="39"/>
      <c r="F8" s="40"/>
      <c r="G8" s="48"/>
      <c r="H8" s="58"/>
    </row>
    <row r="9" spans="1:8" ht="39.4" customHeight="1" x14ac:dyDescent="0.45">
      <c r="A9" s="36" t="s">
        <v>117</v>
      </c>
      <c r="B9" s="37"/>
      <c r="C9" s="37"/>
      <c r="D9" s="38"/>
      <c r="E9" s="39"/>
      <c r="F9" s="40"/>
      <c r="G9" s="48"/>
      <c r="H9" s="57"/>
    </row>
    <row r="10" spans="1:8" ht="39.4" customHeight="1" x14ac:dyDescent="0.45">
      <c r="A10" s="36" t="s">
        <v>118</v>
      </c>
      <c r="B10" s="37"/>
      <c r="C10" s="37"/>
      <c r="D10" s="38"/>
      <c r="E10" s="39"/>
      <c r="F10" s="40"/>
      <c r="G10" s="48"/>
      <c r="H10" s="58"/>
    </row>
    <row r="11" spans="1:8" ht="39.4" customHeight="1" x14ac:dyDescent="0.45">
      <c r="A11" s="36" t="s">
        <v>119</v>
      </c>
      <c r="B11" s="37"/>
      <c r="C11" s="37"/>
      <c r="D11" s="38"/>
      <c r="E11" s="39"/>
      <c r="F11" s="40"/>
      <c r="G11" s="48"/>
      <c r="H11" s="65"/>
    </row>
    <row r="12" spans="1:8" ht="39.4" customHeight="1" x14ac:dyDescent="0.45">
      <c r="A12" s="41" t="s">
        <v>120</v>
      </c>
      <c r="B12" s="42"/>
      <c r="C12" s="42"/>
      <c r="D12" s="43"/>
      <c r="E12" s="44"/>
      <c r="F12" s="45"/>
      <c r="G12" s="49"/>
      <c r="H12" s="58"/>
    </row>
    <row r="13" spans="1:8" ht="39" customHeight="1" x14ac:dyDescent="0.45"/>
    <row r="14" spans="1:8" ht="39" customHeight="1" x14ac:dyDescent="0.45"/>
    <row r="15" spans="1:8" ht="39" customHeight="1" x14ac:dyDescent="0.45"/>
    <row r="16" spans="1:8" ht="39" customHeight="1" x14ac:dyDescent="0.45"/>
    <row r="17" ht="39" customHeight="1" x14ac:dyDescent="0.45"/>
    <row r="18" ht="39" customHeight="1" x14ac:dyDescent="0.45"/>
    <row r="19" ht="39" customHeight="1" x14ac:dyDescent="0.45"/>
    <row r="20" ht="39" customHeight="1" x14ac:dyDescent="0.45"/>
    <row r="21" ht="39" customHeight="1" x14ac:dyDescent="0.45"/>
    <row r="22" ht="39" customHeight="1" x14ac:dyDescent="0.45"/>
    <row r="23" ht="39" customHeight="1" x14ac:dyDescent="0.45"/>
    <row r="24" ht="39" customHeight="1" x14ac:dyDescent="0.45"/>
    <row r="25" ht="39" customHeight="1" x14ac:dyDescent="0.45"/>
    <row r="26" ht="39" customHeight="1" x14ac:dyDescent="0.45"/>
    <row r="27" ht="39" customHeight="1" x14ac:dyDescent="0.45"/>
    <row r="28" ht="39" customHeight="1" x14ac:dyDescent="0.45"/>
    <row r="29" ht="39" customHeight="1" x14ac:dyDescent="0.45"/>
    <row r="30" ht="39" customHeight="1" x14ac:dyDescent="0.45"/>
    <row r="31" ht="39" customHeight="1" x14ac:dyDescent="0.45"/>
    <row r="32" ht="39" customHeight="1" x14ac:dyDescent="0.45"/>
    <row r="33" ht="39" customHeight="1" x14ac:dyDescent="0.45"/>
    <row r="34" ht="39" customHeight="1" x14ac:dyDescent="0.45"/>
    <row r="35" ht="39" customHeight="1" x14ac:dyDescent="0.45"/>
    <row r="36" ht="39" customHeight="1" x14ac:dyDescent="0.45"/>
    <row r="37" ht="39" customHeight="1" x14ac:dyDescent="0.45"/>
    <row r="38" ht="39" customHeight="1" x14ac:dyDescent="0.45"/>
    <row r="39" ht="39" customHeight="1" x14ac:dyDescent="0.45"/>
    <row r="40" ht="39" customHeight="1" x14ac:dyDescent="0.45"/>
    <row r="41" ht="39" customHeight="1" x14ac:dyDescent="0.45"/>
    <row r="42" ht="39" customHeight="1" x14ac:dyDescent="0.45"/>
    <row r="43" ht="39" customHeight="1" x14ac:dyDescent="0.45"/>
    <row r="44" ht="39" customHeight="1" x14ac:dyDescent="0.45"/>
    <row r="45" ht="39" customHeight="1" x14ac:dyDescent="0.45"/>
    <row r="46" ht="39" customHeight="1" x14ac:dyDescent="0.45"/>
    <row r="47" ht="39" customHeight="1" x14ac:dyDescent="0.45"/>
    <row r="48" ht="39" customHeight="1" x14ac:dyDescent="0.45"/>
    <row r="49" ht="39" customHeight="1" x14ac:dyDescent="0.45"/>
    <row r="50" ht="39" customHeight="1" x14ac:dyDescent="0.45"/>
  </sheetData>
  <conditionalFormatting sqref="B2:B12">
    <cfRule type="cellIs" dxfId="131" priority="7" operator="equal">
      <formula>"Low"</formula>
    </cfRule>
    <cfRule type="cellIs" dxfId="130" priority="8" operator="equal">
      <formula>"Medium"</formula>
    </cfRule>
    <cfRule type="cellIs" dxfId="129" priority="9" operator="equal">
      <formula>"High"</formula>
    </cfRule>
  </conditionalFormatting>
  <conditionalFormatting sqref="C2:C12">
    <cfRule type="cellIs" dxfId="128" priority="4" operator="equal">
      <formula>"Low"</formula>
    </cfRule>
    <cfRule type="cellIs" dxfId="127" priority="5" operator="equal">
      <formula>"Medium"</formula>
    </cfRule>
    <cfRule type="cellIs" dxfId="126"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BD59649-81AC-44C4-9063-779B4517DE06}">
            <xm:f>Lists!$C$4</xm:f>
            <x14:dxf>
              <font>
                <color auto="1"/>
              </font>
              <fill>
                <patternFill>
                  <bgColor rgb="FFFF3300"/>
                </patternFill>
              </fill>
            </x14:dxf>
          </x14:cfRule>
          <x14:cfRule type="cellIs" priority="2" operator="equal" id="{C25C532B-CCEB-446A-890A-85B397FEACF5}">
            <xm:f>Lists!$C$3</xm:f>
            <x14:dxf>
              <font>
                <color auto="1"/>
              </font>
              <fill>
                <patternFill>
                  <bgColor rgb="FFFFC000"/>
                </patternFill>
              </fill>
            </x14:dxf>
          </x14:cfRule>
          <x14:cfRule type="cellIs" priority="3" operator="equal" id="{5061DFFF-71E4-466C-B30F-34724127F79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E1DCA8-93D7-4380-8DA3-482471E51A3C}">
          <x14:formula1>
            <xm:f>Lists!$A$2:$A$4</xm:f>
          </x14:formula1>
          <xm:sqref>B2:B50</xm:sqref>
        </x14:dataValidation>
        <x14:dataValidation type="list" allowBlank="1" showInputMessage="1" showErrorMessage="1" xr:uid="{0FB7D1A6-ACF8-47DC-B3F1-AA1CABD94715}">
          <x14:formula1>
            <xm:f>Lists!$B$2:$B$4</xm:f>
          </x14:formula1>
          <xm:sqref>C2:C50</xm:sqref>
        </x14:dataValidation>
        <x14:dataValidation type="list" allowBlank="1" showInputMessage="1" showErrorMessage="1" xr:uid="{E3CD58DF-A327-45E4-B80A-4703D01463C0}">
          <x14:formula1>
            <xm:f>Lists!$C$2:$C$4</xm:f>
          </x14:formula1>
          <xm:sqref>D3:D50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6F5-D065-427E-ACFF-8BC24BDBB9F2}">
  <dimension ref="A1:H12"/>
  <sheetViews>
    <sheetView showGridLines="0" workbookViewId="0">
      <selection activeCell="B19" sqref="B19"/>
    </sheetView>
  </sheetViews>
  <sheetFormatPr defaultColWidth="9" defaultRowHeight="39.4" customHeight="1" x14ac:dyDescent="0.45"/>
  <cols>
    <col min="1" max="1" width="56.86328125" style="35" customWidth="1"/>
    <col min="2" max="3" width="12.1328125" style="35" customWidth="1"/>
    <col min="4" max="4" width="12.59765625" style="35" customWidth="1"/>
    <col min="5" max="5" width="19.59765625" style="35" customWidth="1"/>
    <col min="6" max="6" width="27.59765625" style="35" customWidth="1"/>
    <col min="7" max="8" width="50.73046875" style="35" customWidth="1"/>
    <col min="9" max="16384" width="9" style="35"/>
  </cols>
  <sheetData>
    <row r="1" spans="1:8" s="33" customFormat="1" ht="69" customHeight="1" x14ac:dyDescent="0.45">
      <c r="A1" s="31" t="s">
        <v>25</v>
      </c>
      <c r="B1" s="32" t="s">
        <v>8</v>
      </c>
      <c r="C1" s="32" t="s">
        <v>9</v>
      </c>
      <c r="D1" s="32" t="s">
        <v>10</v>
      </c>
      <c r="E1" s="32" t="s">
        <v>46</v>
      </c>
      <c r="F1" s="32" t="s">
        <v>47</v>
      </c>
      <c r="G1" s="46" t="s">
        <v>48</v>
      </c>
      <c r="H1" s="66" t="s">
        <v>49</v>
      </c>
    </row>
    <row r="2" spans="1:8" s="33" customFormat="1" ht="39.4" customHeight="1" x14ac:dyDescent="0.45">
      <c r="A2" s="34" t="s">
        <v>50</v>
      </c>
      <c r="B2" s="25"/>
      <c r="C2" s="25"/>
      <c r="D2" s="26" t="str">
        <f t="shared" ref="D2" si="0">IF(COUNTIF(D3:D50,"Non Compliant")&gt;0,"Non Compliant",IF(COUNTIF(D3:D50,"Partially Compliant")&gt;0,"Partially Compliant","Fully Compliant"))</f>
        <v>Fully Compliant</v>
      </c>
      <c r="E2" s="27"/>
      <c r="F2" s="28"/>
      <c r="G2" s="47"/>
      <c r="H2" s="27"/>
    </row>
    <row r="3" spans="1:8" ht="39.4" customHeight="1" x14ac:dyDescent="0.45">
      <c r="A3" s="36" t="s">
        <v>121</v>
      </c>
      <c r="B3" s="37"/>
      <c r="C3" s="37"/>
      <c r="D3" s="38"/>
      <c r="E3" s="39"/>
      <c r="F3" s="40"/>
      <c r="G3" s="48"/>
      <c r="H3" s="57"/>
    </row>
    <row r="4" spans="1:8" ht="39.4" customHeight="1" x14ac:dyDescent="0.45">
      <c r="A4" s="36" t="s">
        <v>122</v>
      </c>
      <c r="B4" s="37"/>
      <c r="C4" s="37"/>
      <c r="D4" s="38"/>
      <c r="E4" s="39"/>
      <c r="F4" s="40"/>
      <c r="G4" s="48"/>
      <c r="H4" s="58"/>
    </row>
    <row r="5" spans="1:8" ht="39.4" customHeight="1" x14ac:dyDescent="0.45">
      <c r="A5" s="36" t="s">
        <v>123</v>
      </c>
      <c r="B5" s="37"/>
      <c r="C5" s="37"/>
      <c r="D5" s="38"/>
      <c r="E5" s="39"/>
      <c r="F5" s="40"/>
      <c r="G5" s="48"/>
      <c r="H5" s="57"/>
    </row>
    <row r="6" spans="1:8" ht="39.4" customHeight="1" x14ac:dyDescent="0.45">
      <c r="A6" s="36" t="s">
        <v>124</v>
      </c>
      <c r="B6" s="37"/>
      <c r="C6" s="37"/>
      <c r="D6" s="38"/>
      <c r="E6" s="39"/>
      <c r="F6" s="40"/>
      <c r="G6" s="48"/>
      <c r="H6" s="58"/>
    </row>
    <row r="7" spans="1:8" ht="39.4" customHeight="1" x14ac:dyDescent="0.45">
      <c r="A7" s="36" t="s">
        <v>125</v>
      </c>
      <c r="B7" s="37"/>
      <c r="C7" s="37"/>
      <c r="D7" s="38"/>
      <c r="E7" s="39"/>
      <c r="F7" s="40"/>
      <c r="G7" s="48"/>
      <c r="H7" s="57"/>
    </row>
    <row r="8" spans="1:8" ht="39.4" customHeight="1" x14ac:dyDescent="0.45">
      <c r="A8" s="36" t="s">
        <v>126</v>
      </c>
      <c r="B8" s="37"/>
      <c r="C8" s="37"/>
      <c r="D8" s="38"/>
      <c r="E8" s="39"/>
      <c r="F8" s="40"/>
      <c r="G8" s="48"/>
      <c r="H8" s="58"/>
    </row>
    <row r="9" spans="1:8" ht="39.4" customHeight="1" x14ac:dyDescent="0.45">
      <c r="A9" s="36" t="s">
        <v>127</v>
      </c>
      <c r="B9" s="37"/>
      <c r="C9" s="37"/>
      <c r="D9" s="38"/>
      <c r="E9" s="39"/>
      <c r="F9" s="40"/>
      <c r="G9" s="48"/>
      <c r="H9" s="57"/>
    </row>
    <row r="10" spans="1:8" ht="39.4" customHeight="1" x14ac:dyDescent="0.45">
      <c r="A10" s="36" t="s">
        <v>128</v>
      </c>
      <c r="B10" s="37"/>
      <c r="C10" s="37"/>
      <c r="D10" s="38"/>
      <c r="E10" s="39"/>
      <c r="F10" s="40"/>
      <c r="G10" s="48"/>
      <c r="H10" s="58"/>
    </row>
    <row r="11" spans="1:8" ht="39.4" customHeight="1" x14ac:dyDescent="0.45">
      <c r="A11" s="36" t="s">
        <v>129</v>
      </c>
      <c r="B11" s="37"/>
      <c r="C11" s="37"/>
      <c r="D11" s="38"/>
      <c r="E11" s="39"/>
      <c r="F11" s="40"/>
      <c r="G11" s="48"/>
      <c r="H11" s="65"/>
    </row>
    <row r="12" spans="1:8" ht="39.4" customHeight="1" x14ac:dyDescent="0.45">
      <c r="A12" s="41" t="s">
        <v>130</v>
      </c>
      <c r="B12" s="42"/>
      <c r="C12" s="42"/>
      <c r="D12" s="43"/>
      <c r="E12" s="44"/>
      <c r="F12" s="45"/>
      <c r="G12" s="49"/>
      <c r="H12" s="58"/>
    </row>
  </sheetData>
  <conditionalFormatting sqref="B2:B12">
    <cfRule type="cellIs" dxfId="109" priority="7" operator="equal">
      <formula>"Low"</formula>
    </cfRule>
    <cfRule type="cellIs" dxfId="108" priority="8" operator="equal">
      <formula>"Medium"</formula>
    </cfRule>
    <cfRule type="cellIs" dxfId="107" priority="9" operator="equal">
      <formula>"High"</formula>
    </cfRule>
  </conditionalFormatting>
  <conditionalFormatting sqref="C2:C12">
    <cfRule type="cellIs" dxfId="106" priority="4" operator="equal">
      <formula>"Low"</formula>
    </cfRule>
    <cfRule type="cellIs" dxfId="105" priority="5" operator="equal">
      <formula>"Medium"</formula>
    </cfRule>
    <cfRule type="cellIs" dxfId="104"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49BE32-CCC3-4925-AFF8-F0EF250A4C7B}">
            <xm:f>Lists!$C$4</xm:f>
            <x14:dxf>
              <font>
                <color auto="1"/>
              </font>
              <fill>
                <patternFill>
                  <bgColor rgb="FFFF3300"/>
                </patternFill>
              </fill>
            </x14:dxf>
          </x14:cfRule>
          <x14:cfRule type="cellIs" priority="2" operator="equal" id="{6E384231-54BA-4B57-9A23-7CA98FE2CD0F}">
            <xm:f>Lists!$C$3</xm:f>
            <x14:dxf>
              <font>
                <color auto="1"/>
              </font>
              <fill>
                <patternFill>
                  <bgColor rgb="FFFFC000"/>
                </patternFill>
              </fill>
            </x14:dxf>
          </x14:cfRule>
          <x14:cfRule type="cellIs" priority="3" operator="equal" id="{9CAA0CF1-A895-4DD2-9279-761628B809A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03F337-C2FB-40AB-82F3-28E8D08DB953}">
          <x14:formula1>
            <xm:f>Lists!$C$2:$C$4</xm:f>
          </x14:formula1>
          <xm:sqref>D3:D12 D13:D50</xm:sqref>
        </x14:dataValidation>
        <x14:dataValidation type="list" allowBlank="1" showInputMessage="1" showErrorMessage="1" xr:uid="{7CF32DC5-9E94-4433-9458-BEF850214BD0}">
          <x14:formula1>
            <xm:f>Lists!$B$2:$B$4</xm:f>
          </x14:formula1>
          <xm:sqref>C2:C12 C13:C50</xm:sqref>
        </x14:dataValidation>
        <x14:dataValidation type="list" allowBlank="1" showInputMessage="1" showErrorMessage="1" xr:uid="{CB587238-3A58-4743-8D8F-186BCF390787}">
          <x14:formula1>
            <xm:f>Lists!$A$2:$A$4</xm:f>
          </x14:formula1>
          <xm:sqref>B2:B12 B13:B50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EE7-0C64-4D5C-A5C5-02A53B128BDE}">
  <dimension ref="A1:H12"/>
  <sheetViews>
    <sheetView showGridLines="0" workbookViewId="0">
      <selection activeCell="B19" sqref="B19"/>
    </sheetView>
  </sheetViews>
  <sheetFormatPr defaultColWidth="9" defaultRowHeight="39.4" customHeight="1" x14ac:dyDescent="0.45"/>
  <cols>
    <col min="1" max="1" width="56.86328125" style="35" customWidth="1"/>
    <col min="2" max="3" width="12.1328125" style="35" customWidth="1"/>
    <col min="4" max="4" width="12.59765625" style="35" customWidth="1"/>
    <col min="5" max="5" width="19.59765625" style="35" customWidth="1"/>
    <col min="6" max="6" width="27.59765625" style="35" customWidth="1"/>
    <col min="7" max="8" width="50.73046875" style="35" customWidth="1"/>
    <col min="9" max="16384" width="9" style="35"/>
  </cols>
  <sheetData>
    <row r="1" spans="1:8" s="33" customFormat="1" ht="58.5" customHeight="1" x14ac:dyDescent="0.45">
      <c r="A1" s="31" t="s">
        <v>26</v>
      </c>
      <c r="B1" s="32" t="s">
        <v>8</v>
      </c>
      <c r="C1" s="32" t="s">
        <v>9</v>
      </c>
      <c r="D1" s="32" t="s">
        <v>10</v>
      </c>
      <c r="E1" s="32" t="s">
        <v>46</v>
      </c>
      <c r="F1" s="32" t="s">
        <v>47</v>
      </c>
      <c r="G1" s="46" t="s">
        <v>48</v>
      </c>
      <c r="H1" s="66" t="s">
        <v>49</v>
      </c>
    </row>
    <row r="2" spans="1:8" s="33" customFormat="1" ht="39.4" customHeight="1" x14ac:dyDescent="0.45">
      <c r="A2" s="34" t="s">
        <v>50</v>
      </c>
      <c r="B2" s="25"/>
      <c r="C2" s="25"/>
      <c r="D2" s="26" t="str">
        <f t="shared" ref="D2" si="0">IF(COUNTIF(D3:D50,"Non Compliant")&gt;0,"Non Compliant",IF(COUNTIF(D3:D50,"Partially Compliant")&gt;0,"Partially Compliant","Fully Compliant"))</f>
        <v>Fully Compliant</v>
      </c>
      <c r="E2" s="27"/>
      <c r="F2" s="28"/>
      <c r="G2" s="47"/>
      <c r="H2" s="27"/>
    </row>
    <row r="3" spans="1:8" ht="39.4" customHeight="1" x14ac:dyDescent="0.45">
      <c r="A3" s="36" t="s">
        <v>131</v>
      </c>
      <c r="B3" s="37"/>
      <c r="C3" s="37"/>
      <c r="D3" s="38"/>
      <c r="E3" s="39"/>
      <c r="F3" s="40"/>
      <c r="G3" s="48"/>
      <c r="H3" s="57"/>
    </row>
    <row r="4" spans="1:8" ht="39.4" customHeight="1" x14ac:dyDescent="0.45">
      <c r="A4" s="36" t="s">
        <v>132</v>
      </c>
      <c r="B4" s="37"/>
      <c r="C4" s="37"/>
      <c r="D4" s="38"/>
      <c r="E4" s="39"/>
      <c r="F4" s="40"/>
      <c r="G4" s="48"/>
      <c r="H4" s="58"/>
    </row>
    <row r="5" spans="1:8" ht="39.4" customHeight="1" x14ac:dyDescent="0.45">
      <c r="A5" s="36" t="s">
        <v>133</v>
      </c>
      <c r="B5" s="37"/>
      <c r="C5" s="37"/>
      <c r="D5" s="38"/>
      <c r="E5" s="39"/>
      <c r="F5" s="40"/>
      <c r="G5" s="48"/>
      <c r="H5" s="57"/>
    </row>
    <row r="6" spans="1:8" ht="39.4" customHeight="1" x14ac:dyDescent="0.45">
      <c r="A6" s="36" t="s">
        <v>134</v>
      </c>
      <c r="B6" s="37"/>
      <c r="C6" s="37"/>
      <c r="D6" s="38"/>
      <c r="E6" s="39"/>
      <c r="F6" s="40"/>
      <c r="G6" s="48"/>
      <c r="H6" s="58"/>
    </row>
    <row r="7" spans="1:8" ht="39.4" customHeight="1" x14ac:dyDescent="0.45">
      <c r="A7" s="36" t="s">
        <v>135</v>
      </c>
      <c r="B7" s="37"/>
      <c r="C7" s="37"/>
      <c r="D7" s="38"/>
      <c r="E7" s="39"/>
      <c r="F7" s="40"/>
      <c r="G7" s="48"/>
      <c r="H7" s="57"/>
    </row>
    <row r="8" spans="1:8" ht="39.4" customHeight="1" x14ac:dyDescent="0.45">
      <c r="A8" s="36" t="s">
        <v>136</v>
      </c>
      <c r="B8" s="37"/>
      <c r="C8" s="37"/>
      <c r="D8" s="38"/>
      <c r="E8" s="39"/>
      <c r="F8" s="40"/>
      <c r="G8" s="48"/>
      <c r="H8" s="58"/>
    </row>
    <row r="9" spans="1:8" ht="39.4" customHeight="1" x14ac:dyDescent="0.45">
      <c r="A9" s="36" t="s">
        <v>137</v>
      </c>
      <c r="B9" s="37"/>
      <c r="C9" s="37"/>
      <c r="D9" s="38"/>
      <c r="E9" s="39"/>
      <c r="F9" s="40"/>
      <c r="G9" s="48"/>
      <c r="H9" s="57"/>
    </row>
    <row r="10" spans="1:8" ht="39.4" customHeight="1" x14ac:dyDescent="0.45">
      <c r="A10" s="36" t="s">
        <v>138</v>
      </c>
      <c r="B10" s="37"/>
      <c r="C10" s="37"/>
      <c r="D10" s="38"/>
      <c r="E10" s="39"/>
      <c r="F10" s="40"/>
      <c r="G10" s="48"/>
      <c r="H10" s="58"/>
    </row>
    <row r="11" spans="1:8" ht="39.4" customHeight="1" x14ac:dyDescent="0.45">
      <c r="A11" s="36" t="s">
        <v>139</v>
      </c>
      <c r="B11" s="37"/>
      <c r="C11" s="37"/>
      <c r="D11" s="38"/>
      <c r="E11" s="39"/>
      <c r="F11" s="40"/>
      <c r="G11" s="48"/>
      <c r="H11" s="65"/>
    </row>
    <row r="12" spans="1:8" ht="39.4" customHeight="1" x14ac:dyDescent="0.45">
      <c r="A12" s="41" t="s">
        <v>140</v>
      </c>
      <c r="B12" s="42"/>
      <c r="C12" s="42"/>
      <c r="D12" s="43"/>
      <c r="E12" s="44"/>
      <c r="F12" s="45"/>
      <c r="G12" s="49"/>
      <c r="H12" s="58"/>
    </row>
  </sheetData>
  <conditionalFormatting sqref="B2:B12">
    <cfRule type="cellIs" dxfId="87" priority="7" operator="equal">
      <formula>"Low"</formula>
    </cfRule>
    <cfRule type="cellIs" dxfId="86" priority="8" operator="equal">
      <formula>"Medium"</formula>
    </cfRule>
    <cfRule type="cellIs" dxfId="85" priority="9" operator="equal">
      <formula>"High"</formula>
    </cfRule>
  </conditionalFormatting>
  <conditionalFormatting sqref="C2:C12">
    <cfRule type="cellIs" dxfId="84" priority="4" operator="equal">
      <formula>"Low"</formula>
    </cfRule>
    <cfRule type="cellIs" dxfId="83" priority="5" operator="equal">
      <formula>"Medium"</formula>
    </cfRule>
    <cfRule type="cellIs" dxfId="82"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A7FA0C4-64CA-45B7-BAB3-774CE8965341}">
            <xm:f>Lists!$C$4</xm:f>
            <x14:dxf>
              <font>
                <color auto="1"/>
              </font>
              <fill>
                <patternFill>
                  <bgColor rgb="FFFF3300"/>
                </patternFill>
              </fill>
            </x14:dxf>
          </x14:cfRule>
          <x14:cfRule type="cellIs" priority="2" operator="equal" id="{25A7B140-78DE-452A-94CA-6681D887A3DD}">
            <xm:f>Lists!$C$3</xm:f>
            <x14:dxf>
              <font>
                <color auto="1"/>
              </font>
              <fill>
                <patternFill>
                  <bgColor rgb="FFFFC000"/>
                </patternFill>
              </fill>
            </x14:dxf>
          </x14:cfRule>
          <x14:cfRule type="cellIs" priority="3" operator="equal" id="{0C6DF5E8-3F7F-46F7-908F-24DB215713B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97EA50B-BE5F-4CAD-B728-545B5F0D0330}">
          <x14:formula1>
            <xm:f>Lists!$A$2:$A$4</xm:f>
          </x14:formula1>
          <xm:sqref>B2:B50</xm:sqref>
        </x14:dataValidation>
        <x14:dataValidation type="list" allowBlank="1" showInputMessage="1" showErrorMessage="1" xr:uid="{3AB7AB86-8C3A-43DF-85EB-FB238D980055}">
          <x14:formula1>
            <xm:f>Lists!$B$2:$B$4</xm:f>
          </x14:formula1>
          <xm:sqref>C2:C50</xm:sqref>
        </x14:dataValidation>
        <x14:dataValidation type="list" allowBlank="1" showInputMessage="1" showErrorMessage="1" xr:uid="{D93314F9-D40F-4196-BB0E-8E23F925414B}">
          <x14:formula1>
            <xm:f>Lists!$C$2:$C$4</xm:f>
          </x14:formula1>
          <xm:sqref>D3:D50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DEEE-4330-4B53-ADC8-CCD37314BEAF}">
  <dimension ref="A1:H12"/>
  <sheetViews>
    <sheetView showGridLines="0" workbookViewId="0">
      <selection activeCell="B19" sqref="B19"/>
    </sheetView>
  </sheetViews>
  <sheetFormatPr defaultColWidth="9" defaultRowHeight="39.4" customHeight="1" x14ac:dyDescent="0.45"/>
  <cols>
    <col min="1" max="1" width="56.86328125" style="55" customWidth="1"/>
    <col min="2" max="3" width="12.1328125" style="55" customWidth="1"/>
    <col min="4" max="4" width="12.59765625" style="55" customWidth="1"/>
    <col min="5" max="5" width="19.59765625" style="55" customWidth="1"/>
    <col min="6" max="6" width="27.59765625" style="55" customWidth="1"/>
    <col min="7" max="8" width="50.73046875" style="55" customWidth="1"/>
    <col min="9" max="16384" width="9" style="55"/>
  </cols>
  <sheetData>
    <row r="1" spans="1:8" s="33" customFormat="1" ht="61.5" customHeight="1" x14ac:dyDescent="0.45">
      <c r="A1" s="31" t="s">
        <v>27</v>
      </c>
      <c r="B1" s="32" t="s">
        <v>8</v>
      </c>
      <c r="C1" s="32" t="s">
        <v>9</v>
      </c>
      <c r="D1" s="32" t="s">
        <v>10</v>
      </c>
      <c r="E1" s="32" t="s">
        <v>46</v>
      </c>
      <c r="F1" s="32" t="s">
        <v>47</v>
      </c>
      <c r="G1" s="46" t="s">
        <v>48</v>
      </c>
      <c r="H1" s="66" t="s">
        <v>49</v>
      </c>
    </row>
    <row r="2" spans="1:8" s="33" customFormat="1" ht="39.4" customHeight="1" x14ac:dyDescent="0.45">
      <c r="A2" s="74" t="s">
        <v>50</v>
      </c>
      <c r="B2" s="26"/>
      <c r="C2" s="26"/>
      <c r="D2" s="26" t="str">
        <f t="shared" ref="D2" si="0">IF(COUNTIF(D3:D50,"Non Compliant")&gt;0,"Non Compliant",IF(COUNTIF(D3:D50,"Partially Compliant")&gt;0,"Partially Compliant","Fully Compliant"))</f>
        <v>Fully Compliant</v>
      </c>
      <c r="E2" s="75"/>
      <c r="F2" s="76"/>
      <c r="G2" s="96"/>
      <c r="H2" s="75"/>
    </row>
    <row r="3" spans="1:8" ht="39.4" customHeight="1" x14ac:dyDescent="0.45">
      <c r="A3" s="77" t="s">
        <v>141</v>
      </c>
      <c r="B3" s="38"/>
      <c r="C3" s="38"/>
      <c r="D3" s="38"/>
      <c r="E3" s="78"/>
      <c r="F3" s="79"/>
      <c r="G3" s="97"/>
      <c r="H3" s="83"/>
    </row>
    <row r="4" spans="1:8" ht="39.4" customHeight="1" x14ac:dyDescent="0.45">
      <c r="A4" s="77" t="s">
        <v>142</v>
      </c>
      <c r="B4" s="38"/>
      <c r="C4" s="38"/>
      <c r="D4" s="38"/>
      <c r="E4" s="78"/>
      <c r="F4" s="79"/>
      <c r="G4" s="97"/>
      <c r="H4" s="84"/>
    </row>
    <row r="5" spans="1:8" ht="39.4" customHeight="1" x14ac:dyDescent="0.45">
      <c r="A5" s="77" t="s">
        <v>143</v>
      </c>
      <c r="B5" s="38"/>
      <c r="C5" s="38"/>
      <c r="D5" s="38"/>
      <c r="E5" s="78"/>
      <c r="F5" s="79"/>
      <c r="G5" s="97"/>
      <c r="H5" s="83"/>
    </row>
    <row r="6" spans="1:8" ht="39.4" customHeight="1" x14ac:dyDescent="0.45">
      <c r="A6" s="77" t="s">
        <v>144</v>
      </c>
      <c r="B6" s="38"/>
      <c r="C6" s="38"/>
      <c r="D6" s="38"/>
      <c r="E6" s="78"/>
      <c r="F6" s="79"/>
      <c r="G6" s="97"/>
      <c r="H6" s="84"/>
    </row>
    <row r="7" spans="1:8" ht="39.4" customHeight="1" x14ac:dyDescent="0.45">
      <c r="A7" s="77" t="s">
        <v>145</v>
      </c>
      <c r="B7" s="38"/>
      <c r="C7" s="38"/>
      <c r="D7" s="38"/>
      <c r="E7" s="78"/>
      <c r="F7" s="79"/>
      <c r="G7" s="97"/>
      <c r="H7" s="83"/>
    </row>
    <row r="8" spans="1:8" ht="39.4" customHeight="1" x14ac:dyDescent="0.45">
      <c r="A8" s="77" t="s">
        <v>146</v>
      </c>
      <c r="B8" s="38"/>
      <c r="C8" s="38"/>
      <c r="D8" s="38"/>
      <c r="E8" s="78"/>
      <c r="F8" s="79"/>
      <c r="G8" s="97"/>
      <c r="H8" s="84"/>
    </row>
    <row r="9" spans="1:8" ht="39.4" customHeight="1" x14ac:dyDescent="0.45">
      <c r="A9" s="77" t="s">
        <v>147</v>
      </c>
      <c r="B9" s="38"/>
      <c r="C9" s="38"/>
      <c r="D9" s="38"/>
      <c r="E9" s="78"/>
      <c r="F9" s="79"/>
      <c r="G9" s="97"/>
      <c r="H9" s="83"/>
    </row>
    <row r="10" spans="1:8" ht="39.4" customHeight="1" x14ac:dyDescent="0.45">
      <c r="A10" s="77" t="s">
        <v>148</v>
      </c>
      <c r="B10" s="38"/>
      <c r="C10" s="38"/>
      <c r="D10" s="38"/>
      <c r="E10" s="78"/>
      <c r="F10" s="79"/>
      <c r="G10" s="97"/>
      <c r="H10" s="84"/>
    </row>
    <row r="11" spans="1:8" ht="39.4" customHeight="1" x14ac:dyDescent="0.45">
      <c r="A11" s="77" t="s">
        <v>149</v>
      </c>
      <c r="B11" s="38"/>
      <c r="C11" s="38"/>
      <c r="D11" s="38"/>
      <c r="E11" s="78"/>
      <c r="F11" s="79"/>
      <c r="G11" s="97"/>
      <c r="H11" s="95"/>
    </row>
    <row r="12" spans="1:8" ht="39.4" customHeight="1" x14ac:dyDescent="0.45">
      <c r="A12" s="80" t="s">
        <v>150</v>
      </c>
      <c r="B12" s="43"/>
      <c r="C12" s="43"/>
      <c r="D12" s="43"/>
      <c r="E12" s="81"/>
      <c r="F12" s="82"/>
      <c r="G12" s="98"/>
      <c r="H12" s="84"/>
    </row>
  </sheetData>
  <conditionalFormatting sqref="B2:B12">
    <cfRule type="cellIs" dxfId="65" priority="7" operator="equal">
      <formula>"Low"</formula>
    </cfRule>
    <cfRule type="cellIs" dxfId="64" priority="8" operator="equal">
      <formula>"Medium"</formula>
    </cfRule>
    <cfRule type="cellIs" dxfId="63" priority="9" operator="equal">
      <formula>"High"</formula>
    </cfRule>
  </conditionalFormatting>
  <conditionalFormatting sqref="C2:C12">
    <cfRule type="cellIs" dxfId="62" priority="4" operator="equal">
      <formula>"Low"</formula>
    </cfRule>
    <cfRule type="cellIs" dxfId="61" priority="5" operator="equal">
      <formula>"Medium"</formula>
    </cfRule>
    <cfRule type="cellIs" dxfId="60"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94E6AFE-B4BD-433F-AC69-935985340862}">
            <xm:f>Lists!$C$4</xm:f>
            <x14:dxf>
              <font>
                <color auto="1"/>
              </font>
              <fill>
                <patternFill>
                  <bgColor rgb="FFFF3300"/>
                </patternFill>
              </fill>
            </x14:dxf>
          </x14:cfRule>
          <x14:cfRule type="cellIs" priority="2" operator="equal" id="{E0192269-9F8A-4273-8194-C17F64E93B1D}">
            <xm:f>Lists!$C$3</xm:f>
            <x14:dxf>
              <font>
                <color auto="1"/>
              </font>
              <fill>
                <patternFill>
                  <bgColor rgb="FFFFC000"/>
                </patternFill>
              </fill>
            </x14:dxf>
          </x14:cfRule>
          <x14:cfRule type="cellIs" priority="3" operator="equal" id="{CF570B1E-FAF9-49EA-99C9-336EE3A339FD}">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C2DB249-203E-4EA6-9A77-635D8D9B2521}">
          <x14:formula1>
            <xm:f>Lists!$C$2:$C$4</xm:f>
          </x14:formula1>
          <xm:sqref>D3:D50</xm:sqref>
        </x14:dataValidation>
        <x14:dataValidation type="list" allowBlank="1" showInputMessage="1" showErrorMessage="1" xr:uid="{777F2A66-EABB-4000-B116-2580357191C0}">
          <x14:formula1>
            <xm:f>Lists!$B$2:$B$4</xm:f>
          </x14:formula1>
          <xm:sqref>C2:C50</xm:sqref>
        </x14:dataValidation>
        <x14:dataValidation type="list" allowBlank="1" showInputMessage="1" showErrorMessage="1" xr:uid="{6CED29C6-D1CB-497A-A6A8-0500C656A80D}">
          <x14:formula1>
            <xm:f>Lists!$A$2:$A$4</xm:f>
          </x14:formula1>
          <xm:sqref>B2:B50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AAD5-3D7F-482B-AC77-662EF4D0E50D}">
  <dimension ref="A1:H12"/>
  <sheetViews>
    <sheetView showGridLines="0" topLeftCell="A13" workbookViewId="0">
      <selection activeCell="B19" sqref="B19"/>
    </sheetView>
  </sheetViews>
  <sheetFormatPr defaultColWidth="9" defaultRowHeight="39.4" customHeight="1" x14ac:dyDescent="0.45"/>
  <cols>
    <col min="1" max="1" width="56.86328125" style="35" customWidth="1"/>
    <col min="2" max="3" width="12.1328125" style="35" customWidth="1"/>
    <col min="4" max="4" width="12.59765625" style="35" customWidth="1"/>
    <col min="5" max="5" width="19.59765625" style="35" customWidth="1"/>
    <col min="6" max="6" width="27.59765625" style="35" customWidth="1"/>
    <col min="7" max="8" width="50.73046875" style="35" customWidth="1"/>
    <col min="9" max="16384" width="9" style="35"/>
  </cols>
  <sheetData>
    <row r="1" spans="1:8" s="33" customFormat="1" ht="59.25" customHeight="1" x14ac:dyDescent="0.45">
      <c r="A1" s="31" t="s">
        <v>28</v>
      </c>
      <c r="B1" s="32" t="s">
        <v>8</v>
      </c>
      <c r="C1" s="32" t="s">
        <v>9</v>
      </c>
      <c r="D1" s="32" t="s">
        <v>10</v>
      </c>
      <c r="E1" s="32" t="s">
        <v>46</v>
      </c>
      <c r="F1" s="32" t="s">
        <v>47</v>
      </c>
      <c r="G1" s="46" t="s">
        <v>48</v>
      </c>
      <c r="H1" s="66" t="s">
        <v>49</v>
      </c>
    </row>
    <row r="2" spans="1:8" s="33" customFormat="1" ht="39.4" customHeight="1" x14ac:dyDescent="0.45">
      <c r="A2" s="34" t="s">
        <v>50</v>
      </c>
      <c r="B2" s="25"/>
      <c r="C2" s="25"/>
      <c r="D2" s="26" t="str">
        <f t="shared" ref="D2" si="0">IF(COUNTIF(D3:D50,"Non Compliant")&gt;0,"Non Compliant",IF(COUNTIF(D3:D50,"Partially Compliant")&gt;0,"Partially Compliant","Fully Compliant"))</f>
        <v>Fully Compliant</v>
      </c>
      <c r="E2" s="27"/>
      <c r="F2" s="28"/>
      <c r="G2" s="47"/>
      <c r="H2" s="27"/>
    </row>
    <row r="3" spans="1:8" ht="39.4" customHeight="1" x14ac:dyDescent="0.45">
      <c r="A3" s="36" t="s">
        <v>151</v>
      </c>
      <c r="B3" s="37"/>
      <c r="C3" s="37"/>
      <c r="D3" s="38"/>
      <c r="E3" s="39"/>
      <c r="F3" s="40"/>
      <c r="G3" s="48"/>
      <c r="H3" s="57"/>
    </row>
    <row r="4" spans="1:8" ht="39.4" customHeight="1" x14ac:dyDescent="0.45">
      <c r="A4" s="36" t="s">
        <v>152</v>
      </c>
      <c r="B4" s="37"/>
      <c r="C4" s="37"/>
      <c r="D4" s="38"/>
      <c r="E4" s="39"/>
      <c r="F4" s="40"/>
      <c r="G4" s="48"/>
      <c r="H4" s="58"/>
    </row>
    <row r="5" spans="1:8" ht="39.4" customHeight="1" x14ac:dyDescent="0.45">
      <c r="A5" s="36" t="s">
        <v>153</v>
      </c>
      <c r="B5" s="37"/>
      <c r="C5" s="37"/>
      <c r="D5" s="38"/>
      <c r="E5" s="39"/>
      <c r="F5" s="40"/>
      <c r="G5" s="48"/>
      <c r="H5" s="57"/>
    </row>
    <row r="6" spans="1:8" ht="39.4" customHeight="1" x14ac:dyDescent="0.45">
      <c r="A6" s="36" t="s">
        <v>154</v>
      </c>
      <c r="B6" s="37"/>
      <c r="C6" s="37"/>
      <c r="D6" s="38"/>
      <c r="E6" s="39"/>
      <c r="F6" s="40"/>
      <c r="G6" s="48"/>
      <c r="H6" s="58"/>
    </row>
    <row r="7" spans="1:8" ht="39.4" customHeight="1" x14ac:dyDescent="0.45">
      <c r="A7" s="36" t="s">
        <v>155</v>
      </c>
      <c r="B7" s="37"/>
      <c r="C7" s="37"/>
      <c r="D7" s="38"/>
      <c r="E7" s="39"/>
      <c r="F7" s="40"/>
      <c r="G7" s="48"/>
      <c r="H7" s="57"/>
    </row>
    <row r="8" spans="1:8" ht="39.4" customHeight="1" x14ac:dyDescent="0.45">
      <c r="A8" s="36" t="s">
        <v>156</v>
      </c>
      <c r="B8" s="37"/>
      <c r="C8" s="37"/>
      <c r="D8" s="38"/>
      <c r="E8" s="39"/>
      <c r="F8" s="40"/>
      <c r="G8" s="48"/>
      <c r="H8" s="58"/>
    </row>
    <row r="9" spans="1:8" ht="39.4" customHeight="1" x14ac:dyDescent="0.45">
      <c r="A9" s="36" t="s">
        <v>157</v>
      </c>
      <c r="B9" s="37"/>
      <c r="C9" s="37"/>
      <c r="D9" s="38"/>
      <c r="E9" s="39"/>
      <c r="F9" s="40"/>
      <c r="G9" s="48"/>
      <c r="H9" s="57"/>
    </row>
    <row r="10" spans="1:8" ht="39.4" customHeight="1" x14ac:dyDescent="0.45">
      <c r="A10" s="36" t="s">
        <v>158</v>
      </c>
      <c r="B10" s="37"/>
      <c r="C10" s="37"/>
      <c r="D10" s="38"/>
      <c r="E10" s="39"/>
      <c r="F10" s="40"/>
      <c r="G10" s="48"/>
      <c r="H10" s="58"/>
    </row>
    <row r="11" spans="1:8" ht="39.4" customHeight="1" x14ac:dyDescent="0.45">
      <c r="A11" s="36" t="s">
        <v>159</v>
      </c>
      <c r="B11" s="37"/>
      <c r="C11" s="37"/>
      <c r="D11" s="38"/>
      <c r="E11" s="39"/>
      <c r="F11" s="40"/>
      <c r="G11" s="48"/>
      <c r="H11" s="65"/>
    </row>
    <row r="12" spans="1:8" ht="39.4" customHeight="1" x14ac:dyDescent="0.45">
      <c r="A12" s="41" t="s">
        <v>160</v>
      </c>
      <c r="B12" s="42"/>
      <c r="C12" s="42"/>
      <c r="D12" s="43"/>
      <c r="E12" s="44"/>
      <c r="F12" s="45"/>
      <c r="G12" s="49"/>
      <c r="H12" s="58"/>
    </row>
  </sheetData>
  <conditionalFormatting sqref="B2:B12">
    <cfRule type="cellIs" dxfId="43" priority="7" operator="equal">
      <formula>"Low"</formula>
    </cfRule>
    <cfRule type="cellIs" dxfId="42" priority="8" operator="equal">
      <formula>"Medium"</formula>
    </cfRule>
    <cfRule type="cellIs" dxfId="41" priority="9" operator="equal">
      <formula>"High"</formula>
    </cfRule>
  </conditionalFormatting>
  <conditionalFormatting sqref="C2:C12">
    <cfRule type="cellIs" dxfId="40" priority="4" operator="equal">
      <formula>"Low"</formula>
    </cfRule>
    <cfRule type="cellIs" dxfId="39" priority="5" operator="equal">
      <formula>"Medium"</formula>
    </cfRule>
    <cfRule type="cellIs" dxfId="38"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5586F9-CAA1-4445-880B-751B584E93CE}">
            <xm:f>Lists!$C$4</xm:f>
            <x14:dxf>
              <font>
                <color auto="1"/>
              </font>
              <fill>
                <patternFill>
                  <bgColor rgb="FFFF3300"/>
                </patternFill>
              </fill>
            </x14:dxf>
          </x14:cfRule>
          <x14:cfRule type="cellIs" priority="2" operator="equal" id="{C84EA5CD-591D-431E-B973-92792FA85B8B}">
            <xm:f>Lists!$C$3</xm:f>
            <x14:dxf>
              <font>
                <color auto="1"/>
              </font>
              <fill>
                <patternFill>
                  <bgColor rgb="FFFFC000"/>
                </patternFill>
              </fill>
            </x14:dxf>
          </x14:cfRule>
          <x14:cfRule type="cellIs" priority="3" operator="equal" id="{AC3899B8-D606-407F-9D3E-17A5D3A8CF0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C9D385B-5277-4188-8149-3A6DBAEEDC11}">
          <x14:formula1>
            <xm:f>Lists!$A$2:$A$4</xm:f>
          </x14:formula1>
          <xm:sqref>B2:B50</xm:sqref>
        </x14:dataValidation>
        <x14:dataValidation type="list" allowBlank="1" showInputMessage="1" showErrorMessage="1" xr:uid="{A1685684-609C-4FDA-BD18-FC32FA57137B}">
          <x14:formula1>
            <xm:f>Lists!$B$2:$B$4</xm:f>
          </x14:formula1>
          <xm:sqref>C2:C50</xm:sqref>
        </x14:dataValidation>
        <x14:dataValidation type="list" allowBlank="1" showInputMessage="1" showErrorMessage="1" xr:uid="{245DFD4D-70F5-4110-89A7-549743973AC8}">
          <x14:formula1>
            <xm:f>Lists!$C$2:$C$4</xm:f>
          </x14:formula1>
          <xm:sqref>D3:D50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9F23D-107C-4F00-B981-EB649FDE9444}">
  <dimension ref="A1:H12"/>
  <sheetViews>
    <sheetView showGridLines="0" workbookViewId="0">
      <selection activeCell="B19" sqref="B19"/>
    </sheetView>
  </sheetViews>
  <sheetFormatPr defaultColWidth="9" defaultRowHeight="39.4" customHeight="1" x14ac:dyDescent="0.45"/>
  <cols>
    <col min="1" max="1" width="56.86328125" style="55" customWidth="1"/>
    <col min="2" max="3" width="12.1328125" style="55" customWidth="1"/>
    <col min="4" max="4" width="12.59765625" style="55" customWidth="1"/>
    <col min="5" max="5" width="19.59765625" style="55" customWidth="1"/>
    <col min="6" max="6" width="27.59765625" style="55" customWidth="1"/>
    <col min="7" max="8" width="50.73046875" style="55" customWidth="1"/>
    <col min="9" max="16384" width="9" style="55"/>
  </cols>
  <sheetData>
    <row r="1" spans="1:8" s="33" customFormat="1" ht="59.25" customHeight="1" x14ac:dyDescent="0.45">
      <c r="A1" s="31" t="s">
        <v>29</v>
      </c>
      <c r="B1" s="32" t="s">
        <v>8</v>
      </c>
      <c r="C1" s="32" t="s">
        <v>9</v>
      </c>
      <c r="D1" s="32" t="s">
        <v>10</v>
      </c>
      <c r="E1" s="32" t="s">
        <v>46</v>
      </c>
      <c r="F1" s="32" t="s">
        <v>47</v>
      </c>
      <c r="G1" s="46" t="s">
        <v>48</v>
      </c>
      <c r="H1" s="66" t="s">
        <v>49</v>
      </c>
    </row>
    <row r="2" spans="1:8" s="33" customFormat="1" ht="39.4" customHeight="1" x14ac:dyDescent="0.45">
      <c r="A2" s="74" t="s">
        <v>50</v>
      </c>
      <c r="B2" s="26"/>
      <c r="C2" s="26"/>
      <c r="D2" s="26" t="str">
        <f t="shared" ref="D2" si="0">IF(COUNTIF(D3:D50,"Non Compliant")&gt;0,"Non Compliant",IF(COUNTIF(D3:D50,"Partially Compliant")&gt;0,"Partially Compliant","Fully Compliant"))</f>
        <v>Fully Compliant</v>
      </c>
      <c r="E2" s="75"/>
      <c r="F2" s="76"/>
      <c r="G2" s="96"/>
      <c r="H2" s="75"/>
    </row>
    <row r="3" spans="1:8" ht="39.4" customHeight="1" x14ac:dyDescent="0.45">
      <c r="A3" s="77" t="s">
        <v>161</v>
      </c>
      <c r="B3" s="38"/>
      <c r="C3" s="38"/>
      <c r="D3" s="38"/>
      <c r="E3" s="78"/>
      <c r="F3" s="79"/>
      <c r="G3" s="97"/>
      <c r="H3" s="83"/>
    </row>
    <row r="4" spans="1:8" ht="39.4" customHeight="1" x14ac:dyDescent="0.45">
      <c r="A4" s="77" t="s">
        <v>162</v>
      </c>
      <c r="B4" s="38"/>
      <c r="C4" s="38"/>
      <c r="D4" s="38"/>
      <c r="E4" s="78"/>
      <c r="F4" s="79"/>
      <c r="G4" s="97"/>
      <c r="H4" s="84"/>
    </row>
    <row r="5" spans="1:8" ht="39.4" customHeight="1" x14ac:dyDescent="0.45">
      <c r="A5" s="77" t="s">
        <v>163</v>
      </c>
      <c r="B5" s="38"/>
      <c r="C5" s="38"/>
      <c r="D5" s="38"/>
      <c r="E5" s="78"/>
      <c r="F5" s="79"/>
      <c r="G5" s="97"/>
      <c r="H5" s="83"/>
    </row>
    <row r="6" spans="1:8" ht="39.4" customHeight="1" x14ac:dyDescent="0.45">
      <c r="A6" s="77" t="s">
        <v>164</v>
      </c>
      <c r="B6" s="38"/>
      <c r="C6" s="38"/>
      <c r="D6" s="38"/>
      <c r="E6" s="78"/>
      <c r="F6" s="79"/>
      <c r="G6" s="97"/>
      <c r="H6" s="84"/>
    </row>
    <row r="7" spans="1:8" ht="39.4" customHeight="1" x14ac:dyDescent="0.45">
      <c r="A7" s="77" t="s">
        <v>165</v>
      </c>
      <c r="B7" s="38"/>
      <c r="C7" s="38"/>
      <c r="D7" s="38"/>
      <c r="E7" s="78"/>
      <c r="F7" s="79"/>
      <c r="G7" s="97"/>
      <c r="H7" s="83"/>
    </row>
    <row r="8" spans="1:8" ht="39.4" customHeight="1" x14ac:dyDescent="0.45">
      <c r="A8" s="77" t="s">
        <v>166</v>
      </c>
      <c r="B8" s="38"/>
      <c r="C8" s="38"/>
      <c r="D8" s="38"/>
      <c r="E8" s="78"/>
      <c r="F8" s="79"/>
      <c r="G8" s="97"/>
      <c r="H8" s="84"/>
    </row>
    <row r="9" spans="1:8" ht="39.4" customHeight="1" x14ac:dyDescent="0.45">
      <c r="A9" s="77" t="s">
        <v>167</v>
      </c>
      <c r="B9" s="38"/>
      <c r="C9" s="38"/>
      <c r="D9" s="38"/>
      <c r="E9" s="78"/>
      <c r="F9" s="79"/>
      <c r="G9" s="97"/>
      <c r="H9" s="83"/>
    </row>
    <row r="10" spans="1:8" ht="39.4" customHeight="1" x14ac:dyDescent="0.45">
      <c r="A10" s="77" t="s">
        <v>168</v>
      </c>
      <c r="B10" s="38"/>
      <c r="C10" s="38"/>
      <c r="D10" s="38"/>
      <c r="E10" s="78"/>
      <c r="F10" s="79"/>
      <c r="G10" s="97"/>
      <c r="H10" s="84"/>
    </row>
    <row r="11" spans="1:8" ht="39.4" customHeight="1" x14ac:dyDescent="0.45">
      <c r="A11" s="77" t="s">
        <v>169</v>
      </c>
      <c r="B11" s="38"/>
      <c r="C11" s="38"/>
      <c r="D11" s="38"/>
      <c r="E11" s="78"/>
      <c r="F11" s="79"/>
      <c r="G11" s="97"/>
      <c r="H11" s="95"/>
    </row>
    <row r="12" spans="1:8" ht="39.4" customHeight="1" x14ac:dyDescent="0.45">
      <c r="A12" s="80" t="s">
        <v>170</v>
      </c>
      <c r="B12" s="43"/>
      <c r="C12" s="43"/>
      <c r="D12" s="43"/>
      <c r="E12" s="81"/>
      <c r="F12" s="82"/>
      <c r="G12" s="98"/>
      <c r="H12" s="84"/>
    </row>
  </sheetData>
  <conditionalFormatting sqref="B2:B12">
    <cfRule type="cellIs" dxfId="21" priority="7" operator="equal">
      <formula>"Low"</formula>
    </cfRule>
    <cfRule type="cellIs" dxfId="20" priority="8" operator="equal">
      <formula>"Medium"</formula>
    </cfRule>
    <cfRule type="cellIs" dxfId="19" priority="9" operator="equal">
      <formula>"High"</formula>
    </cfRule>
  </conditionalFormatting>
  <conditionalFormatting sqref="C2:C12">
    <cfRule type="cellIs" dxfId="18" priority="4" operator="equal">
      <formula>"Low"</formula>
    </cfRule>
    <cfRule type="cellIs" dxfId="17" priority="5" operator="equal">
      <formula>"Medium"</formula>
    </cfRule>
    <cfRule type="cellIs" dxfId="16"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0B6CAAB-6ECE-4376-B036-E12192B2E3B1}">
            <xm:f>Lists!$C$4</xm:f>
            <x14:dxf>
              <font>
                <color auto="1"/>
              </font>
              <fill>
                <patternFill>
                  <bgColor rgb="FFFF3300"/>
                </patternFill>
              </fill>
            </x14:dxf>
          </x14:cfRule>
          <x14:cfRule type="cellIs" priority="2" operator="equal" id="{EF6BB6C2-FB8E-48DF-B702-1055EC82BEA3}">
            <xm:f>Lists!$C$3</xm:f>
            <x14:dxf>
              <font>
                <color auto="1"/>
              </font>
              <fill>
                <patternFill>
                  <bgColor rgb="FFFFC000"/>
                </patternFill>
              </fill>
            </x14:dxf>
          </x14:cfRule>
          <x14:cfRule type="cellIs" priority="3" operator="equal" id="{795B69FA-9696-41CA-AF8B-C3614C4E35F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57A2BA8-B9E6-4962-8816-4B0ED65F449F}">
          <x14:formula1>
            <xm:f>Lists!$C$2:$C$4</xm:f>
          </x14:formula1>
          <xm:sqref>D3:D50</xm:sqref>
        </x14:dataValidation>
        <x14:dataValidation type="list" allowBlank="1" showInputMessage="1" showErrorMessage="1" xr:uid="{BD5011A2-D664-4F19-B70C-E898907598B0}">
          <x14:formula1>
            <xm:f>Lists!$B$2:$B$4</xm:f>
          </x14:formula1>
          <xm:sqref>C2:C50</xm:sqref>
        </x14:dataValidation>
        <x14:dataValidation type="list" allowBlank="1" showInputMessage="1" showErrorMessage="1" xr:uid="{21BD6A11-68F1-4246-84E0-BE8F7A569344}">
          <x14:formula1>
            <xm:f>Lists!$A$2:$A$4</xm:f>
          </x14:formula1>
          <xm:sqref>B2:B50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2:L25"/>
  <sheetViews>
    <sheetView showGridLines="0" tabSelected="1" zoomScaleNormal="100" workbookViewId="0">
      <selection activeCell="I5" sqref="I5:L8"/>
    </sheetView>
  </sheetViews>
  <sheetFormatPr defaultColWidth="9" defaultRowHeight="18" customHeight="1" x14ac:dyDescent="0.45"/>
  <cols>
    <col min="1" max="1" width="9" style="2"/>
    <col min="2" max="2" width="53.59765625" style="2" customWidth="1"/>
    <col min="3" max="11" width="8.73046875" style="2" customWidth="1"/>
    <col min="12" max="16384" width="9" style="2"/>
  </cols>
  <sheetData>
    <row r="2" spans="1:12" ht="72.75" customHeight="1" x14ac:dyDescent="0.45"/>
    <row r="3" spans="1:12" ht="18" customHeight="1" thickBot="1" x14ac:dyDescent="0.5"/>
    <row r="4" spans="1:12" ht="20.45" customHeight="1" thickTop="1" thickBot="1" x14ac:dyDescent="0.5">
      <c r="B4" s="110" t="s">
        <v>0</v>
      </c>
      <c r="C4" s="110"/>
      <c r="D4" s="110"/>
      <c r="E4" s="110"/>
      <c r="F4" s="110"/>
      <c r="G4" s="110"/>
      <c r="I4" s="99" t="s">
        <v>1</v>
      </c>
      <c r="J4" s="100"/>
      <c r="K4" s="100"/>
      <c r="L4" s="101"/>
    </row>
    <row r="5" spans="1:12" ht="20.45" customHeight="1" thickBot="1" x14ac:dyDescent="0.5">
      <c r="B5" s="68" t="s">
        <v>2</v>
      </c>
      <c r="C5" s="108"/>
      <c r="D5" s="108"/>
      <c r="E5" s="108"/>
      <c r="F5" s="108"/>
      <c r="G5" s="108"/>
      <c r="I5" s="102"/>
      <c r="J5" s="103"/>
      <c r="K5" s="103"/>
      <c r="L5" s="104"/>
    </row>
    <row r="6" spans="1:12" ht="20.45" customHeight="1" thickBot="1" x14ac:dyDescent="0.5">
      <c r="B6" s="68" t="s">
        <v>3</v>
      </c>
      <c r="C6" s="108"/>
      <c r="D6" s="108"/>
      <c r="E6" s="108"/>
      <c r="F6" s="108"/>
      <c r="G6" s="108"/>
      <c r="I6" s="102"/>
      <c r="J6" s="103"/>
      <c r="K6" s="103"/>
      <c r="L6" s="104"/>
    </row>
    <row r="7" spans="1:12" ht="20.45" customHeight="1" thickBot="1" x14ac:dyDescent="0.5">
      <c r="B7" s="68" t="s">
        <v>4</v>
      </c>
      <c r="C7" s="109"/>
      <c r="D7" s="108"/>
      <c r="E7" s="108"/>
      <c r="F7" s="108"/>
      <c r="G7" s="108"/>
      <c r="I7" s="102"/>
      <c r="J7" s="103"/>
      <c r="K7" s="103"/>
      <c r="L7" s="104"/>
    </row>
    <row r="8" spans="1:12" ht="20.45" customHeight="1" thickBot="1" x14ac:dyDescent="0.5">
      <c r="B8" s="68" t="s">
        <v>5</v>
      </c>
      <c r="C8" s="108"/>
      <c r="D8" s="108"/>
      <c r="E8" s="108"/>
      <c r="F8" s="108"/>
      <c r="G8" s="108"/>
      <c r="I8" s="105"/>
      <c r="J8" s="106"/>
      <c r="K8" s="106"/>
      <c r="L8" s="107"/>
    </row>
    <row r="9" spans="1:12" ht="18" customHeight="1" x14ac:dyDescent="0.45">
      <c r="B9" s="18"/>
      <c r="C9" s="18"/>
      <c r="D9"/>
    </row>
    <row r="10" spans="1:12" ht="18" customHeight="1" x14ac:dyDescent="0.45">
      <c r="A10" s="111" t="s">
        <v>6</v>
      </c>
      <c r="B10" s="115" t="s">
        <v>7</v>
      </c>
      <c r="C10" s="117" t="s">
        <v>8</v>
      </c>
      <c r="D10" s="117"/>
      <c r="E10" s="117"/>
      <c r="F10" s="118" t="s">
        <v>9</v>
      </c>
      <c r="G10" s="118"/>
      <c r="H10" s="118"/>
      <c r="I10" s="112" t="s">
        <v>10</v>
      </c>
      <c r="J10" s="113"/>
      <c r="K10" s="113"/>
      <c r="L10" s="114"/>
    </row>
    <row r="11" spans="1:12" s="5" customFormat="1" ht="31.15" customHeight="1" x14ac:dyDescent="0.45">
      <c r="A11" s="111"/>
      <c r="B11" s="116"/>
      <c r="C11" s="6" t="s">
        <v>11</v>
      </c>
      <c r="D11" s="7" t="s">
        <v>12</v>
      </c>
      <c r="E11" s="8" t="s">
        <v>13</v>
      </c>
      <c r="F11" s="6" t="s">
        <v>11</v>
      </c>
      <c r="G11" s="7" t="s">
        <v>12</v>
      </c>
      <c r="H11" s="8" t="s">
        <v>13</v>
      </c>
      <c r="I11" s="9" t="s">
        <v>14</v>
      </c>
      <c r="J11" s="10" t="s">
        <v>15</v>
      </c>
      <c r="K11" s="11" t="s">
        <v>16</v>
      </c>
      <c r="L11" s="14" t="s">
        <v>17</v>
      </c>
    </row>
    <row r="12" spans="1:12" ht="60" customHeight="1" x14ac:dyDescent="0.45">
      <c r="A12" s="3">
        <v>1</v>
      </c>
      <c r="B12" s="12" t="s">
        <v>18</v>
      </c>
      <c r="C12" s="16">
        <f>COUNTIF('Criteria 1'!$B$3:$B$49,"Low")</f>
        <v>0</v>
      </c>
      <c r="D12" s="16">
        <f>COUNTIF('Criteria 1'!$B$3:$B$49,"Medium")</f>
        <v>0</v>
      </c>
      <c r="E12" s="16">
        <f>COUNTIF('Criteria 1'!$B$3:$B$49,"High")</f>
        <v>0</v>
      </c>
      <c r="F12" s="17">
        <f>COUNTIF('Criteria 1'!$C$3:$C$49,"Low")</f>
        <v>0</v>
      </c>
      <c r="G12" s="17">
        <f>COUNTIF('Criteria 1'!$C$3:$C$49,"Medium")</f>
        <v>0</v>
      </c>
      <c r="H12" s="17">
        <f>COUNTIF('Criteria 1'!$C$3:$C$49,"High")</f>
        <v>0</v>
      </c>
      <c r="I12" s="15">
        <f>COUNTIF('Criteria 1'!$D$3:$D$49,"Fully Compliant")</f>
        <v>0</v>
      </c>
      <c r="J12" s="15">
        <f>COUNTIF('Criteria 1'!$D$3:$D$49,"Partially Compliant")</f>
        <v>0</v>
      </c>
      <c r="K12" s="15">
        <f>COUNTIF('Criteria 1'!$D$3:$D$49,"Non Compliant")</f>
        <v>0</v>
      </c>
      <c r="L12" s="13"/>
    </row>
    <row r="13" spans="1:12" ht="60" customHeight="1" x14ac:dyDescent="0.45">
      <c r="A13" s="3">
        <v>2</v>
      </c>
      <c r="B13" s="12" t="s">
        <v>19</v>
      </c>
      <c r="C13" s="16">
        <f>COUNTIF('Criteria 2'!$B$3:$B$50,"Low")</f>
        <v>0</v>
      </c>
      <c r="D13" s="16">
        <f>COUNTIF('Criteria 2'!$B$3:$B$50,"Medium")</f>
        <v>0</v>
      </c>
      <c r="E13" s="16">
        <f>COUNTIF('Criteria 2'!$B$3:$B$50,"High")</f>
        <v>0</v>
      </c>
      <c r="F13" s="17">
        <f>COUNTIF('Criteria 2'!$C$3:$C$50,"Low")</f>
        <v>0</v>
      </c>
      <c r="G13" s="17">
        <f>COUNTIF('Criteria 2'!$C$3:$C$50,"Medium")</f>
        <v>0</v>
      </c>
      <c r="H13" s="17">
        <f>COUNTIF('Criteria 2'!$C$3:$C$50,"High")</f>
        <v>0</v>
      </c>
      <c r="I13" s="15">
        <f>COUNTIF('Criteria 2'!$D$3:$D$50,"Fully Compliant")</f>
        <v>0</v>
      </c>
      <c r="J13" s="15">
        <f>COUNTIF('Criteria 2'!$D$3:$D$50,"Partially Compliant")</f>
        <v>0</v>
      </c>
      <c r="K13" s="15">
        <f>COUNTIF('Criteria 2'!$D$3:$D$50,"Non Compliant")</f>
        <v>0</v>
      </c>
      <c r="L13" s="13"/>
    </row>
    <row r="14" spans="1:12" ht="60" customHeight="1" x14ac:dyDescent="0.45">
      <c r="A14" s="3">
        <v>3</v>
      </c>
      <c r="B14" s="12" t="s">
        <v>20</v>
      </c>
      <c r="C14" s="16">
        <f>COUNTIF('Criteria 3'!$B$3:$B$50,"Low")</f>
        <v>0</v>
      </c>
      <c r="D14" s="16">
        <f>COUNTIF('Criteria 3'!$B$3:$B$50,"Medium")</f>
        <v>0</v>
      </c>
      <c r="E14" s="16">
        <f>COUNTIF('Criteria 3'!$B$3:$B$50,"High")</f>
        <v>0</v>
      </c>
      <c r="F14" s="17">
        <f>COUNTIF('Criteria 3'!$C$3:$C$50,"Low")</f>
        <v>0</v>
      </c>
      <c r="G14" s="17">
        <f>COUNTIF('Criteria 3'!$C$3:$C$50,"Medium")</f>
        <v>0</v>
      </c>
      <c r="H14" s="17">
        <f>COUNTIF('Criteria 3'!$C$3:$C$50,"High")</f>
        <v>0</v>
      </c>
      <c r="I14" s="15">
        <f>COUNTIF('Criteria 3'!$D$3:$D$50,"Fully Compliant")</f>
        <v>0</v>
      </c>
      <c r="J14" s="15">
        <f>COUNTIF('Criteria 3'!$D$3:$D$50,"Partially Compliant")</f>
        <v>0</v>
      </c>
      <c r="K14" s="15">
        <f>COUNTIF('Criteria 3'!$D$3:$D$50,"Non Compliant")</f>
        <v>0</v>
      </c>
      <c r="L14" s="13"/>
    </row>
    <row r="15" spans="1:12" ht="60" customHeight="1" x14ac:dyDescent="0.45">
      <c r="A15" s="3">
        <v>4</v>
      </c>
      <c r="B15" s="12" t="s">
        <v>21</v>
      </c>
      <c r="C15" s="16">
        <f>COUNTIF('Criteria 4'!$B$3:$B$50,"Low")</f>
        <v>0</v>
      </c>
      <c r="D15" s="16">
        <f>COUNTIF('Criteria 4'!$B$3:$B$50,"Medium")</f>
        <v>0</v>
      </c>
      <c r="E15" s="16">
        <f>COUNTIF('Criteria 4'!$B$3:$B$50,"High")</f>
        <v>0</v>
      </c>
      <c r="F15" s="17">
        <f>COUNTIF('Criteria 4'!$C$3:$C$50,"Low")</f>
        <v>0</v>
      </c>
      <c r="G15" s="17">
        <f>COUNTIF('Criteria 4'!$C$3:$C$50,"Medium")</f>
        <v>0</v>
      </c>
      <c r="H15" s="17">
        <f>COUNTIF('Criteria 4'!$C$3:$C$50,"High")</f>
        <v>0</v>
      </c>
      <c r="I15" s="15">
        <f>COUNTIF('Criteria 4'!$D$3:$D$50,"Fully Compliant")</f>
        <v>0</v>
      </c>
      <c r="J15" s="15">
        <f>COUNTIF('Criteria 4'!$D$3:$D$50,"Partially Compliant")</f>
        <v>0</v>
      </c>
      <c r="K15" s="15">
        <f>COUNTIF('Criteria 4'!$D$3:$D$50,"Non Compliant")</f>
        <v>0</v>
      </c>
      <c r="L15" s="13"/>
    </row>
    <row r="16" spans="1:12" ht="60" customHeight="1" x14ac:dyDescent="0.45">
      <c r="A16" s="3">
        <v>5</v>
      </c>
      <c r="B16" s="12" t="s">
        <v>22</v>
      </c>
      <c r="C16" s="16">
        <f>COUNTIF('Criteria 5'!$B$3:$B$50,"Low")</f>
        <v>0</v>
      </c>
      <c r="D16" s="16">
        <f>COUNTIF('Criteria 5'!$B$3:$B$50,"Medium")</f>
        <v>0</v>
      </c>
      <c r="E16" s="16">
        <f>COUNTIF('Criteria 5'!$B$3:$B$50,"High")</f>
        <v>0</v>
      </c>
      <c r="F16" s="17">
        <f>COUNTIF('Criteria 5'!$C$3:$C$50,"Low")</f>
        <v>0</v>
      </c>
      <c r="G16" s="17">
        <f>COUNTIF('Criteria 5'!$C$3:$C$50,"Medium")</f>
        <v>0</v>
      </c>
      <c r="H16" s="17">
        <f>COUNTIF('Criteria 5'!$C$3:$C$50,"High")</f>
        <v>0</v>
      </c>
      <c r="I16" s="15">
        <f>COUNTIF('Criteria 5'!$D$3:$D$50,"Fully Compliant")</f>
        <v>0</v>
      </c>
      <c r="J16" s="15">
        <f>COUNTIF('Criteria 5'!$D$3:$D$50,"Partially Compliant")</f>
        <v>0</v>
      </c>
      <c r="K16" s="15">
        <f>COUNTIF('Criteria 5'!$D$3:$D$50,"Non Compliant")</f>
        <v>0</v>
      </c>
      <c r="L16" s="13"/>
    </row>
    <row r="17" spans="1:12" ht="60" customHeight="1" x14ac:dyDescent="0.45">
      <c r="A17" s="3">
        <v>6</v>
      </c>
      <c r="B17" s="12" t="s">
        <v>23</v>
      </c>
      <c r="C17" s="16">
        <f>COUNTIF('Criteria 6'!$B$3:$B$50,"Low")</f>
        <v>0</v>
      </c>
      <c r="D17" s="16">
        <f>COUNTIF('Criteria 6'!$B$3:$B$50,"Medium")</f>
        <v>0</v>
      </c>
      <c r="E17" s="16">
        <f>COUNTIF('Criteria 6'!$B$3:$B$50,"High")</f>
        <v>0</v>
      </c>
      <c r="F17" s="17">
        <f>COUNTIF('Criteria 6'!$C$3:$C$50,"Low")</f>
        <v>0</v>
      </c>
      <c r="G17" s="17">
        <f>COUNTIF('Criteria 6'!$C$3:$C$50,"Medium")</f>
        <v>0</v>
      </c>
      <c r="H17" s="17">
        <f>COUNTIF('Criteria 6'!$C$3:$C$50,"High")</f>
        <v>0</v>
      </c>
      <c r="I17" s="15">
        <f>COUNTIF('Criteria 6'!$D$3:$D$50,"Fully Compliant")</f>
        <v>0</v>
      </c>
      <c r="J17" s="15">
        <f>COUNTIF('Criteria 6'!$D$3:$D$50,"Partially Compliant")</f>
        <v>0</v>
      </c>
      <c r="K17" s="15">
        <f>COUNTIF('Criteria 6'!$D$3:$D$50,"Non Compliant")</f>
        <v>0</v>
      </c>
      <c r="L17" s="13"/>
    </row>
    <row r="18" spans="1:12" ht="60" customHeight="1" x14ac:dyDescent="0.45">
      <c r="A18" s="3">
        <v>7</v>
      </c>
      <c r="B18" s="12" t="s">
        <v>24</v>
      </c>
      <c r="C18" s="16">
        <f>COUNTIF('Criteria 7'!$B$3:$B$50,"Low")</f>
        <v>0</v>
      </c>
      <c r="D18" s="16">
        <f>COUNTIF('Criteria 7'!$B$3:$B$50,"Medium")</f>
        <v>0</v>
      </c>
      <c r="E18" s="16">
        <f>COUNTIF('Criteria 7'!$B$3:$B$50,"High")</f>
        <v>0</v>
      </c>
      <c r="F18" s="17">
        <f>COUNTIF('Criteria 7'!$C$3:$C$50,"Low")</f>
        <v>0</v>
      </c>
      <c r="G18" s="17">
        <f>COUNTIF('Criteria 7'!$C$3:$C$50,"Medium")</f>
        <v>0</v>
      </c>
      <c r="H18" s="17">
        <f>COUNTIF('Criteria 7'!$C$3:$C$50,"High")</f>
        <v>0</v>
      </c>
      <c r="I18" s="15">
        <f>COUNTIF('Criteria 7'!$D$3:$D$50,"Fully Compliant")</f>
        <v>0</v>
      </c>
      <c r="J18" s="15">
        <f>COUNTIF('Criteria 7'!$D$3:$D$50,"Partially Compliant")</f>
        <v>0</v>
      </c>
      <c r="K18" s="15">
        <f>COUNTIF('Criteria 7'!$D$3:$D$50,"Non Compliant")</f>
        <v>0</v>
      </c>
      <c r="L18" s="13"/>
    </row>
    <row r="19" spans="1:12" ht="60" customHeight="1" x14ac:dyDescent="0.45">
      <c r="A19" s="3">
        <v>8</v>
      </c>
      <c r="B19" s="12" t="s">
        <v>25</v>
      </c>
      <c r="C19" s="16">
        <f>COUNTIF('Criteria 8'!$B$3:$B$50,"Low")</f>
        <v>0</v>
      </c>
      <c r="D19" s="16">
        <f>COUNTIF('Criteria 8'!$B$3:$B$50,"Medium")</f>
        <v>0</v>
      </c>
      <c r="E19" s="16">
        <f>COUNTIF('Criteria 8'!$B$3:$B$50,"High")</f>
        <v>0</v>
      </c>
      <c r="F19" s="17">
        <f>COUNTIF('Criteria 8'!$C$3:$C$50,"Low")</f>
        <v>0</v>
      </c>
      <c r="G19" s="17">
        <f>COUNTIF('Criteria 8'!$C$3:$C$50,"Medium")</f>
        <v>0</v>
      </c>
      <c r="H19" s="17">
        <f>COUNTIF('Criteria 8'!$C$3:$C$50,"High")</f>
        <v>0</v>
      </c>
      <c r="I19" s="15">
        <f>COUNTIF('Criteria 8'!$D$3:$D$50,"Fully Compliant")</f>
        <v>0</v>
      </c>
      <c r="J19" s="15">
        <f>COUNTIF('Criteria 8'!$D$3:$D$50,"Partially Compliant")</f>
        <v>0</v>
      </c>
      <c r="K19" s="15">
        <f>COUNTIF('Criteria 8'!$D$3:$D$50,"Non Compliant")</f>
        <v>0</v>
      </c>
      <c r="L19" s="13"/>
    </row>
    <row r="20" spans="1:12" ht="69" customHeight="1" x14ac:dyDescent="0.45">
      <c r="A20" s="3">
        <v>9</v>
      </c>
      <c r="B20" s="12" t="s">
        <v>26</v>
      </c>
      <c r="C20" s="16">
        <f>COUNTIF('Criteria 9'!$B$3:$B$50,"Low")</f>
        <v>0</v>
      </c>
      <c r="D20" s="16">
        <f>COUNTIF('Criteria 9'!$B$3:$B$50,"Medium")</f>
        <v>0</v>
      </c>
      <c r="E20" s="16">
        <f>COUNTIF('Criteria 9'!$B$3:$B$50,"High")</f>
        <v>0</v>
      </c>
      <c r="F20" s="17">
        <f>COUNTIF('Criteria 9'!$C$3:$C$50,"Low")</f>
        <v>0</v>
      </c>
      <c r="G20" s="17">
        <f>COUNTIF('Criteria 9'!$C$3:$C$50,"Medium")</f>
        <v>0</v>
      </c>
      <c r="H20" s="17">
        <f>COUNTIF('Criteria 9'!$C$3:$C$50,"High")</f>
        <v>0</v>
      </c>
      <c r="I20" s="15">
        <f>COUNTIF('Criteria 9'!$D$3:$D$50,"Fully Compliant")</f>
        <v>0</v>
      </c>
      <c r="J20" s="15">
        <f>COUNTIF('Criteria 9'!$D$3:$D$50,"Partially Compliant")</f>
        <v>0</v>
      </c>
      <c r="K20" s="15">
        <f>COUNTIF('Criteria 9'!$D$3:$D$50,"Non Compliant")</f>
        <v>0</v>
      </c>
      <c r="L20" s="13"/>
    </row>
    <row r="21" spans="1:12" ht="60" customHeight="1" x14ac:dyDescent="0.45">
      <c r="A21" s="3">
        <v>10</v>
      </c>
      <c r="B21" s="12" t="s">
        <v>27</v>
      </c>
      <c r="C21" s="16">
        <f>COUNTIF('Criteria 10'!$B$3:$B$50,"Low")</f>
        <v>0</v>
      </c>
      <c r="D21" s="16">
        <f>COUNTIF('Criteria 10'!$B$3:$B$50,"Medium")</f>
        <v>0</v>
      </c>
      <c r="E21" s="16">
        <f>COUNTIF('Criteria 10'!$B$3:$B$50,"High")</f>
        <v>0</v>
      </c>
      <c r="F21" s="17">
        <f>COUNTIF('Criteria 10'!$C$3:$C$50,"Low")</f>
        <v>0</v>
      </c>
      <c r="G21" s="17">
        <f>COUNTIF('Criteria 10'!$C$3:$C$50,"Medium")</f>
        <v>0</v>
      </c>
      <c r="H21" s="17">
        <f>COUNTIF('Criteria 10'!$C$3:$C$50,"High")</f>
        <v>0</v>
      </c>
      <c r="I21" s="15">
        <f>COUNTIF('Criteria 10'!$D$3:$D$50,"Fully Compliant")</f>
        <v>0</v>
      </c>
      <c r="J21" s="15">
        <f>COUNTIF('Criteria 10'!$D$3:$D$50,"Partially Compliant")</f>
        <v>0</v>
      </c>
      <c r="K21" s="15">
        <f>COUNTIF('Criteria 10'!$D$3:$D$50,"Non Compliant")</f>
        <v>0</v>
      </c>
      <c r="L21" s="13"/>
    </row>
    <row r="22" spans="1:12" ht="60" customHeight="1" x14ac:dyDescent="0.45">
      <c r="A22" s="3">
        <v>11</v>
      </c>
      <c r="B22" s="12" t="s">
        <v>28</v>
      </c>
      <c r="C22" s="16">
        <f>COUNTIF('Criteria 11'!$B$3:$B$50,"Low")</f>
        <v>0</v>
      </c>
      <c r="D22" s="16">
        <f>COUNTIF('Criteria 11'!$B$3:$B$50,"Medium")</f>
        <v>0</v>
      </c>
      <c r="E22" s="16">
        <f>COUNTIF('Criteria 11'!$B$3:$B$50,"High")</f>
        <v>0</v>
      </c>
      <c r="F22" s="17">
        <f>COUNTIF('Criteria 11'!$C$3:$C$50,"Low")</f>
        <v>0</v>
      </c>
      <c r="G22" s="17">
        <f>COUNTIF('Criteria 11'!$C$3:$C$50,"Medium")</f>
        <v>0</v>
      </c>
      <c r="H22" s="17">
        <f>COUNTIF('Criteria 11'!$C$3:$C$50,"High")</f>
        <v>0</v>
      </c>
      <c r="I22" s="15">
        <f>COUNTIF('Criteria 11'!$D$3:$D$50,"Fully Compliant")</f>
        <v>0</v>
      </c>
      <c r="J22" s="15">
        <f>COUNTIF('Criteria 11'!$D$3:$D$50,"Partially Compliant")</f>
        <v>0</v>
      </c>
      <c r="K22" s="15">
        <f>COUNTIF('Criteria 11'!$D$3:$D$50,"Non Compliant")</f>
        <v>0</v>
      </c>
      <c r="L22" s="13"/>
    </row>
    <row r="23" spans="1:12" ht="60" customHeight="1" thickBot="1" x14ac:dyDescent="0.5">
      <c r="A23" s="3">
        <v>12</v>
      </c>
      <c r="B23" s="12" t="s">
        <v>29</v>
      </c>
      <c r="C23" s="16">
        <f>COUNTIF('Criteria 12'!$B$3:$B$50,"Low")</f>
        <v>0</v>
      </c>
      <c r="D23" s="16">
        <f>COUNTIF('Criteria 12'!$B$3:$B$50,"Medium")</f>
        <v>0</v>
      </c>
      <c r="E23" s="16">
        <f>COUNTIF('Criteria 12'!$B$3:$B$50,"High")</f>
        <v>0</v>
      </c>
      <c r="F23" s="17">
        <f>COUNTIF('Criteria 12'!$C$3:$C$50,"Low")</f>
        <v>0</v>
      </c>
      <c r="G23" s="17">
        <f>COUNTIF('Criteria 12'!$C$3:$C$50,"Medium")</f>
        <v>0</v>
      </c>
      <c r="H23" s="17">
        <f>COUNTIF('Criteria 12'!$C$3:$C$50,"High")</f>
        <v>0</v>
      </c>
      <c r="I23" s="15">
        <f>COUNTIF('Criteria 12'!$D$3:$D$50,"Fully Compliant")</f>
        <v>0</v>
      </c>
      <c r="J23" s="15">
        <f>COUNTIF('Criteria 12'!$D$3:$D$50,"Partially Compliant")</f>
        <v>0</v>
      </c>
      <c r="K23" s="15">
        <f>COUNTIF('Criteria 12'!$D$3:$D$50,"Non Compliant")</f>
        <v>0</v>
      </c>
      <c r="L23" s="13"/>
    </row>
    <row r="24" spans="1:12" s="5" customFormat="1" ht="60" customHeight="1" thickTop="1" thickBot="1" x14ac:dyDescent="0.5">
      <c r="A24" s="56"/>
      <c r="B24" s="56" t="s">
        <v>30</v>
      </c>
      <c r="C24" s="69">
        <f t="shared" ref="C24:K24" si="0">SUM(C12:C23)</f>
        <v>0</v>
      </c>
      <c r="D24" s="69">
        <f t="shared" si="0"/>
        <v>0</v>
      </c>
      <c r="E24" s="69">
        <f t="shared" si="0"/>
        <v>0</v>
      </c>
      <c r="F24" s="70">
        <f t="shared" si="0"/>
        <v>0</v>
      </c>
      <c r="G24" s="70">
        <f t="shared" si="0"/>
        <v>0</v>
      </c>
      <c r="H24" s="71">
        <f t="shared" si="0"/>
        <v>0</v>
      </c>
      <c r="I24" s="72">
        <f t="shared" si="0"/>
        <v>0</v>
      </c>
      <c r="J24" s="73">
        <f t="shared" si="0"/>
        <v>0</v>
      </c>
      <c r="K24" s="73">
        <f t="shared" si="0"/>
        <v>0</v>
      </c>
      <c r="L24" s="67"/>
    </row>
    <row r="25" spans="1:12" ht="18" customHeight="1" thickTop="1" x14ac:dyDescent="0.45"/>
  </sheetData>
  <sheetProtection algorithmName="SHA-512" hashValue="d0AZtbAkWgf4m8dgdCBdR+rtdMzK8wrk/Yq1PXUyB5gqS5PuQYJuCRTPjwdCSmtLZvAYJRAsAISaL5LmgIAOTg==" saltValue="4Ehf353EzF4qbeu7kxSuKA==" spinCount="100000" sheet="1" objects="1" scenarios="1"/>
  <protectedRanges>
    <protectedRange algorithmName="SHA-512" hashValue="WbPrL56uOly5oPdgWeEuJtLnNMWvyKE6NgCkX4xXmIj0ac/hqkx7paKFKbFTd6jLYTaQXSiXI9zecODgneV2mw==" saltValue="aiH752toFruS4ObntDRavw==" spinCount="100000" sqref="C5:G8" name="Contact Details"/>
  </protectedRanges>
  <mergeCells count="12">
    <mergeCell ref="A10:A11"/>
    <mergeCell ref="I10:L10"/>
    <mergeCell ref="B10:B11"/>
    <mergeCell ref="C10:E10"/>
    <mergeCell ref="F10:H10"/>
    <mergeCell ref="I4:L4"/>
    <mergeCell ref="I5:L8"/>
    <mergeCell ref="C5:G5"/>
    <mergeCell ref="C6:G6"/>
    <mergeCell ref="C7:G7"/>
    <mergeCell ref="C8:G8"/>
    <mergeCell ref="B4:G4"/>
  </mergeCells>
  <pageMargins left="0.7" right="0.7" top="0.75" bottom="0.75" header="0.3" footer="0.3"/>
  <pageSetup paperSize="8" scale="82"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O31"/>
  <sheetViews>
    <sheetView topLeftCell="B1" workbookViewId="0">
      <selection activeCell="N18" sqref="N18"/>
    </sheetView>
  </sheetViews>
  <sheetFormatPr defaultRowHeight="14.25" x14ac:dyDescent="0.45"/>
  <cols>
    <col min="1" max="1" width="11.86328125" customWidth="1"/>
    <col min="2" max="2" width="18" customWidth="1"/>
    <col min="3" max="3" width="21" customWidth="1"/>
    <col min="4" max="4" width="17.3984375" customWidth="1"/>
    <col min="5" max="23" width="10" customWidth="1"/>
  </cols>
  <sheetData>
    <row r="1" spans="1:15" x14ac:dyDescent="0.45">
      <c r="A1" s="1" t="s">
        <v>8</v>
      </c>
      <c r="B1" s="1" t="s">
        <v>9</v>
      </c>
      <c r="C1" s="1" t="s">
        <v>10</v>
      </c>
    </row>
    <row r="2" spans="1:15" x14ac:dyDescent="0.45">
      <c r="A2" t="s">
        <v>13</v>
      </c>
      <c r="B2" t="s">
        <v>13</v>
      </c>
      <c r="C2" t="s">
        <v>14</v>
      </c>
    </row>
    <row r="3" spans="1:15" x14ac:dyDescent="0.45">
      <c r="A3" t="s">
        <v>12</v>
      </c>
      <c r="B3" t="s">
        <v>12</v>
      </c>
      <c r="C3" t="s">
        <v>31</v>
      </c>
    </row>
    <row r="4" spans="1:15" x14ac:dyDescent="0.45">
      <c r="A4" t="s">
        <v>11</v>
      </c>
      <c r="B4" t="s">
        <v>11</v>
      </c>
      <c r="C4" t="s">
        <v>16</v>
      </c>
    </row>
    <row r="7" spans="1:15" x14ac:dyDescent="0.45">
      <c r="D7" s="3" t="s">
        <v>32</v>
      </c>
      <c r="E7" s="3" t="s">
        <v>33</v>
      </c>
      <c r="F7" s="3" t="s">
        <v>34</v>
      </c>
      <c r="G7" s="3" t="s">
        <v>35</v>
      </c>
      <c r="H7" s="3" t="s">
        <v>36</v>
      </c>
      <c r="I7" s="3" t="s">
        <v>37</v>
      </c>
      <c r="J7" s="3" t="s">
        <v>38</v>
      </c>
      <c r="K7" s="3" t="s">
        <v>39</v>
      </c>
      <c r="L7" s="3" t="s">
        <v>40</v>
      </c>
      <c r="M7" s="3" t="s">
        <v>41</v>
      </c>
      <c r="N7" s="3" t="s">
        <v>42</v>
      </c>
      <c r="O7" s="3" t="s">
        <v>43</v>
      </c>
    </row>
    <row r="8" spans="1:15" x14ac:dyDescent="0.45">
      <c r="D8" s="4">
        <f>IF('Criteria 1'!$D$2="Fully Compliant",1,IF('Criteria 1'!$D$2="Partially Compliant",2,IF('Criteria 1'!$D$2="Non Compliant",3,0)))</f>
        <v>1</v>
      </c>
      <c r="E8" s="4">
        <f>IF('Criteria 2'!$D$2="Fully Compliant",1,IF('Criteria 2'!$D$2="Partially Compliant",2,IF('Criteria 2'!$D$2="Non Compliant",3,0)))</f>
        <v>1</v>
      </c>
      <c r="F8" s="4">
        <f>IF('Criteria 3'!$D$2="Fully Compliant",1,IF('Criteria 3'!$D$2="Partially Compliant",2,IF('Criteria 3'!$D$2="Non Compliant",3,0)))</f>
        <v>1</v>
      </c>
      <c r="G8" s="4">
        <f>IF('Criteria 4'!$D$2="Fully Compliant",1,IF('Criteria 4'!$D$2="Partially Compliant",2,IF('Criteria 4'!$D$2="Non Compliant",3,0)))</f>
        <v>1</v>
      </c>
      <c r="H8" s="4">
        <f>IF('Criteria 5'!$D$2="Fully Compliant",1,IF('Criteria 5'!$D$2="Partially Compliant",2,IF('Criteria 5'!$D$2="Non Compliant",3,0)))</f>
        <v>1</v>
      </c>
      <c r="I8" s="4">
        <f>IF('Criteria 6'!$D$2="Fully Compliant",1,IF('Criteria 6'!$D$2="Partially Compliant",2,IF('Criteria 6'!$D$2="Non Compliant",3,0)))</f>
        <v>1</v>
      </c>
      <c r="J8" s="4">
        <f>IF('Criteria 7'!$D$2="Fully Compliant",1,IF('Criteria 7'!$D$2="Partially Compliant",2,IF('Criteria 7'!$D$2="Non Compliant",3,0)))</f>
        <v>1</v>
      </c>
      <c r="K8" s="4">
        <f>IF('Criteria 8'!$D$2="Fully Compliant",1,IF('Criteria 8'!$D$2="Partially Compliant",2,IF('Criteria 8'!$D$2="Non Compliant",3,0)))</f>
        <v>1</v>
      </c>
      <c r="L8" s="4">
        <f>IF('Criteria 9'!$D$2="Fully Compliant",1,IF('Criteria 9'!$D$2="Partially Compliant",2,IF('Criteria 9'!$D$2="Non Compliant",3,0)))</f>
        <v>1</v>
      </c>
      <c r="M8" s="4">
        <f>IF('Criteria 10'!$D$2="Fully Compliant",1,IF('Criteria 10'!$D$2="Partially Compliant",2,IF('Criteria 10'!$D$2="Non Compliant",3,0)))</f>
        <v>1</v>
      </c>
      <c r="N8" s="4">
        <f>IF('Criteria 11'!$D$2="Fully Compliant",1,IF('Criteria 11'!$D$2="Partially Compliant",2,IF('Criteria 11'!$D$2="Non Compliant",3,0)))</f>
        <v>1</v>
      </c>
      <c r="O8" s="4">
        <f>IF('Criteria 12'!$D$2="Fully Compliant",1,IF('Criteria 12'!$D$2="Partially Compliant",2,IF('Criteria 12'!$D$2="Non Compliant",3,0)))</f>
        <v>1</v>
      </c>
    </row>
    <row r="9" spans="1:15" x14ac:dyDescent="0.45">
      <c r="A9" s="19"/>
      <c r="B9" s="20"/>
      <c r="C9" s="20"/>
      <c r="D9" s="20"/>
      <c r="E9" s="20"/>
      <c r="F9" s="20"/>
      <c r="G9" s="20"/>
    </row>
    <row r="10" spans="1:15" x14ac:dyDescent="0.45">
      <c r="A10" s="19"/>
      <c r="B10" s="20"/>
      <c r="C10" s="20"/>
      <c r="D10" s="21" t="s">
        <v>14</v>
      </c>
      <c r="E10" s="22">
        <f>COUNTIF($D$8:$W$8,1)</f>
        <v>12</v>
      </c>
      <c r="F10" s="20"/>
      <c r="G10" s="20"/>
    </row>
    <row r="11" spans="1:15" x14ac:dyDescent="0.45">
      <c r="A11" s="19"/>
      <c r="B11" s="20"/>
      <c r="C11" s="20"/>
      <c r="D11" s="21" t="s">
        <v>44</v>
      </c>
      <c r="E11" s="23">
        <f>COUNTIF($D$8:$W$8,2)</f>
        <v>0</v>
      </c>
      <c r="F11" s="20"/>
      <c r="G11" s="20"/>
    </row>
    <row r="12" spans="1:15" x14ac:dyDescent="0.45">
      <c r="A12" s="19"/>
      <c r="B12" s="20"/>
      <c r="C12" s="20"/>
      <c r="D12" s="21" t="s">
        <v>45</v>
      </c>
      <c r="E12" s="24">
        <f>COUNTIF($D$8:$W$8,3)</f>
        <v>0</v>
      </c>
      <c r="F12" s="20"/>
      <c r="G12" s="20"/>
    </row>
    <row r="13" spans="1:15" x14ac:dyDescent="0.45">
      <c r="A13" s="19"/>
      <c r="B13" s="20"/>
      <c r="C13" s="20"/>
      <c r="D13" s="20"/>
      <c r="E13" s="20"/>
      <c r="F13" s="20"/>
      <c r="G13" s="20"/>
    </row>
    <row r="14" spans="1:15" x14ac:dyDescent="0.45">
      <c r="A14" s="19"/>
      <c r="B14" s="20"/>
      <c r="C14" s="20"/>
      <c r="D14" s="20"/>
      <c r="E14" s="20"/>
      <c r="F14" s="20"/>
      <c r="G14" s="20"/>
    </row>
    <row r="15" spans="1:15" x14ac:dyDescent="0.45">
      <c r="A15" s="19"/>
      <c r="B15" s="20"/>
      <c r="C15" s="20"/>
      <c r="D15" s="20"/>
      <c r="E15" s="20"/>
      <c r="F15" s="20"/>
      <c r="G15" s="20"/>
    </row>
    <row r="16" spans="1:15" x14ac:dyDescent="0.45">
      <c r="A16" s="19"/>
      <c r="B16" s="20"/>
      <c r="C16" s="20"/>
      <c r="D16" s="20"/>
      <c r="E16" s="20"/>
      <c r="F16" s="20"/>
      <c r="G16" s="20"/>
    </row>
    <row r="17" spans="1:7" x14ac:dyDescent="0.45">
      <c r="A17" s="19"/>
      <c r="B17" s="20"/>
      <c r="C17" s="20"/>
      <c r="D17" s="20"/>
      <c r="E17" s="20"/>
      <c r="F17" s="20"/>
      <c r="G17" s="20"/>
    </row>
    <row r="18" spans="1:7" x14ac:dyDescent="0.45">
      <c r="A18" s="19"/>
      <c r="B18" s="20"/>
      <c r="C18" s="20"/>
      <c r="D18" s="20"/>
      <c r="E18" s="20"/>
      <c r="F18" s="20"/>
      <c r="G18" s="20"/>
    </row>
    <row r="19" spans="1:7" x14ac:dyDescent="0.45">
      <c r="A19" s="19"/>
      <c r="B19" s="20"/>
      <c r="C19" s="20"/>
      <c r="D19" s="20"/>
      <c r="E19" s="20"/>
      <c r="F19" s="20"/>
      <c r="G19" s="20"/>
    </row>
    <row r="20" spans="1:7" x14ac:dyDescent="0.45">
      <c r="A20" s="19"/>
      <c r="B20" s="20"/>
      <c r="C20" s="20"/>
      <c r="D20" s="20"/>
      <c r="E20" s="20"/>
      <c r="F20" s="20"/>
      <c r="G20" s="20"/>
    </row>
    <row r="21" spans="1:7" x14ac:dyDescent="0.45">
      <c r="A21" s="19"/>
      <c r="B21" s="20"/>
      <c r="C21" s="20"/>
      <c r="D21" s="20"/>
      <c r="E21" s="20"/>
      <c r="F21" s="20"/>
      <c r="G21" s="20"/>
    </row>
    <row r="22" spans="1:7" x14ac:dyDescent="0.45">
      <c r="A22" s="19"/>
      <c r="B22" s="20"/>
      <c r="C22" s="20"/>
      <c r="D22" s="20"/>
      <c r="E22" s="20"/>
      <c r="F22" s="20"/>
      <c r="G22" s="20"/>
    </row>
    <row r="23" spans="1:7" x14ac:dyDescent="0.45">
      <c r="A23" s="19"/>
      <c r="B23" s="20"/>
      <c r="C23" s="20"/>
      <c r="D23" s="20"/>
      <c r="E23" s="20"/>
      <c r="F23" s="20"/>
      <c r="G23" s="20"/>
    </row>
    <row r="24" spans="1:7" x14ac:dyDescent="0.45">
      <c r="A24" s="19"/>
      <c r="B24" s="20"/>
      <c r="C24" s="20"/>
      <c r="D24" s="20"/>
      <c r="E24" s="20"/>
      <c r="F24" s="20"/>
      <c r="G24" s="20"/>
    </row>
    <row r="25" spans="1:7" x14ac:dyDescent="0.45">
      <c r="A25" s="20"/>
      <c r="B25" s="20"/>
      <c r="C25" s="20"/>
      <c r="D25" s="20"/>
      <c r="E25" s="20"/>
      <c r="F25" s="20"/>
      <c r="G25" s="20"/>
    </row>
    <row r="26" spans="1:7" x14ac:dyDescent="0.45">
      <c r="A26" s="20"/>
      <c r="B26" s="20"/>
      <c r="C26" s="20"/>
      <c r="D26" s="20"/>
      <c r="E26" s="20"/>
      <c r="F26" s="20"/>
      <c r="G26" s="20"/>
    </row>
    <row r="27" spans="1:7" x14ac:dyDescent="0.45">
      <c r="A27" s="20"/>
      <c r="B27" s="20"/>
      <c r="C27" s="20"/>
      <c r="D27" s="20"/>
      <c r="E27" s="20"/>
      <c r="F27" s="20"/>
      <c r="G27" s="20"/>
    </row>
    <row r="28" spans="1:7" x14ac:dyDescent="0.45">
      <c r="A28" s="20"/>
      <c r="B28" s="20"/>
      <c r="C28" s="20"/>
      <c r="D28" s="20"/>
      <c r="E28" s="20"/>
      <c r="F28" s="20"/>
      <c r="G28" s="20"/>
    </row>
    <row r="29" spans="1:7" x14ac:dyDescent="0.45">
      <c r="A29" s="20"/>
      <c r="B29" s="20"/>
      <c r="C29" s="20"/>
      <c r="D29" s="20"/>
      <c r="E29" s="20"/>
      <c r="F29" s="20"/>
      <c r="G29" s="20"/>
    </row>
    <row r="30" spans="1:7" x14ac:dyDescent="0.45">
      <c r="A30" s="20"/>
      <c r="B30" s="20"/>
      <c r="C30" s="20"/>
      <c r="D30" s="20"/>
      <c r="E30" s="20"/>
      <c r="F30" s="20"/>
      <c r="G30" s="20"/>
    </row>
    <row r="31" spans="1:7" x14ac:dyDescent="0.45">
      <c r="A31" s="20"/>
      <c r="B31" s="20"/>
      <c r="C31" s="20"/>
      <c r="D31" s="20"/>
      <c r="E31" s="20"/>
      <c r="F31" s="20"/>
      <c r="G31" s="20"/>
    </row>
  </sheetData>
  <phoneticPr fontId="2"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2"/>
  <sheetViews>
    <sheetView showGridLines="0" workbookViewId="0">
      <selection activeCell="A2" sqref="A2"/>
    </sheetView>
  </sheetViews>
  <sheetFormatPr defaultColWidth="9" defaultRowHeight="39.4" customHeight="1" x14ac:dyDescent="0.45"/>
  <cols>
    <col min="1" max="1" width="50.59765625" style="55" customWidth="1"/>
    <col min="2" max="3" width="12.1328125" style="55" customWidth="1"/>
    <col min="4" max="4" width="12.59765625" style="55" customWidth="1"/>
    <col min="5" max="5" width="19.59765625" style="55" customWidth="1"/>
    <col min="6" max="6" width="15.59765625" style="55" customWidth="1"/>
    <col min="7" max="7" width="50.59765625" style="55" customWidth="1"/>
    <col min="8" max="8" width="50.73046875" style="55" customWidth="1"/>
    <col min="9" max="16384" width="9" style="55"/>
  </cols>
  <sheetData>
    <row r="1" spans="1:8" s="33" customFormat="1" ht="81" customHeight="1" x14ac:dyDescent="0.45">
      <c r="A1" s="31" t="s">
        <v>18</v>
      </c>
      <c r="B1" s="32" t="s">
        <v>8</v>
      </c>
      <c r="C1" s="32" t="s">
        <v>9</v>
      </c>
      <c r="D1" s="32" t="s">
        <v>10</v>
      </c>
      <c r="E1" s="32" t="s">
        <v>46</v>
      </c>
      <c r="F1" s="32" t="s">
        <v>47</v>
      </c>
      <c r="G1" s="29" t="s">
        <v>48</v>
      </c>
      <c r="H1" s="29" t="s">
        <v>49</v>
      </c>
    </row>
    <row r="2" spans="1:8" ht="39.4" customHeight="1" x14ac:dyDescent="0.45">
      <c r="A2" s="74" t="s">
        <v>50</v>
      </c>
      <c r="B2" s="26"/>
      <c r="C2" s="26"/>
      <c r="D2" s="30" t="str">
        <f>IF(COUNTIF(D3:D49,"Non Compliant")&gt;0,"Non Compliant",IF(COUNTIF(D3:D49,"Partially Compliant")&gt;0,"Partially Compliant","Fully Compliant"))</f>
        <v>Fully Compliant</v>
      </c>
      <c r="E2" s="75"/>
      <c r="F2" s="76"/>
      <c r="G2" s="75"/>
      <c r="H2" s="75"/>
    </row>
    <row r="3" spans="1:8" ht="39.4" customHeight="1" x14ac:dyDescent="0.45">
      <c r="A3" s="77" t="s">
        <v>51</v>
      </c>
      <c r="B3" s="38"/>
      <c r="C3" s="38"/>
      <c r="D3" s="38"/>
      <c r="E3" s="78"/>
      <c r="F3" s="79"/>
      <c r="G3" s="78"/>
      <c r="H3" s="78"/>
    </row>
    <row r="4" spans="1:8" ht="39.4" customHeight="1" x14ac:dyDescent="0.45">
      <c r="A4" s="77" t="s">
        <v>52</v>
      </c>
      <c r="B4" s="38"/>
      <c r="C4" s="38"/>
      <c r="D4" s="38"/>
      <c r="E4" s="78"/>
      <c r="F4" s="79"/>
      <c r="G4" s="78"/>
      <c r="H4" s="78"/>
    </row>
    <row r="5" spans="1:8" ht="39.4" customHeight="1" x14ac:dyDescent="0.45">
      <c r="A5" s="77" t="s">
        <v>53</v>
      </c>
      <c r="B5" s="38"/>
      <c r="C5" s="38"/>
      <c r="D5" s="38"/>
      <c r="E5" s="78"/>
      <c r="F5" s="79"/>
      <c r="G5" s="78"/>
      <c r="H5" s="78"/>
    </row>
    <row r="6" spans="1:8" ht="39.4" customHeight="1" x14ac:dyDescent="0.45">
      <c r="A6" s="77" t="s">
        <v>54</v>
      </c>
      <c r="B6" s="38"/>
      <c r="C6" s="38"/>
      <c r="D6" s="38"/>
      <c r="E6" s="78"/>
      <c r="F6" s="79"/>
      <c r="G6" s="78"/>
      <c r="H6" s="78"/>
    </row>
    <row r="7" spans="1:8" ht="39.4" customHeight="1" x14ac:dyDescent="0.45">
      <c r="A7" s="77" t="s">
        <v>55</v>
      </c>
      <c r="B7" s="38"/>
      <c r="C7" s="38"/>
      <c r="D7" s="38"/>
      <c r="E7" s="78"/>
      <c r="F7" s="79"/>
      <c r="G7" s="78"/>
      <c r="H7" s="78"/>
    </row>
    <row r="8" spans="1:8" ht="39.4" customHeight="1" x14ac:dyDescent="0.45">
      <c r="A8" s="77" t="s">
        <v>56</v>
      </c>
      <c r="B8" s="38"/>
      <c r="C8" s="38"/>
      <c r="D8" s="38"/>
      <c r="E8" s="78"/>
      <c r="F8" s="79"/>
      <c r="G8" s="78"/>
      <c r="H8" s="78"/>
    </row>
    <row r="9" spans="1:8" ht="39.4" customHeight="1" x14ac:dyDescent="0.45">
      <c r="A9" s="77" t="s">
        <v>57</v>
      </c>
      <c r="B9" s="38"/>
      <c r="C9" s="38"/>
      <c r="D9" s="38"/>
      <c r="E9" s="78"/>
      <c r="F9" s="79"/>
      <c r="G9" s="78"/>
      <c r="H9" s="78"/>
    </row>
    <row r="10" spans="1:8" ht="39.4" customHeight="1" x14ac:dyDescent="0.45">
      <c r="A10" s="77" t="s">
        <v>58</v>
      </c>
      <c r="B10" s="38"/>
      <c r="C10" s="38"/>
      <c r="D10" s="38"/>
      <c r="E10" s="78"/>
      <c r="F10" s="79"/>
      <c r="G10" s="78"/>
      <c r="H10" s="78"/>
    </row>
    <row r="11" spans="1:8" ht="39.4" customHeight="1" x14ac:dyDescent="0.45">
      <c r="A11" s="77" t="s">
        <v>59</v>
      </c>
      <c r="B11" s="38"/>
      <c r="C11" s="38"/>
      <c r="D11" s="38"/>
      <c r="E11" s="78"/>
      <c r="F11" s="79"/>
      <c r="G11" s="78"/>
      <c r="H11" s="78"/>
    </row>
    <row r="12" spans="1:8" ht="39.4" customHeight="1" x14ac:dyDescent="0.45">
      <c r="A12" s="80" t="s">
        <v>60</v>
      </c>
      <c r="B12" s="43"/>
      <c r="C12" s="43"/>
      <c r="D12" s="43"/>
      <c r="E12" s="81"/>
      <c r="F12" s="82"/>
      <c r="G12" s="78"/>
      <c r="H12" s="78"/>
    </row>
  </sheetData>
  <phoneticPr fontId="2" type="noConversion"/>
  <conditionalFormatting sqref="B2:B12">
    <cfRule type="cellIs" dxfId="269" priority="7" operator="equal">
      <formula>"Low"</formula>
    </cfRule>
    <cfRule type="cellIs" dxfId="268" priority="8" operator="equal">
      <formula>"Medium"</formula>
    </cfRule>
    <cfRule type="cellIs" dxfId="267" priority="9" operator="equal">
      <formula>"High"</formula>
    </cfRule>
  </conditionalFormatting>
  <conditionalFormatting sqref="C2:C12">
    <cfRule type="cellIs" dxfId="266" priority="4" operator="equal">
      <formula>"Low"</formula>
    </cfRule>
    <cfRule type="cellIs" dxfId="265" priority="5" operator="equal">
      <formula>"Medium"</formula>
    </cfRule>
    <cfRule type="cellIs" dxfId="264"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7E78FA87-A34C-4137-9D29-37332DDA75DE}">
            <xm:f>Lists!$C$4</xm:f>
            <x14:dxf>
              <font>
                <color auto="1"/>
              </font>
              <fill>
                <patternFill>
                  <bgColor rgb="FFFF3300"/>
                </patternFill>
              </fill>
            </x14:dxf>
          </x14:cfRule>
          <x14:cfRule type="cellIs" priority="2" operator="equal" id="{0902DEE1-0C7C-4204-BD0F-FCE14E6DDAFA}">
            <xm:f>Lists!$C$3</xm:f>
            <x14:dxf>
              <font>
                <color auto="1"/>
              </font>
              <fill>
                <patternFill>
                  <bgColor rgb="FFFFC000"/>
                </patternFill>
              </fill>
            </x14:dxf>
          </x14:cfRule>
          <x14:cfRule type="cellIs" priority="3" operator="equal" id="{4099B4DA-2C73-409C-B61D-7616E6041547}">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1E0D20-F1AA-4FF4-B458-4BAA64C6B7B7}">
          <x14:formula1>
            <xm:f>Lists!$A$2:$A$4</xm:f>
          </x14:formula1>
          <xm:sqref>B3:B49</xm:sqref>
        </x14:dataValidation>
        <x14:dataValidation type="list" allowBlank="1" showInputMessage="1" showErrorMessage="1" xr:uid="{90AA81DA-FCF1-4E01-A79B-CDAEE7FE36F3}">
          <x14:formula1>
            <xm:f>Lists!$B$2:$B$4</xm:f>
          </x14:formula1>
          <xm:sqref>C3:C12 C13:C49</xm:sqref>
        </x14:dataValidation>
        <x14:dataValidation type="list" allowBlank="1" showInputMessage="1" showErrorMessage="1" xr:uid="{B6486F59-4D03-4B71-A36B-7DC1647D4E5D}">
          <x14:formula1>
            <xm:f>Lists!$C$2:$C$4</xm:f>
          </x14:formula1>
          <xm:sqref>D3:D12 D13:D49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3"/>
  <sheetViews>
    <sheetView showGridLines="0" workbookViewId="0">
      <selection activeCell="B19" sqref="B19"/>
    </sheetView>
  </sheetViews>
  <sheetFormatPr defaultColWidth="9" defaultRowHeight="39.4" customHeight="1" x14ac:dyDescent="0.45"/>
  <cols>
    <col min="1" max="1" width="54.3984375" style="35" customWidth="1"/>
    <col min="2" max="3" width="12.1328125" style="35" customWidth="1"/>
    <col min="4" max="4" width="12.59765625" style="35" customWidth="1"/>
    <col min="5" max="5" width="19.59765625" style="35" customWidth="1"/>
    <col min="6" max="6" width="27.59765625" style="35" customWidth="1"/>
    <col min="7" max="8" width="50.73046875" style="35" customWidth="1"/>
    <col min="9" max="16384" width="9" style="35"/>
  </cols>
  <sheetData>
    <row r="1" spans="1:8" s="33" customFormat="1" ht="64.5" customHeight="1" x14ac:dyDescent="0.45">
      <c r="A1" s="31" t="s">
        <v>19</v>
      </c>
      <c r="B1" s="32" t="s">
        <v>8</v>
      </c>
      <c r="C1" s="32" t="s">
        <v>9</v>
      </c>
      <c r="D1" s="32" t="s">
        <v>10</v>
      </c>
      <c r="E1" s="32" t="s">
        <v>46</v>
      </c>
      <c r="F1" s="32" t="s">
        <v>47</v>
      </c>
      <c r="G1" s="46" t="s">
        <v>48</v>
      </c>
      <c r="H1" s="59" t="s">
        <v>49</v>
      </c>
    </row>
    <row r="2" spans="1:8" s="33" customFormat="1" ht="39.4" customHeight="1" x14ac:dyDescent="0.45">
      <c r="A2" s="34" t="s">
        <v>50</v>
      </c>
      <c r="B2" s="25"/>
      <c r="C2" s="25"/>
      <c r="D2" s="26" t="str">
        <f t="shared" ref="D2" si="0">IF(COUNTIF(D3:D50,"Non Compliant")&gt;0,"Non Compliant",IF(COUNTIF(D3:D50,"Partially Compliant")&gt;0,"Partially Compliant","Fully Compliant"))</f>
        <v>Fully Compliant</v>
      </c>
      <c r="E2" s="27"/>
      <c r="F2" s="28"/>
      <c r="G2" s="47"/>
      <c r="H2" s="60"/>
    </row>
    <row r="3" spans="1:8" ht="39.4" customHeight="1" x14ac:dyDescent="0.45">
      <c r="A3" s="36" t="s">
        <v>61</v>
      </c>
      <c r="B3" s="37"/>
      <c r="C3" s="37"/>
      <c r="D3" s="38"/>
      <c r="E3" s="39"/>
      <c r="F3" s="40"/>
      <c r="G3" s="48"/>
      <c r="H3" s="61"/>
    </row>
    <row r="4" spans="1:8" ht="39.4" customHeight="1" x14ac:dyDescent="0.45">
      <c r="A4" s="36" t="s">
        <v>62</v>
      </c>
      <c r="B4" s="37"/>
      <c r="C4" s="37"/>
      <c r="D4" s="38"/>
      <c r="E4" s="39"/>
      <c r="F4" s="40"/>
      <c r="G4" s="48"/>
      <c r="H4" s="62"/>
    </row>
    <row r="5" spans="1:8" ht="39.4" customHeight="1" x14ac:dyDescent="0.45">
      <c r="A5" s="36" t="s">
        <v>63</v>
      </c>
      <c r="B5" s="37"/>
      <c r="C5" s="37"/>
      <c r="D5" s="38"/>
      <c r="E5" s="39"/>
      <c r="F5" s="40"/>
      <c r="G5" s="48"/>
      <c r="H5" s="61"/>
    </row>
    <row r="6" spans="1:8" ht="39.4" customHeight="1" x14ac:dyDescent="0.45">
      <c r="A6" s="36" t="s">
        <v>64</v>
      </c>
      <c r="B6" s="37"/>
      <c r="C6" s="37"/>
      <c r="D6" s="38"/>
      <c r="E6" s="39"/>
      <c r="F6" s="40"/>
      <c r="G6" s="48"/>
      <c r="H6" s="62"/>
    </row>
    <row r="7" spans="1:8" ht="39.4" customHeight="1" x14ac:dyDescent="0.45">
      <c r="A7" s="36" t="s">
        <v>65</v>
      </c>
      <c r="B7" s="37"/>
      <c r="C7" s="37"/>
      <c r="D7" s="38"/>
      <c r="E7" s="39"/>
      <c r="F7" s="40"/>
      <c r="G7" s="48"/>
      <c r="H7" s="61"/>
    </row>
    <row r="8" spans="1:8" ht="39.4" customHeight="1" x14ac:dyDescent="0.45">
      <c r="A8" s="36" t="s">
        <v>66</v>
      </c>
      <c r="B8" s="37"/>
      <c r="C8" s="37"/>
      <c r="D8" s="38"/>
      <c r="E8" s="39"/>
      <c r="F8" s="40"/>
      <c r="G8" s="48"/>
      <c r="H8" s="62"/>
    </row>
    <row r="9" spans="1:8" ht="39.4" customHeight="1" x14ac:dyDescent="0.45">
      <c r="A9" s="36" t="s">
        <v>67</v>
      </c>
      <c r="B9" s="37"/>
      <c r="C9" s="37"/>
      <c r="D9" s="38"/>
      <c r="E9" s="39"/>
      <c r="F9" s="40"/>
      <c r="G9" s="48"/>
      <c r="H9" s="61"/>
    </row>
    <row r="10" spans="1:8" ht="39.4" customHeight="1" x14ac:dyDescent="0.45">
      <c r="A10" s="36" t="s">
        <v>68</v>
      </c>
      <c r="B10" s="37"/>
      <c r="C10" s="37"/>
      <c r="D10" s="38"/>
      <c r="E10" s="39"/>
      <c r="F10" s="40"/>
      <c r="G10" s="48"/>
      <c r="H10" s="62"/>
    </row>
    <row r="11" spans="1:8" ht="39.4" customHeight="1" x14ac:dyDescent="0.45">
      <c r="A11" s="36" t="s">
        <v>69</v>
      </c>
      <c r="B11" s="37"/>
      <c r="C11" s="37"/>
      <c r="D11" s="38"/>
      <c r="E11" s="39"/>
      <c r="F11" s="40"/>
      <c r="G11" s="48"/>
      <c r="H11" s="64"/>
    </row>
    <row r="12" spans="1:8" ht="39.4" customHeight="1" x14ac:dyDescent="0.45">
      <c r="A12" s="41" t="s">
        <v>70</v>
      </c>
      <c r="B12" s="42"/>
      <c r="C12" s="42"/>
      <c r="D12" s="43"/>
      <c r="E12" s="44"/>
      <c r="F12" s="45"/>
      <c r="G12" s="49"/>
      <c r="H12" s="62"/>
    </row>
    <row r="13" spans="1:8" ht="39.4" customHeight="1" x14ac:dyDescent="0.45">
      <c r="H13" s="63"/>
    </row>
  </sheetData>
  <phoneticPr fontId="2" type="noConversion"/>
  <conditionalFormatting sqref="B2:B12">
    <cfRule type="cellIs" dxfId="247" priority="7" operator="equal">
      <formula>"Low"</formula>
    </cfRule>
    <cfRule type="cellIs" dxfId="246" priority="8" operator="equal">
      <formula>"Medium"</formula>
    </cfRule>
    <cfRule type="cellIs" dxfId="245" priority="9" operator="equal">
      <formula>"High"</formula>
    </cfRule>
  </conditionalFormatting>
  <conditionalFormatting sqref="C2:C12">
    <cfRule type="cellIs" dxfId="244" priority="4" operator="equal">
      <formula>"Low"</formula>
    </cfRule>
    <cfRule type="cellIs" dxfId="243" priority="5" operator="equal">
      <formula>"Medium"</formula>
    </cfRule>
    <cfRule type="cellIs" dxfId="242"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94F986B9-B30A-4773-A343-8D2B82DF7847}">
            <xm:f>Lists!$C$4</xm:f>
            <x14:dxf>
              <font>
                <color auto="1"/>
              </font>
              <fill>
                <patternFill>
                  <bgColor rgb="FFFF3300"/>
                </patternFill>
              </fill>
            </x14:dxf>
          </x14:cfRule>
          <x14:cfRule type="cellIs" priority="2" operator="equal" id="{0958BCA8-0DCF-4C88-B6DB-FCD4CF2AF944}">
            <xm:f>Lists!$C$3</xm:f>
            <x14:dxf>
              <font>
                <color auto="1"/>
              </font>
              <fill>
                <patternFill>
                  <bgColor rgb="FFFFC000"/>
                </patternFill>
              </fill>
            </x14:dxf>
          </x14:cfRule>
          <x14:cfRule type="cellIs" priority="3" operator="equal" id="{4B3128EC-D850-4334-82BF-8346E91C996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showGridLines="0" workbookViewId="0">
      <selection activeCell="B19" sqref="B19"/>
    </sheetView>
  </sheetViews>
  <sheetFormatPr defaultColWidth="9" defaultRowHeight="18" customHeight="1" x14ac:dyDescent="0.45"/>
  <cols>
    <col min="1" max="1" width="68.59765625" style="55" customWidth="1"/>
    <col min="2" max="3" width="12.1328125" style="55" customWidth="1"/>
    <col min="4" max="4" width="12.59765625" style="55" customWidth="1"/>
    <col min="5" max="5" width="19.59765625" style="55" customWidth="1"/>
    <col min="6" max="6" width="27.59765625" style="55" customWidth="1"/>
    <col min="7" max="8" width="50.73046875" style="55" customWidth="1"/>
    <col min="9" max="16384" width="9" style="55"/>
  </cols>
  <sheetData>
    <row r="1" spans="1:8" ht="57.75" customHeight="1" x14ac:dyDescent="0.45">
      <c r="A1" s="50" t="s">
        <v>20</v>
      </c>
      <c r="B1" s="51" t="s">
        <v>8</v>
      </c>
      <c r="C1" s="51" t="s">
        <v>9</v>
      </c>
      <c r="D1" s="51" t="s">
        <v>10</v>
      </c>
      <c r="E1" s="51" t="s">
        <v>46</v>
      </c>
      <c r="F1" s="85" t="s">
        <v>47</v>
      </c>
      <c r="G1" s="51" t="s">
        <v>48</v>
      </c>
      <c r="H1" s="86" t="s">
        <v>49</v>
      </c>
    </row>
    <row r="2" spans="1:8" ht="39.4" customHeight="1" x14ac:dyDescent="0.45">
      <c r="A2" s="74" t="s">
        <v>50</v>
      </c>
      <c r="B2" s="52"/>
      <c r="C2" s="52"/>
      <c r="D2" s="52" t="str">
        <f t="shared" ref="D2" si="0">IF(COUNTIF(D3:D50,"Non Compliant")&gt;0,"Non Compliant",IF(COUNTIF(D3:D50,"Partially Compliant")&gt;0,"Partially Compliant","Fully Compliant"))</f>
        <v>Fully Compliant</v>
      </c>
      <c r="E2" s="87"/>
      <c r="F2" s="88"/>
      <c r="G2" s="87"/>
      <c r="H2" s="75"/>
    </row>
    <row r="3" spans="1:8" ht="39.4" customHeight="1" x14ac:dyDescent="0.45">
      <c r="A3" s="89" t="s">
        <v>71</v>
      </c>
      <c r="B3" s="53"/>
      <c r="C3" s="53"/>
      <c r="D3" s="53"/>
      <c r="E3" s="90"/>
      <c r="F3" s="91"/>
      <c r="G3" s="90"/>
      <c r="H3" s="83"/>
    </row>
    <row r="4" spans="1:8" ht="39.4" customHeight="1" x14ac:dyDescent="0.45">
      <c r="A4" s="92" t="s">
        <v>72</v>
      </c>
      <c r="B4" s="54"/>
      <c r="C4" s="54"/>
      <c r="D4" s="54"/>
      <c r="E4" s="93"/>
      <c r="F4" s="94"/>
      <c r="G4" s="93"/>
      <c r="H4" s="84"/>
    </row>
    <row r="5" spans="1:8" ht="39.4" customHeight="1" x14ac:dyDescent="0.45">
      <c r="A5" s="89" t="s">
        <v>73</v>
      </c>
      <c r="B5" s="53"/>
      <c r="C5" s="53"/>
      <c r="D5" s="53"/>
      <c r="E5" s="90"/>
      <c r="F5" s="91"/>
      <c r="G5" s="90"/>
      <c r="H5" s="83"/>
    </row>
    <row r="6" spans="1:8" ht="39.4" customHeight="1" x14ac:dyDescent="0.45">
      <c r="A6" s="92" t="s">
        <v>74</v>
      </c>
      <c r="B6" s="54"/>
      <c r="C6" s="54"/>
      <c r="D6" s="54"/>
      <c r="E6" s="93"/>
      <c r="F6" s="94"/>
      <c r="G6" s="93"/>
      <c r="H6" s="84"/>
    </row>
    <row r="7" spans="1:8" ht="39.4" customHeight="1" x14ac:dyDescent="0.45">
      <c r="A7" s="89" t="s">
        <v>75</v>
      </c>
      <c r="B7" s="53"/>
      <c r="C7" s="53"/>
      <c r="D7" s="53"/>
      <c r="E7" s="90"/>
      <c r="F7" s="91"/>
      <c r="G7" s="90"/>
      <c r="H7" s="83"/>
    </row>
    <row r="8" spans="1:8" ht="39.4" customHeight="1" x14ac:dyDescent="0.45">
      <c r="A8" s="92" t="s">
        <v>76</v>
      </c>
      <c r="B8" s="54"/>
      <c r="C8" s="54"/>
      <c r="D8" s="54"/>
      <c r="E8" s="93"/>
      <c r="F8" s="94"/>
      <c r="G8" s="93"/>
      <c r="H8" s="84"/>
    </row>
    <row r="9" spans="1:8" ht="39.4" customHeight="1" x14ac:dyDescent="0.45">
      <c r="A9" s="89" t="s">
        <v>77</v>
      </c>
      <c r="B9" s="53"/>
      <c r="C9" s="53"/>
      <c r="D9" s="53"/>
      <c r="E9" s="90"/>
      <c r="F9" s="91"/>
      <c r="G9" s="90"/>
      <c r="H9" s="83"/>
    </row>
    <row r="10" spans="1:8" ht="39.4" customHeight="1" x14ac:dyDescent="0.45">
      <c r="A10" s="92" t="s">
        <v>78</v>
      </c>
      <c r="B10" s="54"/>
      <c r="C10" s="54"/>
      <c r="D10" s="54"/>
      <c r="E10" s="93"/>
      <c r="F10" s="94"/>
      <c r="G10" s="93"/>
      <c r="H10" s="84"/>
    </row>
    <row r="11" spans="1:8" ht="39.4" customHeight="1" x14ac:dyDescent="0.45">
      <c r="A11" s="89" t="s">
        <v>79</v>
      </c>
      <c r="B11" s="53"/>
      <c r="C11" s="53"/>
      <c r="D11" s="53"/>
      <c r="E11" s="90"/>
      <c r="F11" s="91"/>
      <c r="G11" s="90"/>
      <c r="H11" s="95"/>
    </row>
    <row r="12" spans="1:8" ht="39.4" customHeight="1" x14ac:dyDescent="0.45">
      <c r="A12" s="92" t="s">
        <v>80</v>
      </c>
      <c r="B12" s="54"/>
      <c r="C12" s="54"/>
      <c r="D12" s="54"/>
      <c r="E12" s="93"/>
      <c r="F12" s="94"/>
      <c r="G12" s="93"/>
      <c r="H12" s="84"/>
    </row>
    <row r="13" spans="1:8" ht="39" customHeight="1" x14ac:dyDescent="0.45"/>
    <row r="14" spans="1:8" ht="39" customHeight="1" x14ac:dyDescent="0.45"/>
    <row r="15" spans="1:8" ht="39" customHeight="1" x14ac:dyDescent="0.45"/>
    <row r="16" spans="1:8" ht="39" customHeight="1" x14ac:dyDescent="0.45"/>
    <row r="17" s="55" customFormat="1" ht="39" customHeight="1" x14ac:dyDescent="0.45"/>
    <row r="18" s="55" customFormat="1" ht="39" customHeight="1" x14ac:dyDescent="0.45"/>
    <row r="19" s="55" customFormat="1" ht="39" customHeight="1" x14ac:dyDescent="0.45"/>
    <row r="20" s="55" customFormat="1" ht="39" customHeight="1" x14ac:dyDescent="0.45"/>
    <row r="21" s="55" customFormat="1" ht="39" customHeight="1" x14ac:dyDescent="0.45"/>
    <row r="22" s="55" customFormat="1" ht="39" customHeight="1" x14ac:dyDescent="0.45"/>
    <row r="23" s="55" customFormat="1" ht="39" customHeight="1" x14ac:dyDescent="0.45"/>
    <row r="24" s="55" customFormat="1" ht="39" customHeight="1" x14ac:dyDescent="0.45"/>
    <row r="25" s="55" customFormat="1" ht="39" customHeight="1" x14ac:dyDescent="0.45"/>
    <row r="26" s="55" customFormat="1" ht="39" customHeight="1" x14ac:dyDescent="0.45"/>
    <row r="27" s="55" customFormat="1" ht="39" customHeight="1" x14ac:dyDescent="0.45"/>
    <row r="28" s="55" customFormat="1" ht="39" customHeight="1" x14ac:dyDescent="0.45"/>
    <row r="29" s="55" customFormat="1" ht="39" customHeight="1" x14ac:dyDescent="0.45"/>
    <row r="30" s="55" customFormat="1" ht="39" customHeight="1" x14ac:dyDescent="0.45"/>
    <row r="31" s="55" customFormat="1" ht="39" customHeight="1" x14ac:dyDescent="0.45"/>
    <row r="32" s="55" customFormat="1" ht="39" customHeight="1" x14ac:dyDescent="0.45"/>
    <row r="33" s="55" customFormat="1" ht="39" customHeight="1" x14ac:dyDescent="0.45"/>
    <row r="34" s="55" customFormat="1" ht="39" customHeight="1" x14ac:dyDescent="0.45"/>
    <row r="35" s="55" customFormat="1" ht="39" customHeight="1" x14ac:dyDescent="0.45"/>
    <row r="36" s="55" customFormat="1" ht="39" customHeight="1" x14ac:dyDescent="0.45"/>
    <row r="37" s="55" customFormat="1" ht="39" customHeight="1" x14ac:dyDescent="0.45"/>
    <row r="38" s="55" customFormat="1" ht="39" customHeight="1" x14ac:dyDescent="0.45"/>
    <row r="39" s="55" customFormat="1" ht="39" customHeight="1" x14ac:dyDescent="0.45"/>
    <row r="40" s="55" customFormat="1" ht="39" customHeight="1" x14ac:dyDescent="0.45"/>
    <row r="41" s="55" customFormat="1" ht="39" customHeight="1" x14ac:dyDescent="0.45"/>
    <row r="42" s="55" customFormat="1" ht="39" customHeight="1" x14ac:dyDescent="0.45"/>
    <row r="43" s="55" customFormat="1" ht="39" customHeight="1" x14ac:dyDescent="0.45"/>
    <row r="44" s="55" customFormat="1" ht="39" customHeight="1" x14ac:dyDescent="0.45"/>
    <row r="45" s="55" customFormat="1" ht="39" customHeight="1" x14ac:dyDescent="0.45"/>
    <row r="46" s="55" customFormat="1" ht="39" customHeight="1" x14ac:dyDescent="0.45"/>
    <row r="47" s="55" customFormat="1" ht="39" customHeight="1" x14ac:dyDescent="0.45"/>
    <row r="48" s="55" customFormat="1" ht="39" customHeight="1" x14ac:dyDescent="0.45"/>
    <row r="49" s="55" customFormat="1" ht="39" customHeight="1" x14ac:dyDescent="0.45"/>
    <row r="50" s="55" customFormat="1" ht="39" customHeight="1" x14ac:dyDescent="0.45"/>
  </sheetData>
  <phoneticPr fontId="2" type="noConversion"/>
  <conditionalFormatting sqref="B5:B12 B1:B2">
    <cfRule type="cellIs" dxfId="226" priority="16" operator="equal">
      <formula>"Low"</formula>
    </cfRule>
    <cfRule type="cellIs" dxfId="225" priority="17" operator="equal">
      <formula>"Medium"</formula>
    </cfRule>
    <cfRule type="cellIs" dxfId="224" priority="18" operator="equal">
      <formula>"High"</formula>
    </cfRule>
  </conditionalFormatting>
  <conditionalFormatting sqref="C5:C12 C1:C2">
    <cfRule type="cellIs" dxfId="223" priority="13" operator="equal">
      <formula>"Low"</formula>
    </cfRule>
    <cfRule type="cellIs" dxfId="222" priority="14" operator="equal">
      <formula>"Medium"</formula>
    </cfRule>
    <cfRule type="cellIs" dxfId="221" priority="15" operator="equal">
      <formula>"High"</formula>
    </cfRule>
  </conditionalFormatting>
  <conditionalFormatting sqref="B3:B4">
    <cfRule type="cellIs" dxfId="220" priority="7" operator="equal">
      <formula>"Low"</formula>
    </cfRule>
    <cfRule type="cellIs" dxfId="219" priority="8" operator="equal">
      <formula>"Medium"</formula>
    </cfRule>
    <cfRule type="cellIs" dxfId="218" priority="9" operator="equal">
      <formula>"High"</formula>
    </cfRule>
  </conditionalFormatting>
  <conditionalFormatting sqref="C3:C4">
    <cfRule type="cellIs" dxfId="217" priority="4" operator="equal">
      <formula>"Low"</formula>
    </cfRule>
    <cfRule type="cellIs" dxfId="216" priority="5" operator="equal">
      <formula>"Medium"</formula>
    </cfRule>
    <cfRule type="cellIs" dxfId="215"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0" operator="equal" id="{0585B332-B169-4829-A857-6F9E6881F312}">
            <xm:f>Lists!$C$4</xm:f>
            <x14:dxf>
              <font>
                <color auto="1"/>
              </font>
              <fill>
                <patternFill>
                  <bgColor rgb="FFFF3300"/>
                </patternFill>
              </fill>
            </x14:dxf>
          </x14:cfRule>
          <x14:cfRule type="cellIs" priority="11" operator="equal" id="{BD5BC756-8D85-4E88-8A4A-F784619F14B1}">
            <xm:f>Lists!$C$3</xm:f>
            <x14:dxf>
              <font>
                <color auto="1"/>
              </font>
              <fill>
                <patternFill>
                  <bgColor rgb="FFFFC000"/>
                </patternFill>
              </fill>
            </x14:dxf>
          </x14:cfRule>
          <x14:cfRule type="cellIs" priority="12" operator="equal" id="{E724B4D9-4197-4A51-B375-089921CE27D0}">
            <xm:f>Lists!$C$2</xm:f>
            <x14:dxf>
              <font>
                <color auto="1"/>
              </font>
              <fill>
                <patternFill>
                  <bgColor rgb="FF92D050"/>
                </patternFill>
              </fill>
            </x14:dxf>
          </x14:cfRule>
          <xm:sqref>D5:D12 D1:D2</xm:sqref>
        </x14:conditionalFormatting>
        <x14:conditionalFormatting xmlns:xm="http://schemas.microsoft.com/office/excel/2006/main">
          <x14:cfRule type="cellIs" priority="1" operator="equal" id="{DB07FB78-0546-4421-AD31-0625CDB3FF33}">
            <xm:f>Lists!$C$4</xm:f>
            <x14:dxf>
              <font>
                <color auto="1"/>
              </font>
              <fill>
                <patternFill>
                  <bgColor rgb="FFFF3300"/>
                </patternFill>
              </fill>
            </x14:dxf>
          </x14:cfRule>
          <x14:cfRule type="cellIs" priority="2" operator="equal" id="{273D8F27-481A-4C12-B47B-3F885CF7AA91}">
            <xm:f>Lists!$C$3</xm:f>
            <x14:dxf>
              <font>
                <color auto="1"/>
              </font>
              <fill>
                <patternFill>
                  <bgColor rgb="FFFFC000"/>
                </patternFill>
              </fill>
            </x14:dxf>
          </x14:cfRule>
          <x14:cfRule type="cellIs" priority="3" operator="equal" id="{348BD4AE-939D-4B04-AF58-72290827D1F7}">
            <xm:f>Lists!$C$2</xm:f>
            <x14:dxf>
              <font>
                <color auto="1"/>
              </font>
              <fill>
                <patternFill>
                  <bgColor rgb="FF92D050"/>
                </patternFill>
              </fill>
            </x14:dxf>
          </x14:cfRule>
          <xm:sqref>D3:D4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showGridLines="0" workbookViewId="0">
      <selection activeCell="B19" sqref="B19"/>
    </sheetView>
  </sheetViews>
  <sheetFormatPr defaultColWidth="9" defaultRowHeight="39.4" customHeight="1" x14ac:dyDescent="0.45"/>
  <cols>
    <col min="1" max="1" width="56.86328125" style="55" customWidth="1"/>
    <col min="2" max="3" width="12.1328125" style="55" customWidth="1"/>
    <col min="4" max="4" width="12.59765625" style="55" customWidth="1"/>
    <col min="5" max="5" width="19.59765625" style="55" customWidth="1"/>
    <col min="6" max="6" width="27.59765625" style="55" customWidth="1"/>
    <col min="7" max="8" width="50.73046875" style="55" customWidth="1"/>
    <col min="9" max="16384" width="9" style="55"/>
  </cols>
  <sheetData>
    <row r="1" spans="1:8" s="33" customFormat="1" ht="58.5" customHeight="1" x14ac:dyDescent="0.45">
      <c r="A1" s="31" t="s">
        <v>21</v>
      </c>
      <c r="B1" s="32" t="s">
        <v>8</v>
      </c>
      <c r="C1" s="32" t="s">
        <v>9</v>
      </c>
      <c r="D1" s="32" t="s">
        <v>10</v>
      </c>
      <c r="E1" s="32" t="s">
        <v>46</v>
      </c>
      <c r="F1" s="32" t="s">
        <v>47</v>
      </c>
      <c r="G1" s="46" t="s">
        <v>48</v>
      </c>
      <c r="H1" s="66" t="s">
        <v>49</v>
      </c>
    </row>
    <row r="2" spans="1:8" ht="39.4" customHeight="1" x14ac:dyDescent="0.45">
      <c r="A2" s="74" t="s">
        <v>50</v>
      </c>
      <c r="B2" s="26"/>
      <c r="C2" s="26"/>
      <c r="D2" s="26" t="str">
        <f t="shared" ref="D2" si="0">IF(COUNTIF(D3:D50,"Non Compliant")&gt;0,"Non Compliant",IF(COUNTIF(D3:D50,"Partially Compliant")&gt;0,"Partially Compliant","Fully Compliant"))</f>
        <v>Fully Compliant</v>
      </c>
      <c r="E2" s="75"/>
      <c r="F2" s="76"/>
      <c r="G2" s="96"/>
      <c r="H2" s="75"/>
    </row>
    <row r="3" spans="1:8" ht="39.4" customHeight="1" x14ac:dyDescent="0.45">
      <c r="A3" s="77" t="s">
        <v>81</v>
      </c>
      <c r="B3" s="38"/>
      <c r="C3" s="38"/>
      <c r="D3" s="38"/>
      <c r="E3" s="78"/>
      <c r="F3" s="79"/>
      <c r="G3" s="97"/>
      <c r="H3" s="83"/>
    </row>
    <row r="4" spans="1:8" ht="39.4" customHeight="1" x14ac:dyDescent="0.45">
      <c r="A4" s="77" t="s">
        <v>82</v>
      </c>
      <c r="B4" s="38"/>
      <c r="C4" s="38"/>
      <c r="D4" s="38"/>
      <c r="E4" s="78"/>
      <c r="F4" s="79"/>
      <c r="G4" s="97"/>
      <c r="H4" s="84"/>
    </row>
    <row r="5" spans="1:8" ht="39.4" customHeight="1" x14ac:dyDescent="0.45">
      <c r="A5" s="77" t="s">
        <v>83</v>
      </c>
      <c r="B5" s="38"/>
      <c r="C5" s="38"/>
      <c r="D5" s="38"/>
      <c r="E5" s="78"/>
      <c r="F5" s="79"/>
      <c r="G5" s="97"/>
      <c r="H5" s="83"/>
    </row>
    <row r="6" spans="1:8" ht="39.4" customHeight="1" x14ac:dyDescent="0.45">
      <c r="A6" s="77" t="s">
        <v>84</v>
      </c>
      <c r="B6" s="38"/>
      <c r="C6" s="38"/>
      <c r="D6" s="38"/>
      <c r="E6" s="78"/>
      <c r="F6" s="79"/>
      <c r="G6" s="97"/>
      <c r="H6" s="84"/>
    </row>
    <row r="7" spans="1:8" ht="39.4" customHeight="1" x14ac:dyDescent="0.45">
      <c r="A7" s="77" t="s">
        <v>85</v>
      </c>
      <c r="B7" s="38"/>
      <c r="C7" s="38"/>
      <c r="D7" s="38"/>
      <c r="E7" s="78"/>
      <c r="F7" s="79"/>
      <c r="G7" s="97"/>
      <c r="H7" s="83"/>
    </row>
    <row r="8" spans="1:8" ht="39.4" customHeight="1" x14ac:dyDescent="0.45">
      <c r="A8" s="77" t="s">
        <v>86</v>
      </c>
      <c r="B8" s="38"/>
      <c r="C8" s="38"/>
      <c r="D8" s="38"/>
      <c r="E8" s="78"/>
      <c r="F8" s="79"/>
      <c r="G8" s="97"/>
      <c r="H8" s="84"/>
    </row>
    <row r="9" spans="1:8" ht="39.4" customHeight="1" x14ac:dyDescent="0.45">
      <c r="A9" s="77" t="s">
        <v>87</v>
      </c>
      <c r="B9" s="38"/>
      <c r="C9" s="38"/>
      <c r="D9" s="38"/>
      <c r="E9" s="78"/>
      <c r="F9" s="79"/>
      <c r="G9" s="97"/>
      <c r="H9" s="83"/>
    </row>
    <row r="10" spans="1:8" ht="39.4" customHeight="1" x14ac:dyDescent="0.45">
      <c r="A10" s="77" t="s">
        <v>88</v>
      </c>
      <c r="B10" s="38"/>
      <c r="C10" s="38"/>
      <c r="D10" s="38"/>
      <c r="E10" s="78"/>
      <c r="F10" s="79"/>
      <c r="G10" s="97"/>
      <c r="H10" s="84"/>
    </row>
    <row r="11" spans="1:8" ht="39.4" customHeight="1" x14ac:dyDescent="0.45">
      <c r="A11" s="77" t="s">
        <v>89</v>
      </c>
      <c r="B11" s="38"/>
      <c r="C11" s="38"/>
      <c r="D11" s="38"/>
      <c r="E11" s="78"/>
      <c r="F11" s="79"/>
      <c r="G11" s="97"/>
      <c r="H11" s="95"/>
    </row>
    <row r="12" spans="1:8" ht="39.4" customHeight="1" x14ac:dyDescent="0.45">
      <c r="A12" s="80" t="s">
        <v>90</v>
      </c>
      <c r="B12" s="43"/>
      <c r="C12" s="43"/>
      <c r="D12" s="43"/>
      <c r="E12" s="81"/>
      <c r="F12" s="82"/>
      <c r="G12" s="98"/>
      <c r="H12" s="84"/>
    </row>
  </sheetData>
  <conditionalFormatting sqref="B2:B12">
    <cfRule type="cellIs" dxfId="197" priority="7" operator="equal">
      <formula>"Low"</formula>
    </cfRule>
    <cfRule type="cellIs" dxfId="196" priority="8" operator="equal">
      <formula>"Medium"</formula>
    </cfRule>
    <cfRule type="cellIs" dxfId="195" priority="9" operator="equal">
      <formula>"High"</formula>
    </cfRule>
  </conditionalFormatting>
  <conditionalFormatting sqref="C2:C12">
    <cfRule type="cellIs" dxfId="194" priority="4" operator="equal">
      <formula>"Low"</formula>
    </cfRule>
    <cfRule type="cellIs" dxfId="193" priority="5" operator="equal">
      <formula>"Medium"</formula>
    </cfRule>
    <cfRule type="cellIs" dxfId="192"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3EDA4A6-8A1F-4591-B019-19A03C0216FC}">
            <xm:f>Lists!$C$4</xm:f>
            <x14:dxf>
              <font>
                <color auto="1"/>
              </font>
              <fill>
                <patternFill>
                  <bgColor rgb="FFFF3300"/>
                </patternFill>
              </fill>
            </x14:dxf>
          </x14:cfRule>
          <x14:cfRule type="cellIs" priority="2" operator="equal" id="{54F145CF-3FAA-4F99-ABC2-D568DC2042B0}">
            <xm:f>Lists!$C$3</xm:f>
            <x14:dxf>
              <font>
                <color auto="1"/>
              </font>
              <fill>
                <patternFill>
                  <bgColor rgb="FFFFC000"/>
                </patternFill>
              </fill>
            </x14:dxf>
          </x14:cfRule>
          <x14:cfRule type="cellIs" priority="3" operator="equal" id="{32FB9AC5-5ACF-424D-B588-6EFF9D0AE21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3051-B7C2-4F37-A6F1-4EBA903975DF}">
  <dimension ref="A1:H12"/>
  <sheetViews>
    <sheetView showGridLines="0" workbookViewId="0">
      <selection activeCell="B19" sqref="B19"/>
    </sheetView>
  </sheetViews>
  <sheetFormatPr defaultColWidth="9" defaultRowHeight="39.4" customHeight="1" x14ac:dyDescent="0.45"/>
  <cols>
    <col min="1" max="1" width="56.86328125" style="55" customWidth="1"/>
    <col min="2" max="3" width="12.1328125" style="55" customWidth="1"/>
    <col min="4" max="4" width="12.59765625" style="55" customWidth="1"/>
    <col min="5" max="5" width="19.59765625" style="55" customWidth="1"/>
    <col min="6" max="6" width="27.59765625" style="55" customWidth="1"/>
    <col min="7" max="8" width="50.73046875" style="55" customWidth="1"/>
    <col min="9" max="16384" width="9" style="55"/>
  </cols>
  <sheetData>
    <row r="1" spans="1:8" s="33" customFormat="1" ht="59.25" customHeight="1" x14ac:dyDescent="0.45">
      <c r="A1" s="31" t="s">
        <v>22</v>
      </c>
      <c r="B1" s="32" t="s">
        <v>8</v>
      </c>
      <c r="C1" s="32" t="s">
        <v>9</v>
      </c>
      <c r="D1" s="32" t="s">
        <v>10</v>
      </c>
      <c r="E1" s="32" t="s">
        <v>46</v>
      </c>
      <c r="F1" s="32" t="s">
        <v>47</v>
      </c>
      <c r="G1" s="46" t="s">
        <v>48</v>
      </c>
      <c r="H1" s="66" t="s">
        <v>49</v>
      </c>
    </row>
    <row r="2" spans="1:8" s="33" customFormat="1" ht="48.75" customHeight="1" x14ac:dyDescent="0.45">
      <c r="A2" s="74" t="s">
        <v>50</v>
      </c>
      <c r="B2" s="26"/>
      <c r="C2" s="26"/>
      <c r="D2" s="26" t="str">
        <f t="shared" ref="D2" si="0">IF(COUNTIF(D3:D50,"Non Compliant")&gt;0,"Non Compliant",IF(COUNTIF(D3:D50,"Partially Compliant")&gt;0,"Partially Compliant","Fully Compliant"))</f>
        <v>Fully Compliant</v>
      </c>
      <c r="E2" s="75"/>
      <c r="F2" s="76"/>
      <c r="G2" s="96"/>
      <c r="H2" s="75"/>
    </row>
    <row r="3" spans="1:8" ht="39.4" customHeight="1" x14ac:dyDescent="0.45">
      <c r="A3" s="77" t="s">
        <v>91</v>
      </c>
      <c r="B3" s="38"/>
      <c r="C3" s="38"/>
      <c r="D3" s="38"/>
      <c r="E3" s="78"/>
      <c r="F3" s="79"/>
      <c r="G3" s="97"/>
      <c r="H3" s="83"/>
    </row>
    <row r="4" spans="1:8" ht="39.4" customHeight="1" x14ac:dyDescent="0.45">
      <c r="A4" s="77" t="s">
        <v>92</v>
      </c>
      <c r="B4" s="38"/>
      <c r="C4" s="38"/>
      <c r="D4" s="38"/>
      <c r="E4" s="78"/>
      <c r="F4" s="79"/>
      <c r="G4" s="97"/>
      <c r="H4" s="84"/>
    </row>
    <row r="5" spans="1:8" ht="39.4" customHeight="1" x14ac:dyDescent="0.45">
      <c r="A5" s="77" t="s">
        <v>93</v>
      </c>
      <c r="B5" s="38"/>
      <c r="C5" s="38"/>
      <c r="D5" s="38"/>
      <c r="E5" s="78"/>
      <c r="F5" s="79"/>
      <c r="G5" s="97"/>
      <c r="H5" s="83"/>
    </row>
    <row r="6" spans="1:8" ht="39.4" customHeight="1" x14ac:dyDescent="0.45">
      <c r="A6" s="77" t="s">
        <v>94</v>
      </c>
      <c r="B6" s="38"/>
      <c r="C6" s="38"/>
      <c r="D6" s="38"/>
      <c r="E6" s="78"/>
      <c r="F6" s="79"/>
      <c r="G6" s="97"/>
      <c r="H6" s="84"/>
    </row>
    <row r="7" spans="1:8" ht="39.4" customHeight="1" x14ac:dyDescent="0.45">
      <c r="A7" s="77" t="s">
        <v>95</v>
      </c>
      <c r="B7" s="38"/>
      <c r="C7" s="38"/>
      <c r="D7" s="38"/>
      <c r="E7" s="78"/>
      <c r="F7" s="79"/>
      <c r="G7" s="97"/>
      <c r="H7" s="83"/>
    </row>
    <row r="8" spans="1:8" ht="39.4" customHeight="1" x14ac:dyDescent="0.45">
      <c r="A8" s="77" t="s">
        <v>96</v>
      </c>
      <c r="B8" s="38"/>
      <c r="C8" s="38"/>
      <c r="D8" s="38"/>
      <c r="E8" s="78"/>
      <c r="F8" s="79"/>
      <c r="G8" s="97"/>
      <c r="H8" s="84"/>
    </row>
    <row r="9" spans="1:8" ht="39.4" customHeight="1" x14ac:dyDescent="0.45">
      <c r="A9" s="77" t="s">
        <v>97</v>
      </c>
      <c r="B9" s="38"/>
      <c r="C9" s="38"/>
      <c r="D9" s="38"/>
      <c r="E9" s="78"/>
      <c r="F9" s="79"/>
      <c r="G9" s="97"/>
      <c r="H9" s="83"/>
    </row>
    <row r="10" spans="1:8" ht="39.4" customHeight="1" x14ac:dyDescent="0.45">
      <c r="A10" s="77" t="s">
        <v>98</v>
      </c>
      <c r="B10" s="38"/>
      <c r="C10" s="38"/>
      <c r="D10" s="38"/>
      <c r="E10" s="78"/>
      <c r="F10" s="79"/>
      <c r="G10" s="97"/>
      <c r="H10" s="84"/>
    </row>
    <row r="11" spans="1:8" ht="39.4" customHeight="1" x14ac:dyDescent="0.45">
      <c r="A11" s="77" t="s">
        <v>99</v>
      </c>
      <c r="B11" s="38"/>
      <c r="C11" s="38"/>
      <c r="D11" s="38"/>
      <c r="E11" s="78"/>
      <c r="F11" s="79"/>
      <c r="G11" s="97"/>
      <c r="H11" s="95"/>
    </row>
    <row r="12" spans="1:8" ht="39.4" customHeight="1" x14ac:dyDescent="0.45">
      <c r="A12" s="80" t="s">
        <v>100</v>
      </c>
      <c r="B12" s="43"/>
      <c r="C12" s="43"/>
      <c r="D12" s="43"/>
      <c r="E12" s="81"/>
      <c r="F12" s="82"/>
      <c r="G12" s="98"/>
      <c r="H12" s="84"/>
    </row>
  </sheetData>
  <conditionalFormatting sqref="B2:B12">
    <cfRule type="cellIs" dxfId="175" priority="7" operator="equal">
      <formula>"Low"</formula>
    </cfRule>
    <cfRule type="cellIs" dxfId="174" priority="8" operator="equal">
      <formula>"Medium"</formula>
    </cfRule>
    <cfRule type="cellIs" dxfId="173" priority="9" operator="equal">
      <formula>"High"</formula>
    </cfRule>
  </conditionalFormatting>
  <conditionalFormatting sqref="C2:C12">
    <cfRule type="cellIs" dxfId="172" priority="4" operator="equal">
      <formula>"Low"</formula>
    </cfRule>
    <cfRule type="cellIs" dxfId="171" priority="5" operator="equal">
      <formula>"Medium"</formula>
    </cfRule>
    <cfRule type="cellIs" dxfId="170"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FBE0796-5C8B-4B2A-A1E6-D91EF7BC20DF}">
            <xm:f>Lists!$C$4</xm:f>
            <x14:dxf>
              <font>
                <color auto="1"/>
              </font>
              <fill>
                <patternFill>
                  <bgColor rgb="FFFF3300"/>
                </patternFill>
              </fill>
            </x14:dxf>
          </x14:cfRule>
          <x14:cfRule type="cellIs" priority="2" operator="equal" id="{A05F9D3C-28EE-4D21-997E-CD5EB3C4A68D}">
            <xm:f>Lists!$C$3</xm:f>
            <x14:dxf>
              <font>
                <color auto="1"/>
              </font>
              <fill>
                <patternFill>
                  <bgColor rgb="FFFFC000"/>
                </patternFill>
              </fill>
            </x14:dxf>
          </x14:cfRule>
          <x14:cfRule type="cellIs" priority="3" operator="equal" id="{98FFF73A-EECC-47CE-AAF2-8C97741A0B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D0B2E1-5AC8-4FCE-9E8B-EC8EF6257C33}">
          <x14:formula1>
            <xm:f>Lists!$A$2:$A$4</xm:f>
          </x14:formula1>
          <xm:sqref>B2:B50</xm:sqref>
        </x14:dataValidation>
        <x14:dataValidation type="list" allowBlank="1" showInputMessage="1" showErrorMessage="1" xr:uid="{E80BEFEF-2577-4DA5-BBC0-1744F58552A6}">
          <x14:formula1>
            <xm:f>Lists!$B$2:$B$4</xm:f>
          </x14:formula1>
          <xm:sqref>C2:C50</xm:sqref>
        </x14:dataValidation>
        <x14:dataValidation type="list" allowBlank="1" showInputMessage="1" showErrorMessage="1" xr:uid="{80D8BB53-C2EB-4103-824E-6B4B2575CB02}">
          <x14:formula1>
            <xm:f>Lists!$C$2:$C$4</xm:f>
          </x14:formula1>
          <xm:sqref>D3:D50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271C-2F06-41D7-A66D-7EA654F26981}">
  <dimension ref="A1:H50"/>
  <sheetViews>
    <sheetView showGridLines="0" workbookViewId="0">
      <selection activeCell="B19" sqref="B19"/>
    </sheetView>
  </sheetViews>
  <sheetFormatPr defaultColWidth="9" defaultRowHeight="18" customHeight="1" x14ac:dyDescent="0.45"/>
  <cols>
    <col min="1" max="1" width="56.86328125" style="55" customWidth="1"/>
    <col min="2" max="3" width="12.1328125" style="55" customWidth="1"/>
    <col min="4" max="4" width="12.59765625" style="55" customWidth="1"/>
    <col min="5" max="5" width="19.59765625" style="55" customWidth="1"/>
    <col min="6" max="6" width="27.59765625" style="55" customWidth="1"/>
    <col min="7" max="8" width="50.73046875" style="55" customWidth="1"/>
    <col min="9" max="16384" width="9" style="55"/>
  </cols>
  <sheetData>
    <row r="1" spans="1:8" s="33" customFormat="1" ht="64.5" customHeight="1" x14ac:dyDescent="0.45">
      <c r="A1" s="31" t="s">
        <v>23</v>
      </c>
      <c r="B1" s="32" t="s">
        <v>8</v>
      </c>
      <c r="C1" s="32" t="s">
        <v>9</v>
      </c>
      <c r="D1" s="32" t="s">
        <v>10</v>
      </c>
      <c r="E1" s="32" t="s">
        <v>46</v>
      </c>
      <c r="F1" s="32" t="s">
        <v>47</v>
      </c>
      <c r="G1" s="46" t="s">
        <v>48</v>
      </c>
      <c r="H1" s="66" t="s">
        <v>49</v>
      </c>
    </row>
    <row r="2" spans="1:8" s="33" customFormat="1" ht="39.4" customHeight="1" x14ac:dyDescent="0.45">
      <c r="A2" s="74" t="s">
        <v>50</v>
      </c>
      <c r="B2" s="26"/>
      <c r="C2" s="26"/>
      <c r="D2" s="26" t="str">
        <f t="shared" ref="D2" si="0">IF(COUNTIF(D3:D50,"Non Compliant")&gt;0,"Non Compliant",IF(COUNTIF(D3:D50,"Partially Compliant")&gt;0,"Partially Compliant","Fully Compliant"))</f>
        <v>Fully Compliant</v>
      </c>
      <c r="E2" s="75"/>
      <c r="F2" s="76"/>
      <c r="G2" s="96"/>
      <c r="H2" s="75"/>
    </row>
    <row r="3" spans="1:8" ht="39.4" customHeight="1" x14ac:dyDescent="0.45">
      <c r="A3" s="77" t="s">
        <v>101</v>
      </c>
      <c r="B3" s="38"/>
      <c r="C3" s="38"/>
      <c r="D3" s="38"/>
      <c r="E3" s="78"/>
      <c r="F3" s="79"/>
      <c r="G3" s="97"/>
      <c r="H3" s="83"/>
    </row>
    <row r="4" spans="1:8" ht="39.4" customHeight="1" x14ac:dyDescent="0.45">
      <c r="A4" s="77" t="s">
        <v>102</v>
      </c>
      <c r="B4" s="38"/>
      <c r="C4" s="38"/>
      <c r="D4" s="38"/>
      <c r="E4" s="78"/>
      <c r="F4" s="79"/>
      <c r="G4" s="97"/>
      <c r="H4" s="84"/>
    </row>
    <row r="5" spans="1:8" ht="39.4" customHeight="1" x14ac:dyDescent="0.45">
      <c r="A5" s="77" t="s">
        <v>103</v>
      </c>
      <c r="B5" s="38"/>
      <c r="C5" s="38"/>
      <c r="D5" s="38"/>
      <c r="E5" s="78"/>
      <c r="F5" s="79"/>
      <c r="G5" s="97"/>
      <c r="H5" s="83"/>
    </row>
    <row r="6" spans="1:8" ht="39.4" customHeight="1" x14ac:dyDescent="0.45">
      <c r="A6" s="77" t="s">
        <v>104</v>
      </c>
      <c r="B6" s="38"/>
      <c r="C6" s="38"/>
      <c r="D6" s="38"/>
      <c r="E6" s="78"/>
      <c r="F6" s="79"/>
      <c r="G6" s="97"/>
      <c r="H6" s="84"/>
    </row>
    <row r="7" spans="1:8" ht="39.4" customHeight="1" x14ac:dyDescent="0.45">
      <c r="A7" s="77" t="s">
        <v>105</v>
      </c>
      <c r="B7" s="38"/>
      <c r="C7" s="38"/>
      <c r="D7" s="38"/>
      <c r="E7" s="78"/>
      <c r="F7" s="79"/>
      <c r="G7" s="97"/>
      <c r="H7" s="83"/>
    </row>
    <row r="8" spans="1:8" ht="39.4" customHeight="1" x14ac:dyDescent="0.45">
      <c r="A8" s="77" t="s">
        <v>106</v>
      </c>
      <c r="B8" s="38"/>
      <c r="C8" s="38"/>
      <c r="D8" s="38"/>
      <c r="E8" s="78"/>
      <c r="F8" s="79"/>
      <c r="G8" s="97"/>
      <c r="H8" s="84"/>
    </row>
    <row r="9" spans="1:8" ht="39.4" customHeight="1" x14ac:dyDescent="0.45">
      <c r="A9" s="77" t="s">
        <v>107</v>
      </c>
      <c r="B9" s="38"/>
      <c r="C9" s="38"/>
      <c r="D9" s="38"/>
      <c r="E9" s="78"/>
      <c r="F9" s="79"/>
      <c r="G9" s="97"/>
      <c r="H9" s="83"/>
    </row>
    <row r="10" spans="1:8" ht="39.4" customHeight="1" x14ac:dyDescent="0.45">
      <c r="A10" s="77" t="s">
        <v>108</v>
      </c>
      <c r="B10" s="38"/>
      <c r="C10" s="38"/>
      <c r="D10" s="38"/>
      <c r="E10" s="78"/>
      <c r="F10" s="79"/>
      <c r="G10" s="97"/>
      <c r="H10" s="84"/>
    </row>
    <row r="11" spans="1:8" ht="39.4" customHeight="1" x14ac:dyDescent="0.45">
      <c r="A11" s="77" t="s">
        <v>109</v>
      </c>
      <c r="B11" s="38"/>
      <c r="C11" s="38"/>
      <c r="D11" s="38"/>
      <c r="E11" s="78"/>
      <c r="F11" s="79"/>
      <c r="G11" s="97"/>
      <c r="H11" s="95"/>
    </row>
    <row r="12" spans="1:8" ht="39.4" customHeight="1" x14ac:dyDescent="0.45">
      <c r="A12" s="80" t="s">
        <v>110</v>
      </c>
      <c r="B12" s="43"/>
      <c r="C12" s="43"/>
      <c r="D12" s="43"/>
      <c r="E12" s="81"/>
      <c r="F12" s="82"/>
      <c r="G12" s="98"/>
      <c r="H12" s="84"/>
    </row>
    <row r="13" spans="1:8" ht="39" customHeight="1" x14ac:dyDescent="0.45"/>
    <row r="14" spans="1:8" ht="39" customHeight="1" x14ac:dyDescent="0.45"/>
    <row r="15" spans="1:8" ht="39" customHeight="1" x14ac:dyDescent="0.45"/>
    <row r="16" spans="1:8" ht="39" customHeight="1" x14ac:dyDescent="0.45"/>
    <row r="17" s="55" customFormat="1" ht="39" customHeight="1" x14ac:dyDescent="0.45"/>
    <row r="18" s="55" customFormat="1" ht="39" customHeight="1" x14ac:dyDescent="0.45"/>
    <row r="19" s="55" customFormat="1" ht="39" customHeight="1" x14ac:dyDescent="0.45"/>
    <row r="20" s="55" customFormat="1" ht="39" customHeight="1" x14ac:dyDescent="0.45"/>
    <row r="21" s="55" customFormat="1" ht="39" customHeight="1" x14ac:dyDescent="0.45"/>
    <row r="22" s="55" customFormat="1" ht="39" customHeight="1" x14ac:dyDescent="0.45"/>
    <row r="23" s="55" customFormat="1" ht="39" customHeight="1" x14ac:dyDescent="0.45"/>
    <row r="24" s="55" customFormat="1" ht="39" customHeight="1" x14ac:dyDescent="0.45"/>
    <row r="25" s="55" customFormat="1" ht="39" customHeight="1" x14ac:dyDescent="0.45"/>
    <row r="26" s="55" customFormat="1" ht="39" customHeight="1" x14ac:dyDescent="0.45"/>
    <row r="27" s="55" customFormat="1" ht="39" customHeight="1" x14ac:dyDescent="0.45"/>
    <row r="28" s="55" customFormat="1" ht="39" customHeight="1" x14ac:dyDescent="0.45"/>
    <row r="29" s="55" customFormat="1" ht="39" customHeight="1" x14ac:dyDescent="0.45"/>
    <row r="30" s="55" customFormat="1" ht="39" customHeight="1" x14ac:dyDescent="0.45"/>
    <row r="31" s="55" customFormat="1" ht="39" customHeight="1" x14ac:dyDescent="0.45"/>
    <row r="32" s="55" customFormat="1" ht="39" customHeight="1" x14ac:dyDescent="0.45"/>
    <row r="33" s="55" customFormat="1" ht="39" customHeight="1" x14ac:dyDescent="0.45"/>
    <row r="34" s="55" customFormat="1" ht="39" customHeight="1" x14ac:dyDescent="0.45"/>
    <row r="35" s="55" customFormat="1" ht="39" customHeight="1" x14ac:dyDescent="0.45"/>
    <row r="36" s="55" customFormat="1" ht="39" customHeight="1" x14ac:dyDescent="0.45"/>
    <row r="37" s="55" customFormat="1" ht="39" customHeight="1" x14ac:dyDescent="0.45"/>
    <row r="38" s="55" customFormat="1" ht="39" customHeight="1" x14ac:dyDescent="0.45"/>
    <row r="39" s="55" customFormat="1" ht="39" customHeight="1" x14ac:dyDescent="0.45"/>
    <row r="40" s="55" customFormat="1" ht="39" customHeight="1" x14ac:dyDescent="0.45"/>
    <row r="41" s="55" customFormat="1" ht="39" customHeight="1" x14ac:dyDescent="0.45"/>
    <row r="42" s="55" customFormat="1" ht="39" customHeight="1" x14ac:dyDescent="0.45"/>
    <row r="43" s="55" customFormat="1" ht="39" customHeight="1" x14ac:dyDescent="0.45"/>
    <row r="44" s="55" customFormat="1" ht="39" customHeight="1" x14ac:dyDescent="0.45"/>
    <row r="45" s="55" customFormat="1" ht="39" customHeight="1" x14ac:dyDescent="0.45"/>
    <row r="46" s="55" customFormat="1" ht="39" customHeight="1" x14ac:dyDescent="0.45"/>
    <row r="47" s="55" customFormat="1" ht="39" customHeight="1" x14ac:dyDescent="0.45"/>
    <row r="48" s="55" customFormat="1" ht="39" customHeight="1" x14ac:dyDescent="0.45"/>
    <row r="49" s="55" customFormat="1" ht="39" customHeight="1" x14ac:dyDescent="0.45"/>
    <row r="50" s="55" customFormat="1" ht="39" customHeight="1" x14ac:dyDescent="0.45"/>
  </sheetData>
  <conditionalFormatting sqref="B2:B12">
    <cfRule type="cellIs" dxfId="153" priority="7" operator="equal">
      <formula>"Low"</formula>
    </cfRule>
    <cfRule type="cellIs" dxfId="152" priority="8" operator="equal">
      <formula>"Medium"</formula>
    </cfRule>
    <cfRule type="cellIs" dxfId="151" priority="9" operator="equal">
      <formula>"High"</formula>
    </cfRule>
  </conditionalFormatting>
  <conditionalFormatting sqref="C2:C12">
    <cfRule type="cellIs" dxfId="150" priority="4" operator="equal">
      <formula>"Low"</formula>
    </cfRule>
    <cfRule type="cellIs" dxfId="149" priority="5" operator="equal">
      <formula>"Medium"</formula>
    </cfRule>
    <cfRule type="cellIs" dxfId="148"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4A62FC0-772F-47EA-9923-75347DE7223C}">
            <xm:f>Lists!$C$4</xm:f>
            <x14:dxf>
              <font>
                <color auto="1"/>
              </font>
              <fill>
                <patternFill>
                  <bgColor rgb="FFFF3300"/>
                </patternFill>
              </fill>
            </x14:dxf>
          </x14:cfRule>
          <x14:cfRule type="cellIs" priority="2" operator="equal" id="{FD36358F-F280-4222-9DFA-83DA38B7F876}">
            <xm:f>Lists!$C$3</xm:f>
            <x14:dxf>
              <font>
                <color auto="1"/>
              </font>
              <fill>
                <patternFill>
                  <bgColor rgb="FFFFC000"/>
                </patternFill>
              </fill>
            </x14:dxf>
          </x14:cfRule>
          <x14:cfRule type="cellIs" priority="3" operator="equal" id="{10914058-26A8-4BC8-9EF5-25A1D66666D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DC9DBA8-AFF3-4ED0-A407-4AD1F18C3F1F}">
          <x14:formula1>
            <xm:f>Lists!$C$2:$C$4</xm:f>
          </x14:formula1>
          <xm:sqref>D3:D50</xm:sqref>
        </x14:dataValidation>
        <x14:dataValidation type="list" allowBlank="1" showInputMessage="1" showErrorMessage="1" xr:uid="{0BAE0523-E410-4D40-A6AA-62AFB11A0778}">
          <x14:formula1>
            <xm:f>Lists!$B$2:$B$4</xm:f>
          </x14:formula1>
          <xm:sqref>C2:C50</xm:sqref>
        </x14:dataValidation>
        <x14:dataValidation type="list" allowBlank="1" showInputMessage="1" showErrorMessage="1" xr:uid="{B3242812-3886-40EE-80ED-B551F360D183}">
          <x14:formula1>
            <xm:f>Lists!$A$2:$A$4</xm:f>
          </x14:formula1>
          <xm:sqref>B2:B50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ed_x0020_By xmlns="b48eabcc-ad5b-4292-878e-4febbc50835d">NO</Approved_x0020_B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F91F6360BDD04F89F0DFDA44A8C8B9" ma:contentTypeVersion="14" ma:contentTypeDescription="Create a new document." ma:contentTypeScope="" ma:versionID="e4b57df5257b7501898efc43ee0a735a">
  <xsd:schema xmlns:xsd="http://www.w3.org/2001/XMLSchema" xmlns:xs="http://www.w3.org/2001/XMLSchema" xmlns:p="http://schemas.microsoft.com/office/2006/metadata/properties" xmlns:ns2="b48eabcc-ad5b-4292-878e-4febbc50835d" xmlns:ns3="aa90963d-48b8-42e8-a064-e2f251e3c647" targetNamespace="http://schemas.microsoft.com/office/2006/metadata/properties" ma:root="true" ma:fieldsID="eb633013beaab446939537acea984be0" ns2:_="" ns3:_="">
    <xsd:import namespace="b48eabcc-ad5b-4292-878e-4febbc50835d"/>
    <xsd:import namespace="aa90963d-48b8-42e8-a064-e2f251e3c6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Approved_x0020_By"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eabcc-ad5b-4292-878e-4febbc5083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Approved_x0020_By" ma:index="16" nillable="true" ma:displayName="Approved" ma:default="NO" ma:format="Dropdown" ma:internalName="Approved_x0020_By">
      <xsd:simpleType>
        <xsd:restriction base="dms:Choice">
          <xsd:enumeration value="YES"/>
          <xsd:enumeration value="NO"/>
          <xsd:enumeration value="Enter Choice #3"/>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90963d-48b8-42e8-a064-e2f251e3c64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8B0E4F-5C2F-4220-B3AF-EBADA5D126E8}">
  <ds:schemaRefs>
    <ds:schemaRef ds:uri="aa90963d-48b8-42e8-a064-e2f251e3c647"/>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b48eabcc-ad5b-4292-878e-4febbc50835d"/>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18DBFED-7984-4C8E-B985-3F0A109326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eabcc-ad5b-4292-878e-4febbc50835d"/>
    <ds:schemaRef ds:uri="aa90963d-48b8-42e8-a064-e2f251e3c6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9A91B8-A485-4880-B6EB-A0D5BC2517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Dashboard</vt:lpstr>
      <vt:lpstr>Lists</vt:lpstr>
      <vt:lpstr>Criteria 1</vt:lpstr>
      <vt:lpstr>Criteria 2</vt:lpstr>
      <vt:lpstr>Criteria 3</vt:lpstr>
      <vt:lpstr>Criteria 4</vt:lpstr>
      <vt:lpstr>Criteria 5</vt:lpstr>
      <vt:lpstr>Criteria 6</vt:lpstr>
      <vt:lpstr>Criteria 7</vt:lpstr>
      <vt:lpstr>Criteria 8</vt:lpstr>
      <vt:lpstr>Criteria 9</vt:lpstr>
      <vt:lpstr>Criteria 10</vt:lpstr>
      <vt:lpstr>Criteria 11</vt:lpstr>
      <vt:lpstr>Criteria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Marie Langtry</cp:lastModifiedBy>
  <cp:revision/>
  <dcterms:created xsi:type="dcterms:W3CDTF">2021-03-11T12:11:45Z</dcterms:created>
  <dcterms:modified xsi:type="dcterms:W3CDTF">2021-09-03T07:55:30Z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0x0101002BF91F6360BDD04F89F0DFDA44A8C8B9</vt:lpwstr>
  </property>
</Properties>
</file>