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chart11.xml" ContentType="application/vnd.openxmlformats-officedocument.drawingml.chart+xml"/>
  <Override PartName="/xl/charts/style10.xml" ContentType="application/vnd.ms-office.chartstyle+xml"/>
  <Override PartName="/xl/charts/colors10.xml" ContentType="application/vnd.ms-office.chartcolorstyle+xml"/>
  <Override PartName="/xl/charts/chart12.xml" ContentType="application/vnd.openxmlformats-officedocument.drawingml.chart+xml"/>
  <Override PartName="/xl/charts/style11.xml" ContentType="application/vnd.ms-office.chartstyle+xml"/>
  <Override PartName="/xl/charts/colors11.xml" ContentType="application/vnd.ms-office.chartcolorstyle+xml"/>
  <Override PartName="/xl/charts/chart13.xml" ContentType="application/vnd.openxmlformats-officedocument.drawingml.chart+xml"/>
  <Override PartName="/xl/charts/style12.xml" ContentType="application/vnd.ms-office.chartstyle+xml"/>
  <Override PartName="/xl/charts/colors12.xml" ContentType="application/vnd.ms-office.chartcolorstyle+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19"/>
  <workbookPr codeName="ThisWorkbook" defaultThemeVersion="166925"/>
  <mc:AlternateContent xmlns:mc="http://schemas.openxmlformats.org/markup-compatibility/2006">
    <mc:Choice Requires="x15">
      <x15ac:absPath xmlns:x15ac="http://schemas.microsoft.com/office/spreadsheetml/2010/11/ac" url="https://cfoauk.sharepoint.com/sites/FireStandardsStrategySupport/Shared Documents/Fire Standards Board/Implementation Tools/Published Tools/"/>
    </mc:Choice>
  </mc:AlternateContent>
  <xr:revisionPtr revIDLastSave="242" documentId="8_{FE6C1B33-75FF-4BCB-85E8-A73D557A2756}" xr6:coauthVersionLast="47" xr6:coauthVersionMax="47" xr10:uidLastSave="{1DFE9C8A-A969-48CF-8057-3D0D40B6C54C}"/>
  <bookViews>
    <workbookView xWindow="-108" yWindow="-108" windowWidth="23256" windowHeight="12456" tabRatio="683" firstSheet="3" activeTab="3" xr2:uid="{FE4A2CF9-AE39-4085-B55D-B7C160E4415C}"/>
  </bookViews>
  <sheets>
    <sheet name="Lists" sheetId="6" state="hidden" r:id="rId1"/>
    <sheet name="Instructions" sheetId="24" r:id="rId2"/>
    <sheet name="3xAssurance" sheetId="27" r:id="rId3"/>
    <sheet name="Dashboard" sheetId="1" r:id="rId4"/>
    <sheet name="Criteria 1a" sheetId="2" r:id="rId5"/>
    <sheet name="Criteria 1b" sheetId="7" r:id="rId6"/>
    <sheet name="Criteria 2a" sheetId="8" r:id="rId7"/>
    <sheet name="Criteria 2b" sheetId="9" r:id="rId8"/>
    <sheet name="Criteria 2c" sheetId="10" r:id="rId9"/>
    <sheet name="Criteria 3" sheetId="11" r:id="rId10"/>
    <sheet name="Criteria 4" sheetId="12" r:id="rId11"/>
    <sheet name="Criteria 5" sheetId="13" r:id="rId12"/>
    <sheet name="Criteria 6" sheetId="14" r:id="rId13"/>
    <sheet name="Criteria 7" sheetId="15" r:id="rId14"/>
    <sheet name="Criteria 8a" sheetId="16" r:id="rId15"/>
    <sheet name="Criteria 8b" sheetId="25" r:id="rId16"/>
    <sheet name="Criteria 9" sheetId="26" r:id="rId17"/>
    <sheet name="Criteria 10" sheetId="28" r:id="rId18"/>
    <sheet name="Criteria 11" sheetId="29" r:id="rId19"/>
    <sheet name="Criteria 12" sheetId="30" r:id="rId20"/>
    <sheet name="Criteria 13" sheetId="31" r:id="rId21"/>
    <sheet name="Criteria 14" sheetId="32" r:id="rId22"/>
    <sheet name="Criteria 15" sheetId="33" r:id="rId23"/>
    <sheet name="Petroleum and Explosives" sheetId="34" r:id="rId24"/>
  </sheets>
  <definedNames>
    <definedName name="_Hlk198215767" localSheetId="3">Dashboard!$B$21</definedName>
    <definedName name="_xlnm.Print_Titles" localSheetId="2">'3xAssurance'!$2:$3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34" i="1" l="1"/>
  <c r="J34" i="1"/>
  <c r="I34" i="1"/>
  <c r="H34" i="1"/>
  <c r="G34" i="1"/>
  <c r="F34" i="1"/>
  <c r="E34" i="1"/>
  <c r="D34" i="1"/>
  <c r="C34" i="1"/>
  <c r="K33" i="1"/>
  <c r="J33" i="1"/>
  <c r="I33" i="1"/>
  <c r="H33" i="1"/>
  <c r="G33" i="1"/>
  <c r="F33" i="1"/>
  <c r="E33" i="1"/>
  <c r="D33" i="1"/>
  <c r="C33" i="1"/>
  <c r="A1" i="34"/>
  <c r="D2" i="34"/>
  <c r="B23" i="27"/>
  <c r="A23" i="27"/>
  <c r="K32" i="1"/>
  <c r="J32" i="1"/>
  <c r="I32" i="1"/>
  <c r="H32" i="1"/>
  <c r="G32" i="1"/>
  <c r="F32" i="1"/>
  <c r="E32" i="1"/>
  <c r="D32" i="1"/>
  <c r="C32" i="1"/>
  <c r="A1" i="33"/>
  <c r="D2" i="33"/>
  <c r="B22" i="27"/>
  <c r="A22" i="27"/>
  <c r="K31" i="1"/>
  <c r="J31" i="1"/>
  <c r="I31" i="1"/>
  <c r="H31" i="1"/>
  <c r="G31" i="1"/>
  <c r="F31" i="1"/>
  <c r="E31" i="1"/>
  <c r="D31" i="1"/>
  <c r="C31" i="1"/>
  <c r="A1" i="32"/>
  <c r="D2" i="32"/>
  <c r="B21" i="27"/>
  <c r="A21" i="27"/>
  <c r="K30" i="1"/>
  <c r="J30" i="1"/>
  <c r="I30" i="1"/>
  <c r="H30" i="1"/>
  <c r="G30" i="1"/>
  <c r="F30" i="1"/>
  <c r="E30" i="1"/>
  <c r="D30" i="1"/>
  <c r="C30" i="1"/>
  <c r="K29" i="1"/>
  <c r="J29" i="1"/>
  <c r="I29" i="1"/>
  <c r="H29" i="1"/>
  <c r="G29" i="1"/>
  <c r="F29" i="1"/>
  <c r="E29" i="1"/>
  <c r="D29" i="1"/>
  <c r="C29" i="1"/>
  <c r="A1" i="31"/>
  <c r="D2" i="31"/>
  <c r="B20" i="27"/>
  <c r="A20" i="27"/>
  <c r="A1" i="30"/>
  <c r="D2" i="30"/>
  <c r="B19" i="27"/>
  <c r="A19" i="27"/>
  <c r="K28" i="1"/>
  <c r="J28" i="1"/>
  <c r="I28" i="1"/>
  <c r="H28" i="1"/>
  <c r="G28" i="1"/>
  <c r="F28" i="1"/>
  <c r="E28" i="1"/>
  <c r="D28" i="1"/>
  <c r="C28" i="1"/>
  <c r="A1" i="29"/>
  <c r="D2" i="29"/>
  <c r="B18" i="27"/>
  <c r="A18" i="27"/>
  <c r="K27" i="1"/>
  <c r="J27" i="1"/>
  <c r="I27" i="1"/>
  <c r="H27" i="1"/>
  <c r="G27" i="1"/>
  <c r="F27" i="1"/>
  <c r="E27" i="1"/>
  <c r="D27" i="1"/>
  <c r="C27" i="1"/>
  <c r="A1" i="28"/>
  <c r="D2" i="28"/>
  <c r="B17" i="27"/>
  <c r="A17" i="27"/>
  <c r="O8" i="6"/>
  <c r="N8" i="6"/>
  <c r="A5" i="27"/>
  <c r="B5" i="27"/>
  <c r="A6" i="27"/>
  <c r="B6" i="27"/>
  <c r="A7" i="27"/>
  <c r="B7" i="27"/>
  <c r="A8" i="27"/>
  <c r="B8" i="27"/>
  <c r="A9" i="27"/>
  <c r="B9" i="27"/>
  <c r="A10" i="27"/>
  <c r="B10" i="27"/>
  <c r="A11" i="27"/>
  <c r="B11" i="27"/>
  <c r="A12" i="27"/>
  <c r="B12" i="27"/>
  <c r="A13" i="27"/>
  <c r="B13" i="27"/>
  <c r="A14" i="27"/>
  <c r="B14" i="27"/>
  <c r="A15" i="27"/>
  <c r="B15" i="27"/>
  <c r="A16" i="27"/>
  <c r="B16" i="27"/>
  <c r="B4" i="27"/>
  <c r="A4" i="27"/>
  <c r="A1" i="26"/>
  <c r="A1" i="25"/>
  <c r="A1" i="16"/>
  <c r="A1" i="15"/>
  <c r="A1" i="14"/>
  <c r="A1" i="13"/>
  <c r="A1" i="12"/>
  <c r="A1" i="11"/>
  <c r="A1" i="10"/>
  <c r="A1" i="9"/>
  <c r="A1" i="8"/>
  <c r="A1" i="7"/>
  <c r="A1" i="2"/>
  <c r="K26" i="1"/>
  <c r="J26" i="1"/>
  <c r="I26" i="1"/>
  <c r="H26" i="1"/>
  <c r="G26" i="1"/>
  <c r="F26" i="1"/>
  <c r="E26" i="1"/>
  <c r="D26" i="1"/>
  <c r="C26" i="1"/>
  <c r="K25" i="1"/>
  <c r="J25" i="1"/>
  <c r="I25" i="1"/>
  <c r="H25" i="1"/>
  <c r="G25" i="1"/>
  <c r="F25" i="1"/>
  <c r="E25" i="1"/>
  <c r="D25" i="1"/>
  <c r="C25" i="1"/>
  <c r="D2" i="11"/>
  <c r="I8" i="6" s="1"/>
  <c r="D2" i="26"/>
  <c r="P8" i="6" s="1"/>
  <c r="D2" i="25"/>
  <c r="D2" i="16"/>
  <c r="D2" i="15"/>
  <c r="M8" i="6" s="1"/>
  <c r="D2" i="14"/>
  <c r="L8" i="6" s="1"/>
  <c r="D2" i="13"/>
  <c r="K8" i="6" s="1"/>
  <c r="D2" i="12"/>
  <c r="J8" i="6" s="1"/>
  <c r="D2" i="10"/>
  <c r="H8" i="6" s="1"/>
  <c r="D2" i="9"/>
  <c r="G8" i="6" s="1"/>
  <c r="D2" i="8"/>
  <c r="F8" i="6" s="1"/>
  <c r="D2" i="7"/>
  <c r="E8" i="6" s="1"/>
  <c r="D2" i="2"/>
  <c r="D8" i="6" s="1"/>
  <c r="I24" i="1"/>
  <c r="I23" i="1"/>
  <c r="I22" i="1"/>
  <c r="I21" i="1"/>
  <c r="I20" i="1"/>
  <c r="I19" i="1"/>
  <c r="I18" i="1"/>
  <c r="I17" i="1"/>
  <c r="I16" i="1"/>
  <c r="I15" i="1"/>
  <c r="I14" i="1"/>
  <c r="J24" i="1"/>
  <c r="J23" i="1"/>
  <c r="J22" i="1"/>
  <c r="J21" i="1"/>
  <c r="J20" i="1"/>
  <c r="J19" i="1"/>
  <c r="J18" i="1"/>
  <c r="J17" i="1"/>
  <c r="J16" i="1"/>
  <c r="J15" i="1"/>
  <c r="J14" i="1"/>
  <c r="K24" i="1"/>
  <c r="K23" i="1"/>
  <c r="K22" i="1"/>
  <c r="K21" i="1"/>
  <c r="K20" i="1"/>
  <c r="K19" i="1"/>
  <c r="K18" i="1"/>
  <c r="K17" i="1"/>
  <c r="K16" i="1"/>
  <c r="K15" i="1"/>
  <c r="K14" i="1"/>
  <c r="H24" i="1"/>
  <c r="G24" i="1"/>
  <c r="F24" i="1"/>
  <c r="E24" i="1"/>
  <c r="D24" i="1"/>
  <c r="C24" i="1"/>
  <c r="H23" i="1"/>
  <c r="G23" i="1"/>
  <c r="F23" i="1"/>
  <c r="E23" i="1"/>
  <c r="D23" i="1"/>
  <c r="C23" i="1"/>
  <c r="H22" i="1"/>
  <c r="G22" i="1"/>
  <c r="F22" i="1"/>
  <c r="E22" i="1"/>
  <c r="D22" i="1"/>
  <c r="C22" i="1"/>
  <c r="H21" i="1"/>
  <c r="G21" i="1"/>
  <c r="F21" i="1"/>
  <c r="E21" i="1"/>
  <c r="D21" i="1"/>
  <c r="C21" i="1"/>
  <c r="H20" i="1"/>
  <c r="G20" i="1"/>
  <c r="F20" i="1"/>
  <c r="E20" i="1"/>
  <c r="D20" i="1"/>
  <c r="C20" i="1"/>
  <c r="H19" i="1"/>
  <c r="G19" i="1"/>
  <c r="F19" i="1"/>
  <c r="E19" i="1"/>
  <c r="D19" i="1"/>
  <c r="C19" i="1"/>
  <c r="H18" i="1"/>
  <c r="G18" i="1"/>
  <c r="F18" i="1"/>
  <c r="E18" i="1"/>
  <c r="D18" i="1"/>
  <c r="C18" i="1"/>
  <c r="H17" i="1"/>
  <c r="G17" i="1"/>
  <c r="F17" i="1"/>
  <c r="E17" i="1"/>
  <c r="D17" i="1"/>
  <c r="C17" i="1"/>
  <c r="H16" i="1"/>
  <c r="G16" i="1"/>
  <c r="F16" i="1"/>
  <c r="E16" i="1"/>
  <c r="D16" i="1"/>
  <c r="C16" i="1"/>
  <c r="H15" i="1"/>
  <c r="G15" i="1"/>
  <c r="F15" i="1"/>
  <c r="E15" i="1"/>
  <c r="D15" i="1"/>
  <c r="C15" i="1"/>
  <c r="H14" i="1"/>
  <c r="G14" i="1"/>
  <c r="F14" i="1"/>
  <c r="E14" i="1"/>
  <c r="D14" i="1"/>
  <c r="C14" i="1"/>
  <c r="E10" i="6" l="1"/>
  <c r="E12" i="6"/>
  <c r="E11" i="6"/>
</calcChain>
</file>

<file path=xl/sharedStrings.xml><?xml version="1.0" encoding="utf-8"?>
<sst xmlns="http://schemas.openxmlformats.org/spreadsheetml/2006/main" count="435" uniqueCount="206">
  <si>
    <t>Priority</t>
  </si>
  <si>
    <t>Impact</t>
  </si>
  <si>
    <t>Level of Assurance</t>
  </si>
  <si>
    <t>High</t>
  </si>
  <si>
    <t>Substantial</t>
  </si>
  <si>
    <t>Medium</t>
  </si>
  <si>
    <t>Reasonable</t>
  </si>
  <si>
    <t>Low</t>
  </si>
  <si>
    <t>Limited</t>
  </si>
  <si>
    <t>Criteria 1</t>
  </si>
  <si>
    <t>Criteria 2</t>
  </si>
  <si>
    <t>Criteria 3</t>
  </si>
  <si>
    <t>Criteria 4</t>
  </si>
  <si>
    <t>Criteria 5</t>
  </si>
  <si>
    <t>Criteria 6</t>
  </si>
  <si>
    <t>Criteria 7</t>
  </si>
  <si>
    <t>Criteria 8</t>
  </si>
  <si>
    <t>Criteria 9</t>
  </si>
  <si>
    <t>Criteria 10</t>
  </si>
  <si>
    <t>Criteria 11</t>
  </si>
  <si>
    <t>Criteria 12</t>
  </si>
  <si>
    <t>Criteria 13</t>
  </si>
  <si>
    <t>Protection</t>
  </si>
  <si>
    <t>Risk Based Approach</t>
  </si>
  <si>
    <t>Criteria</t>
  </si>
  <si>
    <t>Description</t>
  </si>
  <si>
    <t>First Line</t>
  </si>
  <si>
    <t>Second Line</t>
  </si>
  <si>
    <t>Third Line</t>
  </si>
  <si>
    <t>Notes and Actions</t>
  </si>
  <si>
    <r>
      <rPr>
        <b/>
        <sz val="9"/>
        <rFont val="Calibri"/>
        <family val="2"/>
        <scheme val="minor"/>
      </rPr>
      <t>Front line or business operational controls e.g:</t>
    </r>
    <r>
      <rPr>
        <sz val="9"/>
        <rFont val="Calibri"/>
        <family val="2"/>
        <scheme val="minor"/>
      </rPr>
      <t xml:space="preserve">
Policy, procedures, guidance
Performance dashboards
Monitoring statistics
Localised risk registers
Routine reports
PDRs</t>
    </r>
  </si>
  <si>
    <r>
      <rPr>
        <b/>
        <sz val="9"/>
        <rFont val="Calibri"/>
        <family val="2"/>
        <scheme val="minor"/>
      </rPr>
      <t xml:space="preserve">Management oversight activity e.g: </t>
    </r>
    <r>
      <rPr>
        <sz val="9"/>
        <rFont val="Calibri"/>
        <family val="2"/>
        <scheme val="minor"/>
      </rPr>
      <t xml:space="preserve">
Corporate governance and performance reporting
Change management assurance and highlight reporting
Ops assurance, assessments
Debriefs
Submitting learning tool entries and subsequent actions
Evaluations and benefit reviews
Other departmental self assessments / routine checks</t>
    </r>
  </si>
  <si>
    <r>
      <t xml:space="preserve">Independent external assurance e.g:
</t>
    </r>
    <r>
      <rPr>
        <sz val="9"/>
        <rFont val="Calibri"/>
        <family val="2"/>
        <scheme val="minor"/>
      </rPr>
      <t>HMICFRS Inspection Programme
Internal audit
Home Office data returns and benchmarking
Peer reviews
External audit
Consultancy</t>
    </r>
  </si>
  <si>
    <t>Any gaps outlined in the AFIs or HMICFRS that are addressed here?
Any fit to existing action plans?
Other pertinent links to assure this criteria?</t>
  </si>
  <si>
    <t>Fire Standard:</t>
  </si>
  <si>
    <t>Please fill in the contact details below:</t>
  </si>
  <si>
    <t>Overall Level of Assurance with Standard</t>
  </si>
  <si>
    <t>Fire and Rescue Service</t>
  </si>
  <si>
    <t>Contact Name</t>
  </si>
  <si>
    <t>Contact Email Address</t>
  </si>
  <si>
    <t>Contact Phone Number</t>
  </si>
  <si>
    <t>Chart</t>
  </si>
  <si>
    <t>1a</t>
  </si>
  <si>
    <t>Through its community risk management planning:
a. identify and understand its risk profile related to the built environment, including premises they need to regulate</t>
  </si>
  <si>
    <t>1b</t>
  </si>
  <si>
    <t>Through its community risk management planning:
b. ensure equity of fire safety provision by considering the needs of the whole community</t>
  </si>
  <si>
    <t>2a</t>
  </si>
  <si>
    <t>Have a process in place to: 
a. gather and maintain an accurate risk profile and supporting information about relevant  premises in a manner that is compliant with legislation</t>
  </si>
  <si>
    <t>2b</t>
  </si>
  <si>
    <t>Have a process in place to: 
b. make available information about premises to all employees who need it when required, allowing them to be informed, stay safe and effectively carry out their duties</t>
  </si>
  <si>
    <t>2c</t>
  </si>
  <si>
    <t>Have a process in place to:
c. enable employees to feedback any new or emerging information or risks about buildings as a result of them carrying out their duties, to enable it to maintain an accurate risk profile</t>
  </si>
  <si>
    <t>Plan and deliver effective and robust protection activities and interventions to mitigate and reduce the risks identified through its risk-based intervention programme and community risk management planning in compliance with the Regulator’s Code and the principles of Better Regulation</t>
  </si>
  <si>
    <t>Maintain an ability to deliver necessary statutory protection activities and interventions at all times</t>
  </si>
  <si>
    <r>
      <rPr>
        <sz val="11"/>
        <rFont val="Calibri"/>
        <family val="2"/>
        <scheme val="minor"/>
      </rPr>
      <t xml:space="preserve">Plan and deliver </t>
    </r>
    <r>
      <rPr>
        <sz val="12"/>
        <rFont val="Calibri"/>
        <family val="2"/>
        <scheme val="minor"/>
      </rPr>
      <t>both proactive and reactive engagement with those responsible for keeping relevant premises and communities safe, to provide inclusive advice and education in a constructive and helpful way on matters relating to protection activity and interventions</t>
    </r>
  </si>
  <si>
    <t>Respond to statutory and non-statutory consultations, in a timely and appropriate way</t>
  </si>
  <si>
    <t>Collaborate with fire and rescue services and other partners to deliver protection and enforcement activities and interventions</t>
  </si>
  <si>
    <t>8a</t>
  </si>
  <si>
    <t>Recruit, train, develop and maintain a competent and professional protection workforce by: 
a. adopting the Competence Framework for Fire Safety Regulators (the framework), where relevant to the role and embedding it into local policies, procedures, tailored guidance, and training materials</t>
  </si>
  <si>
    <t>8b</t>
  </si>
  <si>
    <t>Recruit, train, develop and maintain a competent and professional protection workforce by: 
b. recording and monitoring competence</t>
  </si>
  <si>
    <t>Have in place necessary succession planning and processes to maintain a sustainable competent protection workforce</t>
  </si>
  <si>
    <t>Provide support to operational response employees and any other employees who undertake protection activities to build knowledge and understanding</t>
  </si>
  <si>
    <t>Demonstrate how it monitors and evaluates the effectiveness, efficiency and impact of its protection activities to drive improvement</t>
  </si>
  <si>
    <t>Generate a culture which embraces national and organisational learning allowing it to identify and capture feedback from a range of sources; evaluate, share and act upon it to drive innovation and continuous improvement and enhance future performance</t>
  </si>
  <si>
    <t>Enable Fire Safety Regulators to achieve accreditation aligned with the NFCC Competency Framework</t>
  </si>
  <si>
    <t>Maximise opportunities gained from supporting the National Fire Chiefs Council (NFCC) network by sharing learning and experiences, collaborating with others and contributing to the continual improvement of fire protection activities</t>
  </si>
  <si>
    <t>Contribute to and support national campaigns and initiatives, where appropriate and where resources are available</t>
  </si>
  <si>
    <t>Petroleum and Explosives</t>
  </si>
  <si>
    <t>Where Petroleum or Explosives regulation is managed within its protection function, a fire and rescue service must apply criteria 1 to 14 within this Standard</t>
  </si>
  <si>
    <t>Total</t>
  </si>
  <si>
    <t>Work assigned to</t>
  </si>
  <si>
    <t>Projected date for completion</t>
  </si>
  <si>
    <t>Description of work needing to be done</t>
  </si>
  <si>
    <t>Evidence</t>
  </si>
  <si>
    <t>Task 1/1</t>
  </si>
  <si>
    <t>Task 1/2</t>
  </si>
  <si>
    <t>Task 1/3</t>
  </si>
  <si>
    <t>Task 1/4</t>
  </si>
  <si>
    <t>Task 1/5</t>
  </si>
  <si>
    <t>Task 1/6</t>
  </si>
  <si>
    <t>Task 1/7</t>
  </si>
  <si>
    <t>Task 1/8</t>
  </si>
  <si>
    <t>Task 1/9</t>
  </si>
  <si>
    <t>Task 1/10</t>
  </si>
  <si>
    <t>Task 1/11</t>
  </si>
  <si>
    <t>Task 2/1</t>
  </si>
  <si>
    <t>Task 2/2</t>
  </si>
  <si>
    <t>Task 2/3</t>
  </si>
  <si>
    <t>Task 2/4</t>
  </si>
  <si>
    <t>Task 2/5</t>
  </si>
  <si>
    <t>Task 2/6</t>
  </si>
  <si>
    <t>Task 2/7</t>
  </si>
  <si>
    <t>Task 2/8</t>
  </si>
  <si>
    <t>Task 2/9</t>
  </si>
  <si>
    <t>Task 2/10</t>
  </si>
  <si>
    <t>Task 3/1</t>
  </si>
  <si>
    <t>Task 3/2</t>
  </si>
  <si>
    <t>Task 3/3</t>
  </si>
  <si>
    <t>Task 3/4</t>
  </si>
  <si>
    <t>Task 3/5</t>
  </si>
  <si>
    <t>Task 3/6</t>
  </si>
  <si>
    <t>Task 3/7</t>
  </si>
  <si>
    <t>Task 3/8</t>
  </si>
  <si>
    <t>Task 3/9</t>
  </si>
  <si>
    <t>Task 3/10</t>
  </si>
  <si>
    <t>Task 4/1</t>
  </si>
  <si>
    <t>Task 4/2</t>
  </si>
  <si>
    <t>Task 4/3</t>
  </si>
  <si>
    <t>Task 4/4</t>
  </si>
  <si>
    <t>Task 4/5</t>
  </si>
  <si>
    <t>Task 4/6</t>
  </si>
  <si>
    <t>Task 4/7</t>
  </si>
  <si>
    <t>Task 4/8</t>
  </si>
  <si>
    <t>Task 4/9</t>
  </si>
  <si>
    <t>Task 4/10</t>
  </si>
  <si>
    <t>Task 5/1</t>
  </si>
  <si>
    <t>Task 5/2</t>
  </si>
  <si>
    <t>Task 5/3</t>
  </si>
  <si>
    <t>Task 5/4</t>
  </si>
  <si>
    <t>Task 5/5</t>
  </si>
  <si>
    <t>Task 5/6</t>
  </si>
  <si>
    <t>Task 5/7</t>
  </si>
  <si>
    <t>Task 5/8</t>
  </si>
  <si>
    <t>Task 5/9</t>
  </si>
  <si>
    <t>Task 5/10</t>
  </si>
  <si>
    <t>Task 6/1</t>
  </si>
  <si>
    <t>Task 6/2</t>
  </si>
  <si>
    <t>Task 6/3</t>
  </si>
  <si>
    <t>Task 6/4</t>
  </si>
  <si>
    <t>Task 6/5</t>
  </si>
  <si>
    <t>Task 6/6</t>
  </si>
  <si>
    <t>Task 6/7</t>
  </si>
  <si>
    <t>Task 6/8</t>
  </si>
  <si>
    <t>Task 6/9</t>
  </si>
  <si>
    <t>Task 6/10</t>
  </si>
  <si>
    <t>Task 7/1</t>
  </si>
  <si>
    <t>Task 7/2</t>
  </si>
  <si>
    <t>Task 7/3</t>
  </si>
  <si>
    <t>Task 7/4</t>
  </si>
  <si>
    <t>Task 7/5</t>
  </si>
  <si>
    <t>Task 7/6</t>
  </si>
  <si>
    <t>Task 7/7</t>
  </si>
  <si>
    <t>Task 7/8</t>
  </si>
  <si>
    <t>Task 7/9</t>
  </si>
  <si>
    <t>Task 7/10</t>
  </si>
  <si>
    <t>Task 8/1</t>
  </si>
  <si>
    <t>Task 8/2</t>
  </si>
  <si>
    <t>Task 8/3</t>
  </si>
  <si>
    <t>Task 8/4</t>
  </si>
  <si>
    <t>Task 8/5</t>
  </si>
  <si>
    <t>Task 8/6</t>
  </si>
  <si>
    <t>Task 8/7</t>
  </si>
  <si>
    <t>Task 8/8</t>
  </si>
  <si>
    <t>Task 8/9</t>
  </si>
  <si>
    <t>Task 8/10</t>
  </si>
  <si>
    <t>Task 9/1</t>
  </si>
  <si>
    <t>Task 9/2</t>
  </si>
  <si>
    <t>Task 9/3</t>
  </si>
  <si>
    <t>Task 9/4</t>
  </si>
  <si>
    <t>Task 9/5</t>
  </si>
  <si>
    <t>Task 9/6</t>
  </si>
  <si>
    <t>Task 9/7</t>
  </si>
  <si>
    <t>Task 9/8</t>
  </si>
  <si>
    <t>Task 9/9</t>
  </si>
  <si>
    <t>Task 9/10</t>
  </si>
  <si>
    <t>Task 10/1</t>
  </si>
  <si>
    <t>Task 10/2</t>
  </si>
  <si>
    <t>Task 10/3</t>
  </si>
  <si>
    <t>Task 10/4</t>
  </si>
  <si>
    <t>Task 10/5</t>
  </si>
  <si>
    <t>Task 10/6</t>
  </si>
  <si>
    <t>Task 10/7</t>
  </si>
  <si>
    <t>Task 10/8</t>
  </si>
  <si>
    <t>Task 10/9</t>
  </si>
  <si>
    <t>Task 10/10</t>
  </si>
  <si>
    <t>Task 11/1</t>
  </si>
  <si>
    <t>Task 11/2</t>
  </si>
  <si>
    <t>Task 11/3</t>
  </si>
  <si>
    <t>Task 11/4</t>
  </si>
  <si>
    <t>Task 11/5</t>
  </si>
  <si>
    <t>Task 11/6</t>
  </si>
  <si>
    <t>Task 11/7</t>
  </si>
  <si>
    <t>Task 11/8</t>
  </si>
  <si>
    <t>Task 11/9</t>
  </si>
  <si>
    <t>Task 11/10</t>
  </si>
  <si>
    <t>Task 12/1</t>
  </si>
  <si>
    <t>Task 12/2</t>
  </si>
  <si>
    <t>Task 12/3</t>
  </si>
  <si>
    <t>Task 12/4</t>
  </si>
  <si>
    <t>Task 12/5</t>
  </si>
  <si>
    <t>Task 12/6</t>
  </si>
  <si>
    <t>Task 12/7</t>
  </si>
  <si>
    <t>Task 12/8</t>
  </si>
  <si>
    <t>Task 12/9</t>
  </si>
  <si>
    <t>Task 12/10</t>
  </si>
  <si>
    <t>Task 13/1</t>
  </si>
  <si>
    <t>Task 13/2</t>
  </si>
  <si>
    <t>Task 13/3</t>
  </si>
  <si>
    <t>Task 13/4</t>
  </si>
  <si>
    <t>Task 13/5</t>
  </si>
  <si>
    <t>Task 13/6</t>
  </si>
  <si>
    <t>Task 13/7</t>
  </si>
  <si>
    <t>Task 13/8</t>
  </si>
  <si>
    <t>Task 13/9</t>
  </si>
  <si>
    <t>Task 13/10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</si>
</sst>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font>
      <sz val="11"/>
      <color theme="1"/>
      <name val="Calibri"/>
      <family val="2"/>
      <scheme val="minor"/>
    </font>
    <font>
      <b/>
      <sz val="11"/>
      <color theme="1"/>
      <name val="Calibri"/>
      <family val="2"/>
      <scheme val="minor"/>
    </font>
    <font>
      <sz val="8"/>
      <name val="Calibri"/>
      <family val="2"/>
      <scheme val="minor"/>
    </font>
    <font>
      <b/>
      <sz val="11"/>
      <name val="Calibri"/>
      <family val="2"/>
      <scheme val="minor"/>
    </font>
    <font>
      <b/>
      <sz val="10"/>
      <color theme="1"/>
      <name val="Calibri"/>
      <family val="2"/>
      <scheme val="minor"/>
    </font>
    <font>
      <b/>
      <sz val="12"/>
      <color theme="0"/>
      <name val="Arial"/>
      <family val="2"/>
    </font>
    <font>
      <sz val="10"/>
      <name val="Arial"/>
      <family val="2"/>
    </font>
    <font>
      <b/>
      <sz val="10"/>
      <name val="Arial"/>
      <family val="2"/>
    </font>
    <font>
      <b/>
      <sz val="14"/>
      <color theme="1"/>
      <name val="Calibri"/>
      <family val="2"/>
      <scheme val="minor"/>
    </font>
    <font>
      <sz val="9"/>
      <color theme="1"/>
      <name val="Calibri"/>
      <family val="2"/>
      <scheme val="minor"/>
    </font>
    <font>
      <b/>
      <sz val="14"/>
      <color theme="0"/>
      <name val="Calibri"/>
      <family val="2"/>
      <scheme val="minor"/>
    </font>
    <font>
      <sz val="14"/>
      <color theme="1"/>
      <name val="Calibri"/>
      <family val="2"/>
      <scheme val="minor"/>
    </font>
    <font>
      <b/>
      <sz val="14"/>
      <name val="Calibri"/>
      <family val="2"/>
      <scheme val="minor"/>
    </font>
    <font>
      <sz val="9"/>
      <name val="Calibri"/>
      <family val="2"/>
      <scheme val="minor"/>
    </font>
    <font>
      <b/>
      <sz val="9"/>
      <name val="Calibri"/>
      <family val="2"/>
      <scheme val="minor"/>
    </font>
    <font>
      <b/>
      <sz val="9"/>
      <color theme="1"/>
      <name val="Calibri"/>
      <family val="2"/>
      <scheme val="minor"/>
    </font>
    <font>
      <sz val="11"/>
      <name val="Calibri"/>
      <family val="2"/>
      <scheme val="minor"/>
    </font>
    <font>
      <sz val="12"/>
      <name val="Calibri"/>
      <family val="2"/>
      <scheme val="minor"/>
    </font>
  </fonts>
  <fills count="20">
    <fill>
      <patternFill patternType="none"/>
    </fill>
    <fill>
      <patternFill patternType="gray125"/>
    </fill>
    <fill>
      <patternFill patternType="solid">
        <fgColor theme="4" tint="0.79998168889431442"/>
        <bgColor indexed="64"/>
      </patternFill>
    </fill>
    <fill>
      <patternFill patternType="solid">
        <fgColor rgb="FFFF3300"/>
        <bgColor indexed="64"/>
      </patternFill>
    </fill>
    <fill>
      <patternFill patternType="solid">
        <fgColor rgb="FFFFC000"/>
        <bgColor indexed="64"/>
      </patternFill>
    </fill>
    <fill>
      <patternFill patternType="solid">
        <fgColor rgb="FF92D050"/>
        <bgColor indexed="64"/>
      </patternFill>
    </fill>
    <fill>
      <patternFill patternType="solid">
        <fgColor theme="9" tint="0.59999389629810485"/>
        <bgColor indexed="64"/>
      </patternFill>
    </fill>
    <fill>
      <patternFill patternType="solid">
        <fgColor theme="7" tint="0.79998168889431442"/>
        <bgColor indexed="64"/>
      </patternFill>
    </fill>
    <fill>
      <patternFill patternType="solid">
        <fgColor rgb="FFFFCCFF"/>
        <bgColor indexed="64"/>
      </patternFill>
    </fill>
    <fill>
      <patternFill patternType="solid">
        <fgColor theme="4"/>
        <bgColor indexed="64"/>
      </patternFill>
    </fill>
    <fill>
      <patternFill patternType="solid">
        <fgColor rgb="FFB9DEFF"/>
        <bgColor indexed="64"/>
      </patternFill>
    </fill>
    <fill>
      <patternFill patternType="solid">
        <fgColor theme="4" tint="0.79998168889431442"/>
        <bgColor theme="4" tint="0.79998168889431442"/>
      </patternFill>
    </fill>
    <fill>
      <patternFill patternType="solid">
        <fgColor theme="7" tint="0.59999389629810485"/>
        <bgColor indexed="64"/>
      </patternFill>
    </fill>
    <fill>
      <patternFill patternType="solid">
        <fgColor theme="0" tint="-0.249977111117893"/>
        <bgColor indexed="64"/>
      </patternFill>
    </fill>
    <fill>
      <patternFill patternType="solid">
        <fgColor theme="0" tint="-0.249977111117893"/>
        <bgColor theme="4" tint="0.79998168889431442"/>
      </patternFill>
    </fill>
    <fill>
      <patternFill patternType="solid">
        <fgColor rgb="FFFF0000"/>
        <bgColor indexed="64"/>
      </patternFill>
    </fill>
    <fill>
      <patternFill patternType="solid">
        <fgColor theme="4" tint="0.59999389629810485"/>
        <bgColor indexed="64"/>
      </patternFill>
    </fill>
    <fill>
      <patternFill patternType="solid">
        <fgColor theme="5" tint="0.39997558519241921"/>
        <bgColor indexed="64"/>
      </patternFill>
    </fill>
    <fill>
      <patternFill patternType="solid">
        <fgColor rgb="FF0A57A3"/>
        <bgColor indexed="64"/>
      </patternFill>
    </fill>
    <fill>
      <patternFill patternType="solid">
        <fgColor theme="0" tint="-0.14999847407452621"/>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thin">
        <color indexed="64"/>
      </top>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rgb="FF000000"/>
      </left>
      <right/>
      <top style="thin">
        <color rgb="FF000000"/>
      </top>
      <bottom/>
      <diagonal/>
    </border>
    <border>
      <left style="thin">
        <color indexed="64"/>
      </left>
      <right/>
      <top style="thin">
        <color indexed="64"/>
      </top>
      <bottom style="thin">
        <color rgb="FF000000"/>
      </bottom>
      <diagonal/>
    </border>
    <border>
      <left style="thin">
        <color indexed="64"/>
      </left>
      <right style="thin">
        <color rgb="FF000000"/>
      </right>
      <top style="thin">
        <color indexed="64"/>
      </top>
      <bottom style="thin">
        <color rgb="FF000000"/>
      </bottom>
      <diagonal/>
    </border>
    <border>
      <left style="thin">
        <color indexed="64"/>
      </left>
      <right/>
      <top style="thin">
        <color rgb="FF000000"/>
      </top>
      <bottom/>
      <diagonal/>
    </border>
    <border>
      <left style="thin">
        <color indexed="64"/>
      </left>
      <right style="thin">
        <color rgb="FF000000"/>
      </right>
      <top style="thin">
        <color rgb="FF000000"/>
      </top>
      <bottom/>
      <diagonal/>
    </border>
    <border>
      <left style="thin">
        <color rgb="FF000000"/>
      </left>
      <right/>
      <top style="thin">
        <color indexed="64"/>
      </top>
      <bottom/>
      <diagonal/>
    </border>
    <border>
      <left style="thin">
        <color indexed="64"/>
      </left>
      <right style="thin">
        <color rgb="FF000000"/>
      </right>
      <top style="thin">
        <color indexed="64"/>
      </top>
      <bottom/>
      <diagonal/>
    </border>
    <border>
      <left style="thin">
        <color rgb="FF000000"/>
      </left>
      <right/>
      <top style="thin">
        <color indexed="64"/>
      </top>
      <bottom style="thin">
        <color rgb="FF000000"/>
      </bottom>
      <diagonal/>
    </border>
    <border>
      <left style="thin">
        <color indexed="64"/>
      </left>
      <right style="double">
        <color indexed="64"/>
      </right>
      <top/>
      <bottom style="double">
        <color indexed="64"/>
      </bottom>
      <diagonal/>
    </border>
  </borders>
  <cellStyleXfs count="1">
    <xf numFmtId="0" fontId="0" fillId="0" borderId="0"/>
  </cellStyleXfs>
  <cellXfs count="131">
    <xf numFmtId="0" fontId="0" fillId="0" borderId="0" xfId="0"/>
    <xf numFmtId="0" fontId="1" fillId="0" borderId="0" xfId="0" applyFont="1"/>
    <xf numFmtId="0" fontId="0" fillId="0" borderId="0" xfId="0" applyAlignment="1">
      <alignment vertical="center"/>
    </xf>
    <xf numFmtId="0" fontId="0" fillId="0" borderId="1" xfId="0" applyBorder="1" applyAlignment="1">
      <alignment horizontal="center" vertical="center"/>
    </xf>
    <xf numFmtId="0" fontId="0" fillId="0" borderId="1" xfId="0" applyBorder="1" applyAlignment="1">
      <alignment horizontal="center" vertical="center" wrapText="1"/>
    </xf>
    <xf numFmtId="0" fontId="1" fillId="0" borderId="0" xfId="0" applyFont="1" applyAlignment="1">
      <alignment vertical="center"/>
    </xf>
    <xf numFmtId="0" fontId="4" fillId="5" borderId="1" xfId="0" applyFont="1" applyFill="1" applyBorder="1" applyAlignment="1">
      <alignment horizontal="center" vertical="center"/>
    </xf>
    <xf numFmtId="0" fontId="4" fillId="4"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5" borderId="1"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0" fillId="0" borderId="1" xfId="0" applyBorder="1" applyAlignment="1">
      <alignment horizontal="left" vertical="center" wrapText="1"/>
    </xf>
    <xf numFmtId="0" fontId="0" fillId="6" borderId="1" xfId="0" applyFill="1" applyBorder="1" applyAlignment="1">
      <alignment vertical="center"/>
    </xf>
    <xf numFmtId="0" fontId="4" fillId="6" borderId="1" xfId="0" applyFont="1" applyFill="1" applyBorder="1" applyAlignment="1">
      <alignment horizontal="center" vertical="center"/>
    </xf>
    <xf numFmtId="0" fontId="0" fillId="6" borderId="1" xfId="0" applyFill="1" applyBorder="1" applyAlignment="1">
      <alignment horizontal="center" vertical="center"/>
    </xf>
    <xf numFmtId="0" fontId="0" fillId="2" borderId="1" xfId="0" applyFill="1" applyBorder="1" applyAlignment="1">
      <alignment horizontal="center" vertical="center"/>
    </xf>
    <xf numFmtId="0" fontId="0" fillId="7" borderId="1" xfId="0" applyFill="1" applyBorder="1" applyAlignment="1">
      <alignment horizontal="center" vertical="center"/>
    </xf>
    <xf numFmtId="0" fontId="6" fillId="0" borderId="0" xfId="0" applyFont="1" applyAlignment="1">
      <alignment horizontal="left" vertical="center"/>
    </xf>
    <xf numFmtId="0" fontId="6" fillId="10" borderId="10" xfId="0" applyFont="1" applyFill="1" applyBorder="1" applyAlignment="1">
      <alignment horizontal="left" vertical="center"/>
    </xf>
    <xf numFmtId="0" fontId="0" fillId="0" borderId="0" xfId="0" applyAlignment="1">
      <alignment horizontal="left" vertical="center"/>
    </xf>
    <xf numFmtId="0" fontId="0" fillId="0" borderId="1" xfId="0" applyBorder="1"/>
    <xf numFmtId="0" fontId="0" fillId="5" borderId="1" xfId="0" applyFill="1" applyBorder="1" applyAlignment="1">
      <alignment horizontal="center"/>
    </xf>
    <xf numFmtId="0" fontId="0" fillId="4" borderId="1" xfId="0" applyFill="1" applyBorder="1" applyAlignment="1">
      <alignment horizontal="center"/>
    </xf>
    <xf numFmtId="0" fontId="0" fillId="15" borderId="1" xfId="0" applyFill="1" applyBorder="1" applyAlignment="1">
      <alignment horizontal="center"/>
    </xf>
    <xf numFmtId="0" fontId="3" fillId="13" borderId="1" xfId="0" applyFont="1" applyFill="1" applyBorder="1" applyAlignment="1">
      <alignment vertical="center"/>
    </xf>
    <xf numFmtId="0" fontId="3" fillId="8" borderId="1" xfId="0" applyFont="1" applyFill="1" applyBorder="1" applyAlignment="1">
      <alignment horizontal="center" vertical="center" wrapText="1"/>
    </xf>
    <xf numFmtId="0" fontId="1" fillId="0" borderId="0" xfId="0" applyFont="1" applyAlignment="1">
      <alignment horizontal="left" vertical="center" wrapText="1"/>
    </xf>
    <xf numFmtId="0" fontId="0" fillId="0" borderId="1" xfId="0" applyBorder="1" applyAlignment="1">
      <alignment vertical="center"/>
    </xf>
    <xf numFmtId="0" fontId="0" fillId="0" borderId="7" xfId="0" applyBorder="1" applyAlignment="1">
      <alignment vertical="center"/>
    </xf>
    <xf numFmtId="0" fontId="0" fillId="0" borderId="0" xfId="0" applyAlignment="1">
      <alignment vertical="center" wrapText="1"/>
    </xf>
    <xf numFmtId="0" fontId="1" fillId="0" borderId="4" xfId="0" applyFont="1" applyBorder="1" applyAlignment="1">
      <alignment horizontal="center" vertical="center"/>
    </xf>
    <xf numFmtId="0" fontId="1" fillId="0" borderId="4" xfId="0" applyFont="1" applyBorder="1" applyAlignment="1">
      <alignment horizontal="left" vertical="center" wrapText="1"/>
    </xf>
    <xf numFmtId="0" fontId="1" fillId="2" borderId="4" xfId="0" applyFont="1" applyFill="1" applyBorder="1" applyAlignment="1">
      <alignment horizontal="center" vertical="center"/>
    </xf>
    <xf numFmtId="0" fontId="1" fillId="7" borderId="4" xfId="0" applyFont="1" applyFill="1" applyBorder="1" applyAlignment="1">
      <alignment horizontal="center" vertical="center"/>
    </xf>
    <xf numFmtId="0" fontId="1" fillId="7" borderId="5" xfId="0" applyFont="1" applyFill="1" applyBorder="1" applyAlignment="1">
      <alignment horizontal="center" vertical="center"/>
    </xf>
    <xf numFmtId="0" fontId="0" fillId="11" borderId="1" xfId="0" applyFill="1" applyBorder="1" applyAlignment="1">
      <alignment vertical="center"/>
    </xf>
    <xf numFmtId="0" fontId="0" fillId="6" borderId="7" xfId="0" applyFill="1" applyBorder="1" applyAlignment="1">
      <alignment horizontal="center" vertical="center"/>
    </xf>
    <xf numFmtId="0" fontId="1" fillId="6" borderId="20" xfId="0" applyFont="1" applyFill="1" applyBorder="1" applyAlignment="1">
      <alignment horizontal="center" vertical="center"/>
    </xf>
    <xf numFmtId="0" fontId="1" fillId="6" borderId="21" xfId="0" applyFont="1" applyFill="1" applyBorder="1" applyAlignment="1">
      <alignment horizontal="center" vertical="center"/>
    </xf>
    <xf numFmtId="0" fontId="0" fillId="0" borderId="4" xfId="0" applyBorder="1" applyAlignment="1">
      <alignment horizontal="left" vertical="center" wrapText="1"/>
    </xf>
    <xf numFmtId="0" fontId="8" fillId="0" borderId="0" xfId="0" applyFont="1" applyAlignment="1">
      <alignment vertical="center"/>
    </xf>
    <xf numFmtId="0" fontId="3" fillId="8" borderId="8" xfId="0" applyFont="1" applyFill="1" applyBorder="1" applyAlignment="1">
      <alignment horizontal="left" vertical="center" wrapText="1"/>
    </xf>
    <xf numFmtId="0" fontId="3" fillId="8" borderId="8" xfId="0" applyFont="1" applyFill="1" applyBorder="1" applyAlignment="1">
      <alignment horizontal="center" vertical="center" wrapText="1"/>
    </xf>
    <xf numFmtId="0" fontId="3" fillId="8" borderId="7" xfId="0" applyFont="1" applyFill="1" applyBorder="1" applyAlignment="1">
      <alignment horizontal="center" vertical="center" wrapText="1"/>
    </xf>
    <xf numFmtId="0" fontId="3" fillId="12" borderId="8" xfId="0" applyFont="1" applyFill="1" applyBorder="1" applyAlignment="1">
      <alignment vertical="center"/>
    </xf>
    <xf numFmtId="0" fontId="3" fillId="13" borderId="8" xfId="0" applyFont="1" applyFill="1" applyBorder="1" applyAlignment="1">
      <alignment horizontal="center" vertical="center"/>
    </xf>
    <xf numFmtId="0" fontId="3" fillId="12" borderId="8" xfId="0" applyFont="1" applyFill="1" applyBorder="1" applyAlignment="1">
      <alignment horizontal="center" vertical="center" wrapText="1"/>
    </xf>
    <xf numFmtId="0" fontId="3" fillId="13" borderId="8" xfId="0" applyFont="1" applyFill="1" applyBorder="1" applyAlignment="1">
      <alignment vertical="center"/>
    </xf>
    <xf numFmtId="14" fontId="3" fillId="13" borderId="8" xfId="0" applyNumberFormat="1" applyFont="1" applyFill="1" applyBorder="1" applyAlignment="1">
      <alignment horizontal="center" vertical="center"/>
    </xf>
    <xf numFmtId="0" fontId="3" fillId="13" borderId="7" xfId="0" applyFont="1" applyFill="1" applyBorder="1" applyAlignment="1">
      <alignment vertical="center"/>
    </xf>
    <xf numFmtId="0" fontId="0" fillId="11" borderId="8" xfId="0" applyFill="1" applyBorder="1" applyAlignment="1">
      <alignment vertical="center"/>
    </xf>
    <xf numFmtId="0" fontId="0" fillId="11" borderId="8" xfId="0" applyFill="1" applyBorder="1" applyAlignment="1">
      <alignment horizontal="center" vertical="center"/>
    </xf>
    <xf numFmtId="0" fontId="0" fillId="11" borderId="8" xfId="0" applyFill="1" applyBorder="1" applyAlignment="1">
      <alignment horizontal="center" vertical="center" wrapText="1"/>
    </xf>
    <xf numFmtId="14" fontId="0" fillId="11" borderId="8" xfId="0" applyNumberFormat="1" applyFill="1" applyBorder="1" applyAlignment="1">
      <alignment horizontal="center" vertical="center"/>
    </xf>
    <xf numFmtId="0" fontId="0" fillId="11" borderId="7" xfId="0" applyFill="1" applyBorder="1" applyAlignment="1">
      <alignment vertical="center"/>
    </xf>
    <xf numFmtId="0" fontId="0" fillId="0" borderId="8" xfId="0" applyBorder="1" applyAlignment="1">
      <alignment vertical="center"/>
    </xf>
    <xf numFmtId="0" fontId="0" fillId="0" borderId="8" xfId="0" applyBorder="1" applyAlignment="1">
      <alignment horizontal="center" vertical="center"/>
    </xf>
    <xf numFmtId="0" fontId="0" fillId="0" borderId="8" xfId="0" applyBorder="1" applyAlignment="1">
      <alignment horizontal="center" vertical="center" wrapText="1"/>
    </xf>
    <xf numFmtId="14" fontId="0" fillId="0" borderId="8" xfId="0" applyNumberFormat="1" applyBorder="1" applyAlignment="1">
      <alignment horizontal="center" vertical="center"/>
    </xf>
    <xf numFmtId="0" fontId="0" fillId="11" borderId="3" xfId="0" applyFill="1" applyBorder="1" applyAlignment="1">
      <alignment vertical="center"/>
    </xf>
    <xf numFmtId="0" fontId="0" fillId="11" borderId="3" xfId="0" applyFill="1" applyBorder="1" applyAlignment="1">
      <alignment horizontal="center" vertical="center"/>
    </xf>
    <xf numFmtId="0" fontId="0" fillId="11" borderId="3" xfId="0" applyFill="1" applyBorder="1" applyAlignment="1">
      <alignment horizontal="center" vertical="center" wrapText="1"/>
    </xf>
    <xf numFmtId="14" fontId="0" fillId="11" borderId="3" xfId="0" applyNumberFormat="1" applyFill="1" applyBorder="1" applyAlignment="1">
      <alignment horizontal="center" vertical="center"/>
    </xf>
    <xf numFmtId="0" fontId="3" fillId="13" borderId="8" xfId="0" applyFont="1" applyFill="1" applyBorder="1" applyAlignment="1">
      <alignment horizontal="center" vertical="center" wrapText="1"/>
    </xf>
    <xf numFmtId="0" fontId="3" fillId="8" borderId="8" xfId="0" applyFont="1" applyFill="1" applyBorder="1" applyAlignment="1">
      <alignment vertical="center" wrapText="1"/>
    </xf>
    <xf numFmtId="0" fontId="3" fillId="8" borderId="8" xfId="0" applyFont="1" applyFill="1" applyBorder="1" applyAlignment="1">
      <alignment horizontal="center" vertical="center"/>
    </xf>
    <xf numFmtId="14" fontId="3" fillId="8" borderId="8" xfId="0" applyNumberFormat="1" applyFont="1" applyFill="1" applyBorder="1" applyAlignment="1">
      <alignment horizontal="center" vertical="center"/>
    </xf>
    <xf numFmtId="0" fontId="3" fillId="8" borderId="7" xfId="0" applyFont="1" applyFill="1" applyBorder="1" applyAlignment="1">
      <alignment horizontal="center" vertical="center"/>
    </xf>
    <xf numFmtId="0" fontId="0" fillId="14" borderId="8" xfId="0" applyFill="1" applyBorder="1" applyAlignment="1">
      <alignment horizontal="center" vertical="center"/>
    </xf>
    <xf numFmtId="0" fontId="0" fillId="14" borderId="8" xfId="0" applyFill="1" applyBorder="1" applyAlignment="1">
      <alignment horizontal="center" vertical="center" wrapText="1"/>
    </xf>
    <xf numFmtId="0" fontId="0" fillId="14" borderId="8" xfId="0" applyFill="1" applyBorder="1" applyAlignment="1">
      <alignment vertical="center"/>
    </xf>
    <xf numFmtId="14" fontId="0" fillId="14" borderId="8" xfId="0" applyNumberFormat="1" applyFill="1" applyBorder="1" applyAlignment="1">
      <alignment horizontal="center" vertical="center"/>
    </xf>
    <xf numFmtId="0" fontId="3" fillId="8" borderId="22" xfId="0" applyFont="1" applyFill="1" applyBorder="1" applyAlignment="1">
      <alignment horizontal="left" vertical="center" wrapText="1"/>
    </xf>
    <xf numFmtId="0" fontId="3" fillId="8" borderId="25" xfId="0" applyFont="1" applyFill="1" applyBorder="1" applyAlignment="1">
      <alignment horizontal="center" vertical="center" wrapText="1"/>
    </xf>
    <xf numFmtId="0" fontId="3" fillId="8" borderId="26" xfId="0" applyFont="1" applyFill="1" applyBorder="1" applyAlignment="1">
      <alignment horizontal="center" vertical="center" wrapText="1"/>
    </xf>
    <xf numFmtId="0" fontId="3" fillId="12" borderId="27" xfId="0" applyFont="1" applyFill="1" applyBorder="1" applyAlignment="1">
      <alignment vertical="center"/>
    </xf>
    <xf numFmtId="0" fontId="3" fillId="13" borderId="28" xfId="0" applyFont="1" applyFill="1" applyBorder="1" applyAlignment="1">
      <alignment vertical="center"/>
    </xf>
    <xf numFmtId="0" fontId="0" fillId="0" borderId="27" xfId="0" applyBorder="1" applyAlignment="1">
      <alignment vertical="center"/>
    </xf>
    <xf numFmtId="0" fontId="0" fillId="0" borderId="28" xfId="0" applyBorder="1" applyAlignment="1">
      <alignment vertical="center"/>
    </xf>
    <xf numFmtId="0" fontId="0" fillId="11" borderId="27" xfId="0" applyFill="1" applyBorder="1" applyAlignment="1">
      <alignment vertical="center"/>
    </xf>
    <xf numFmtId="0" fontId="0" fillId="11" borderId="28" xfId="0" applyFill="1" applyBorder="1" applyAlignment="1">
      <alignment vertical="center"/>
    </xf>
    <xf numFmtId="0" fontId="0" fillId="11" borderId="29" xfId="0" applyFill="1" applyBorder="1" applyAlignment="1">
      <alignment vertical="center"/>
    </xf>
    <xf numFmtId="0" fontId="0" fillId="11" borderId="23" xfId="0" applyFill="1" applyBorder="1" applyAlignment="1">
      <alignment horizontal="center" vertical="center"/>
    </xf>
    <xf numFmtId="0" fontId="0" fillId="11" borderId="23" xfId="0" applyFill="1" applyBorder="1" applyAlignment="1">
      <alignment horizontal="center" vertical="center" wrapText="1"/>
    </xf>
    <xf numFmtId="0" fontId="0" fillId="11" borderId="23" xfId="0" applyFill="1" applyBorder="1" applyAlignment="1">
      <alignment vertical="center"/>
    </xf>
    <xf numFmtId="14" fontId="0" fillId="11" borderId="23" xfId="0" applyNumberFormat="1" applyFill="1" applyBorder="1" applyAlignment="1">
      <alignment horizontal="center" vertical="center"/>
    </xf>
    <xf numFmtId="0" fontId="0" fillId="11" borderId="24" xfId="0" applyFill="1" applyBorder="1" applyAlignment="1">
      <alignment vertical="center"/>
    </xf>
    <xf numFmtId="0" fontId="10" fillId="18" borderId="0" xfId="0" applyFont="1" applyFill="1" applyAlignment="1">
      <alignment vertical="center"/>
    </xf>
    <xf numFmtId="0" fontId="10" fillId="18" borderId="0" xfId="0" applyFont="1" applyFill="1" applyAlignment="1">
      <alignment vertical="center" wrapText="1"/>
    </xf>
    <xf numFmtId="0" fontId="11" fillId="18" borderId="0" xfId="0" applyFont="1" applyFill="1" applyAlignment="1">
      <alignment vertical="center" wrapText="1"/>
    </xf>
    <xf numFmtId="0" fontId="11" fillId="0" borderId="0" xfId="0" applyFont="1" applyAlignment="1">
      <alignment vertical="center"/>
    </xf>
    <xf numFmtId="0" fontId="12" fillId="19" borderId="0" xfId="0" applyFont="1" applyFill="1" applyAlignment="1">
      <alignment vertical="top"/>
    </xf>
    <xf numFmtId="0" fontId="13" fillId="19" borderId="0" xfId="0" applyFont="1" applyFill="1" applyAlignment="1">
      <alignment vertical="top" wrapText="1"/>
    </xf>
    <xf numFmtId="0" fontId="14" fillId="19" borderId="0" xfId="0" applyFont="1" applyFill="1" applyAlignment="1">
      <alignment vertical="top" wrapText="1"/>
    </xf>
    <xf numFmtId="0" fontId="11" fillId="0" borderId="0" xfId="0" applyFont="1" applyAlignment="1">
      <alignment vertical="top"/>
    </xf>
    <xf numFmtId="0" fontId="1" fillId="0" borderId="0" xfId="0" applyFont="1" applyAlignment="1">
      <alignment horizontal="center" vertical="center"/>
    </xf>
    <xf numFmtId="0" fontId="9" fillId="0" borderId="0" xfId="0" applyFont="1" applyAlignment="1">
      <alignment horizontal="left" vertical="center" wrapText="1"/>
    </xf>
    <xf numFmtId="0" fontId="1" fillId="0" borderId="0" xfId="0" applyFont="1" applyAlignment="1">
      <alignment horizontal="left" vertical="top" wrapText="1"/>
    </xf>
    <xf numFmtId="0" fontId="1" fillId="0" borderId="0" xfId="0" applyFont="1" applyAlignment="1">
      <alignment horizontal="center" vertical="center" wrapText="1"/>
    </xf>
    <xf numFmtId="0" fontId="9" fillId="0" borderId="0" xfId="0" applyFont="1" applyAlignment="1">
      <alignment wrapText="1"/>
    </xf>
    <xf numFmtId="0" fontId="8" fillId="17" borderId="7" xfId="0" applyFont="1" applyFill="1" applyBorder="1" applyAlignment="1">
      <alignment horizontal="center" vertical="center" wrapText="1"/>
    </xf>
    <xf numFmtId="0" fontId="0" fillId="17" borderId="0" xfId="0" applyFill="1" applyAlignment="1">
      <alignment vertical="center"/>
    </xf>
    <xf numFmtId="0" fontId="9" fillId="17" borderId="0" xfId="0" applyFont="1" applyFill="1" applyAlignment="1">
      <alignment vertical="center" wrapText="1"/>
    </xf>
    <xf numFmtId="0" fontId="15" fillId="0" borderId="0" xfId="0" applyFont="1" applyAlignment="1">
      <alignment horizontal="left" vertical="center" wrapText="1"/>
    </xf>
    <xf numFmtId="0" fontId="1" fillId="6" borderId="30" xfId="0" applyFont="1" applyFill="1" applyBorder="1" applyAlignment="1">
      <alignment vertical="center"/>
    </xf>
    <xf numFmtId="0" fontId="16" fillId="0" borderId="1" xfId="0" applyFont="1" applyBorder="1" applyAlignment="1">
      <alignment horizontal="left" vertical="center" wrapText="1"/>
    </xf>
    <xf numFmtId="0" fontId="8" fillId="17" borderId="8" xfId="0" applyFont="1" applyFill="1" applyBorder="1" applyAlignment="1">
      <alignment horizontal="left" vertical="center" wrapText="1"/>
    </xf>
    <xf numFmtId="0" fontId="8" fillId="17" borderId="11" xfId="0" applyFont="1" applyFill="1" applyBorder="1" applyAlignment="1">
      <alignment horizontal="left" vertical="center" wrapText="1"/>
    </xf>
    <xf numFmtId="0" fontId="8" fillId="17" borderId="6" xfId="0" applyFont="1" applyFill="1" applyBorder="1" applyAlignment="1">
      <alignment horizontal="left" vertical="center" wrapText="1"/>
    </xf>
    <xf numFmtId="0" fontId="8" fillId="0" borderId="0" xfId="0" applyFont="1" applyAlignment="1">
      <alignment horizontal="right" vertical="center"/>
    </xf>
    <xf numFmtId="0" fontId="8" fillId="16" borderId="3" xfId="0" applyFont="1" applyFill="1" applyBorder="1" applyAlignment="1">
      <alignment horizontal="center" vertical="center"/>
    </xf>
    <xf numFmtId="0" fontId="8" fillId="16" borderId="9" xfId="0" applyFont="1" applyFill="1" applyBorder="1" applyAlignment="1">
      <alignment horizontal="center" vertical="center"/>
    </xf>
    <xf numFmtId="0" fontId="8" fillId="16" borderId="2" xfId="0" applyFont="1" applyFill="1" applyBorder="1" applyAlignment="1">
      <alignment horizontal="center" vertical="center"/>
    </xf>
    <xf numFmtId="0" fontId="1" fillId="0" borderId="1" xfId="0" applyFont="1" applyBorder="1" applyAlignment="1">
      <alignment horizontal="center" vertical="center"/>
    </xf>
    <xf numFmtId="0" fontId="1" fillId="6" borderId="3" xfId="0" applyFont="1" applyFill="1" applyBorder="1" applyAlignment="1">
      <alignment horizontal="center" vertical="center" wrapText="1"/>
    </xf>
    <xf numFmtId="0" fontId="1" fillId="6" borderId="9" xfId="0" applyFont="1" applyFill="1" applyBorder="1" applyAlignment="1">
      <alignment horizontal="center" vertical="center" wrapText="1"/>
    </xf>
    <xf numFmtId="0" fontId="1" fillId="6" borderId="2"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7" borderId="1" xfId="0" applyFont="1" applyFill="1" applyBorder="1" applyAlignment="1">
      <alignment horizontal="center" vertical="center" wrapText="1"/>
    </xf>
    <xf numFmtId="0" fontId="1" fillId="0" borderId="12" xfId="0" applyFont="1" applyBorder="1" applyAlignment="1">
      <alignment horizontal="center" vertical="center"/>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0" fillId="0" borderId="15" xfId="0" applyBorder="1" applyAlignment="1">
      <alignment horizontal="center" vertical="center"/>
    </xf>
    <xf numFmtId="0" fontId="0" fillId="0" borderId="0" xfId="0"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0" fontId="7" fillId="2" borderId="10" xfId="0" applyFont="1" applyFill="1" applyBorder="1" applyAlignment="1" applyProtection="1">
      <alignment horizontal="left" vertical="center"/>
      <protection locked="0"/>
    </xf>
    <xf numFmtId="0" fontId="5" fillId="9" borderId="10" xfId="0" applyFont="1" applyFill="1" applyBorder="1" applyAlignment="1">
      <alignment horizontal="center" vertical="center"/>
    </xf>
  </cellXfs>
  <cellStyles count="1">
    <cellStyle name="Normal" xfId="0" builtinId="0"/>
  </cellStyles>
  <dxfs count="172">
    <dxf>
      <font>
        <color auto="1"/>
      </font>
      <fill>
        <patternFill>
          <bgColor rgb="FF92D050"/>
        </patternFill>
      </fill>
    </dxf>
    <dxf>
      <font>
        <color auto="1"/>
      </font>
      <fill>
        <patternFill>
          <bgColor rgb="FFFFC000"/>
        </patternFill>
      </fill>
    </dxf>
    <dxf>
      <font>
        <color auto="1"/>
      </font>
      <fill>
        <patternFill>
          <bgColor rgb="FFFF3300"/>
        </patternFill>
      </fill>
    </dxf>
    <dxf>
      <fill>
        <patternFill>
          <bgColor rgb="FFFFC000"/>
        </patternFill>
      </fill>
    </dxf>
    <dxf>
      <fill>
        <patternFill>
          <bgColor rgb="FF92D050"/>
        </patternFill>
      </fill>
    </dxf>
    <dxf>
      <font>
        <color auto="1"/>
      </font>
      <fill>
        <patternFill>
          <bgColor rgb="FFFF3300"/>
        </patternFill>
      </fill>
    </dxf>
    <dxf>
      <font>
        <color auto="1"/>
      </font>
      <fill>
        <patternFill>
          <bgColor rgb="FFFFC000"/>
        </patternFill>
      </fill>
    </dxf>
    <dxf>
      <font>
        <color auto="1"/>
      </font>
      <fill>
        <patternFill>
          <bgColor rgb="FF92D050"/>
        </patternFill>
      </fill>
    </dxf>
    <dxf>
      <font>
        <color auto="1"/>
      </font>
      <fill>
        <patternFill>
          <bgColor rgb="FF92D050"/>
        </patternFill>
      </fill>
    </dxf>
    <dxf>
      <font>
        <color auto="1"/>
      </font>
      <fill>
        <patternFill>
          <bgColor rgb="FFFFC000"/>
        </patternFill>
      </fill>
    </dxf>
    <dxf>
      <font>
        <color auto="1"/>
      </font>
      <fill>
        <patternFill>
          <bgColor rgb="FFFF3300"/>
        </patternFill>
      </fill>
    </dxf>
    <dxf>
      <fill>
        <patternFill>
          <bgColor rgb="FFFFC000"/>
        </patternFill>
      </fill>
    </dxf>
    <dxf>
      <fill>
        <patternFill>
          <bgColor rgb="FF92D050"/>
        </patternFill>
      </fill>
    </dxf>
    <dxf>
      <font>
        <color auto="1"/>
      </font>
      <fill>
        <patternFill>
          <bgColor rgb="FFFF3300"/>
        </patternFill>
      </fill>
    </dxf>
    <dxf>
      <font>
        <color auto="1"/>
      </font>
      <fill>
        <patternFill>
          <bgColor rgb="FFFFC000"/>
        </patternFill>
      </fill>
    </dxf>
    <dxf>
      <font>
        <color auto="1"/>
      </font>
      <fill>
        <patternFill>
          <bgColor rgb="FF92D050"/>
        </patternFill>
      </fill>
    </dxf>
    <dxf>
      <font>
        <color auto="1"/>
      </font>
      <fill>
        <patternFill>
          <bgColor rgb="FF92D050"/>
        </patternFill>
      </fill>
    </dxf>
    <dxf>
      <font>
        <color auto="1"/>
      </font>
      <fill>
        <patternFill>
          <bgColor rgb="FFFFC000"/>
        </patternFill>
      </fill>
    </dxf>
    <dxf>
      <font>
        <color auto="1"/>
      </font>
      <fill>
        <patternFill>
          <bgColor rgb="FFFF3300"/>
        </patternFill>
      </fill>
    </dxf>
    <dxf>
      <fill>
        <patternFill>
          <bgColor rgb="FFFFC000"/>
        </patternFill>
      </fill>
    </dxf>
    <dxf>
      <fill>
        <patternFill>
          <bgColor rgb="FF92D050"/>
        </patternFill>
      </fill>
    </dxf>
    <dxf>
      <font>
        <color auto="1"/>
      </font>
      <fill>
        <patternFill>
          <bgColor rgb="FFFF3300"/>
        </patternFill>
      </fill>
    </dxf>
    <dxf>
      <font>
        <color auto="1"/>
      </font>
      <fill>
        <patternFill>
          <bgColor rgb="FFFFC000"/>
        </patternFill>
      </fill>
    </dxf>
    <dxf>
      <font>
        <color auto="1"/>
      </font>
      <fill>
        <patternFill>
          <bgColor rgb="FF92D050"/>
        </patternFill>
      </fill>
    </dxf>
    <dxf>
      <font>
        <color auto="1"/>
      </font>
      <fill>
        <patternFill>
          <bgColor rgb="FF92D050"/>
        </patternFill>
      </fill>
    </dxf>
    <dxf>
      <font>
        <color auto="1"/>
      </font>
      <fill>
        <patternFill>
          <bgColor rgb="FFFFC000"/>
        </patternFill>
      </fill>
    </dxf>
    <dxf>
      <font>
        <color auto="1"/>
      </font>
      <fill>
        <patternFill>
          <bgColor rgb="FFFF3300"/>
        </patternFill>
      </fill>
    </dxf>
    <dxf>
      <fill>
        <patternFill>
          <bgColor rgb="FFFFC000"/>
        </patternFill>
      </fill>
    </dxf>
    <dxf>
      <fill>
        <patternFill>
          <bgColor rgb="FF92D050"/>
        </patternFill>
      </fill>
    </dxf>
    <dxf>
      <font>
        <color auto="1"/>
      </font>
      <fill>
        <patternFill>
          <bgColor rgb="FFFF3300"/>
        </patternFill>
      </fill>
    </dxf>
    <dxf>
      <font>
        <color auto="1"/>
      </font>
      <fill>
        <patternFill>
          <bgColor rgb="FFFFC000"/>
        </patternFill>
      </fill>
    </dxf>
    <dxf>
      <font>
        <color auto="1"/>
      </font>
      <fill>
        <patternFill>
          <bgColor rgb="FF92D050"/>
        </patternFill>
      </fill>
    </dxf>
    <dxf>
      <font>
        <color auto="1"/>
      </font>
      <fill>
        <patternFill>
          <bgColor rgb="FF92D050"/>
        </patternFill>
      </fill>
    </dxf>
    <dxf>
      <font>
        <color auto="1"/>
      </font>
      <fill>
        <patternFill>
          <bgColor rgb="FFFFC000"/>
        </patternFill>
      </fill>
    </dxf>
    <dxf>
      <font>
        <color auto="1"/>
      </font>
      <fill>
        <patternFill>
          <bgColor rgb="FFFF3300"/>
        </patternFill>
      </fill>
    </dxf>
    <dxf>
      <fill>
        <patternFill>
          <bgColor rgb="FFFFC000"/>
        </patternFill>
      </fill>
    </dxf>
    <dxf>
      <fill>
        <patternFill>
          <bgColor rgb="FF92D050"/>
        </patternFill>
      </fill>
    </dxf>
    <dxf>
      <font>
        <color auto="1"/>
      </font>
      <fill>
        <patternFill>
          <bgColor rgb="FFFF3300"/>
        </patternFill>
      </fill>
    </dxf>
    <dxf>
      <font>
        <color auto="1"/>
      </font>
      <fill>
        <patternFill>
          <bgColor rgb="FFFFC000"/>
        </patternFill>
      </fill>
    </dxf>
    <dxf>
      <font>
        <color auto="1"/>
      </font>
      <fill>
        <patternFill>
          <bgColor rgb="FF92D050"/>
        </patternFill>
      </fill>
    </dxf>
    <dxf>
      <font>
        <color auto="1"/>
      </font>
      <fill>
        <patternFill>
          <bgColor rgb="FF92D050"/>
        </patternFill>
      </fill>
    </dxf>
    <dxf>
      <font>
        <color auto="1"/>
      </font>
      <fill>
        <patternFill>
          <bgColor rgb="FFFFC000"/>
        </patternFill>
      </fill>
    </dxf>
    <dxf>
      <font>
        <color auto="1"/>
      </font>
      <fill>
        <patternFill>
          <bgColor rgb="FFFF3300"/>
        </patternFill>
      </fill>
    </dxf>
    <dxf>
      <fill>
        <patternFill>
          <bgColor rgb="FFFFC000"/>
        </patternFill>
      </fill>
    </dxf>
    <dxf>
      <fill>
        <patternFill>
          <bgColor rgb="FF92D050"/>
        </patternFill>
      </fill>
    </dxf>
    <dxf>
      <font>
        <color auto="1"/>
      </font>
      <fill>
        <patternFill>
          <bgColor rgb="FFFF3300"/>
        </patternFill>
      </fill>
    </dxf>
    <dxf>
      <font>
        <color auto="1"/>
      </font>
      <fill>
        <patternFill>
          <bgColor rgb="FFFFC000"/>
        </patternFill>
      </fill>
    </dxf>
    <dxf>
      <font>
        <color auto="1"/>
      </font>
      <fill>
        <patternFill>
          <bgColor rgb="FF92D050"/>
        </patternFill>
      </fill>
    </dxf>
    <dxf>
      <font>
        <color auto="1"/>
      </font>
      <fill>
        <patternFill>
          <bgColor rgb="FF92D050"/>
        </patternFill>
      </fill>
    </dxf>
    <dxf>
      <font>
        <color auto="1"/>
      </font>
      <fill>
        <patternFill>
          <bgColor rgb="FFFFC000"/>
        </patternFill>
      </fill>
    </dxf>
    <dxf>
      <font>
        <color auto="1"/>
      </font>
      <fill>
        <patternFill>
          <bgColor rgb="FFFF3300"/>
        </patternFill>
      </fill>
    </dxf>
    <dxf>
      <fill>
        <patternFill>
          <bgColor rgb="FFFFC000"/>
        </patternFill>
      </fill>
    </dxf>
    <dxf>
      <fill>
        <patternFill>
          <bgColor rgb="FF92D050"/>
        </patternFill>
      </fill>
    </dxf>
    <dxf>
      <font>
        <color auto="1"/>
      </font>
      <fill>
        <patternFill>
          <bgColor rgb="FFFF3300"/>
        </patternFill>
      </fill>
    </dxf>
    <dxf>
      <font>
        <color auto="1"/>
      </font>
      <fill>
        <patternFill>
          <bgColor rgb="FFFFC000"/>
        </patternFill>
      </fill>
    </dxf>
    <dxf>
      <font>
        <color auto="1"/>
      </font>
      <fill>
        <patternFill>
          <bgColor rgb="FF92D050"/>
        </patternFill>
      </fill>
    </dxf>
    <dxf>
      <font>
        <color auto="1"/>
      </font>
      <fill>
        <patternFill>
          <bgColor rgb="FF92D050"/>
        </patternFill>
      </fill>
    </dxf>
    <dxf>
      <font>
        <color auto="1"/>
      </font>
      <fill>
        <patternFill>
          <bgColor rgb="FFFFC000"/>
        </patternFill>
      </fill>
    </dxf>
    <dxf>
      <font>
        <color auto="1"/>
      </font>
      <fill>
        <patternFill>
          <bgColor rgb="FFFF3300"/>
        </patternFill>
      </fill>
    </dxf>
    <dxf>
      <fill>
        <patternFill>
          <bgColor rgb="FFFFC000"/>
        </patternFill>
      </fill>
    </dxf>
    <dxf>
      <fill>
        <patternFill>
          <bgColor rgb="FF92D050"/>
        </patternFill>
      </fill>
    </dxf>
    <dxf>
      <font>
        <color auto="1"/>
      </font>
      <fill>
        <patternFill>
          <bgColor rgb="FFFF3300"/>
        </patternFill>
      </fill>
    </dxf>
    <dxf>
      <font>
        <color auto="1"/>
      </font>
      <fill>
        <patternFill>
          <bgColor rgb="FFFFC000"/>
        </patternFill>
      </fill>
    </dxf>
    <dxf>
      <font>
        <color auto="1"/>
      </font>
      <fill>
        <patternFill>
          <bgColor rgb="FF92D050"/>
        </patternFill>
      </fill>
    </dxf>
    <dxf>
      <font>
        <color auto="1"/>
      </font>
      <fill>
        <patternFill>
          <bgColor rgb="FF92D050"/>
        </patternFill>
      </fill>
    </dxf>
    <dxf>
      <font>
        <color auto="1"/>
      </font>
      <fill>
        <patternFill>
          <bgColor rgb="FFFFC000"/>
        </patternFill>
      </fill>
    </dxf>
    <dxf>
      <font>
        <color auto="1"/>
      </font>
      <fill>
        <patternFill>
          <bgColor rgb="FFFF3300"/>
        </patternFill>
      </fill>
    </dxf>
    <dxf>
      <fill>
        <patternFill>
          <bgColor rgb="FFFFC000"/>
        </patternFill>
      </fill>
    </dxf>
    <dxf>
      <fill>
        <patternFill>
          <bgColor rgb="FF92D050"/>
        </patternFill>
      </fill>
    </dxf>
    <dxf>
      <font>
        <color auto="1"/>
      </font>
      <fill>
        <patternFill>
          <bgColor rgb="FFFF3300"/>
        </patternFill>
      </fill>
    </dxf>
    <dxf>
      <font>
        <color auto="1"/>
      </font>
      <fill>
        <patternFill>
          <bgColor rgb="FFFFC000"/>
        </patternFill>
      </fill>
    </dxf>
    <dxf>
      <font>
        <color auto="1"/>
      </font>
      <fill>
        <patternFill>
          <bgColor rgb="FF92D050"/>
        </patternFill>
      </fill>
    </dxf>
    <dxf>
      <font>
        <color auto="1"/>
      </font>
      <fill>
        <patternFill>
          <bgColor rgb="FF92D050"/>
        </patternFill>
      </fill>
    </dxf>
    <dxf>
      <font>
        <color auto="1"/>
      </font>
      <fill>
        <patternFill>
          <bgColor rgb="FFFFC000"/>
        </patternFill>
      </fill>
    </dxf>
    <dxf>
      <font>
        <color auto="1"/>
      </font>
      <fill>
        <patternFill>
          <bgColor rgb="FFFF3300"/>
        </patternFill>
      </fill>
    </dxf>
    <dxf>
      <fill>
        <patternFill>
          <bgColor rgb="FFFFC000"/>
        </patternFill>
      </fill>
    </dxf>
    <dxf>
      <fill>
        <patternFill>
          <bgColor rgb="FF92D050"/>
        </patternFill>
      </fill>
    </dxf>
    <dxf>
      <font>
        <color auto="1"/>
      </font>
      <fill>
        <patternFill>
          <bgColor rgb="FFFF3300"/>
        </patternFill>
      </fill>
    </dxf>
    <dxf>
      <font>
        <color auto="1"/>
      </font>
      <fill>
        <patternFill>
          <bgColor rgb="FFFFC000"/>
        </patternFill>
      </fill>
    </dxf>
    <dxf>
      <font>
        <color auto="1"/>
      </font>
      <fill>
        <patternFill>
          <bgColor rgb="FF92D050"/>
        </patternFill>
      </fill>
    </dxf>
    <dxf>
      <font>
        <color auto="1"/>
      </font>
      <fill>
        <patternFill>
          <bgColor rgb="FF92D050"/>
        </patternFill>
      </fill>
    </dxf>
    <dxf>
      <font>
        <color auto="1"/>
      </font>
      <fill>
        <patternFill>
          <bgColor rgb="FFFFC000"/>
        </patternFill>
      </fill>
    </dxf>
    <dxf>
      <font>
        <color auto="1"/>
      </font>
      <fill>
        <patternFill>
          <bgColor rgb="FFFF3300"/>
        </patternFill>
      </fill>
    </dxf>
    <dxf>
      <fill>
        <patternFill>
          <bgColor rgb="FFFFC000"/>
        </patternFill>
      </fill>
    </dxf>
    <dxf>
      <fill>
        <patternFill>
          <bgColor rgb="FF92D050"/>
        </patternFill>
      </fill>
    </dxf>
    <dxf>
      <font>
        <color auto="1"/>
      </font>
      <fill>
        <patternFill>
          <bgColor rgb="FFFF3300"/>
        </patternFill>
      </fill>
    </dxf>
    <dxf>
      <font>
        <color auto="1"/>
      </font>
      <fill>
        <patternFill>
          <bgColor rgb="FFFFC000"/>
        </patternFill>
      </fill>
    </dxf>
    <dxf>
      <font>
        <color auto="1"/>
      </font>
      <fill>
        <patternFill>
          <bgColor rgb="FF92D050"/>
        </patternFill>
      </fill>
    </dxf>
    <dxf>
      <font>
        <color auto="1"/>
      </font>
      <fill>
        <patternFill>
          <bgColor rgb="FF92D050"/>
        </patternFill>
      </fill>
    </dxf>
    <dxf>
      <font>
        <color auto="1"/>
      </font>
      <fill>
        <patternFill>
          <bgColor rgb="FFFFC000"/>
        </patternFill>
      </fill>
    </dxf>
    <dxf>
      <font>
        <color auto="1"/>
      </font>
      <fill>
        <patternFill>
          <bgColor rgb="FFFF3300"/>
        </patternFill>
      </fill>
    </dxf>
    <dxf>
      <fill>
        <patternFill>
          <bgColor rgb="FFFFC000"/>
        </patternFill>
      </fill>
    </dxf>
    <dxf>
      <fill>
        <patternFill>
          <bgColor rgb="FF92D050"/>
        </patternFill>
      </fill>
    </dxf>
    <dxf>
      <font>
        <color auto="1"/>
      </font>
      <fill>
        <patternFill>
          <bgColor rgb="FFFF3300"/>
        </patternFill>
      </fill>
    </dxf>
    <dxf>
      <font>
        <color auto="1"/>
      </font>
      <fill>
        <patternFill>
          <bgColor rgb="FFFFC000"/>
        </patternFill>
      </fill>
    </dxf>
    <dxf>
      <font>
        <color auto="1"/>
      </font>
      <fill>
        <patternFill>
          <bgColor rgb="FF92D050"/>
        </patternFill>
      </fill>
    </dxf>
    <dxf>
      <font>
        <color auto="1"/>
      </font>
      <fill>
        <patternFill>
          <bgColor rgb="FF92D050"/>
        </patternFill>
      </fill>
    </dxf>
    <dxf>
      <font>
        <color auto="1"/>
      </font>
      <fill>
        <patternFill>
          <bgColor rgb="FFFFC000"/>
        </patternFill>
      </fill>
    </dxf>
    <dxf>
      <font>
        <color auto="1"/>
      </font>
      <fill>
        <patternFill>
          <bgColor rgb="FFFF3300"/>
        </patternFill>
      </fill>
    </dxf>
    <dxf>
      <fill>
        <patternFill>
          <bgColor rgb="FFFFC000"/>
        </patternFill>
      </fill>
    </dxf>
    <dxf>
      <fill>
        <patternFill>
          <bgColor rgb="FF92D050"/>
        </patternFill>
      </fill>
    </dxf>
    <dxf>
      <font>
        <color auto="1"/>
      </font>
      <fill>
        <patternFill>
          <bgColor rgb="FFFF3300"/>
        </patternFill>
      </fill>
    </dxf>
    <dxf>
      <font>
        <color auto="1"/>
      </font>
      <fill>
        <patternFill>
          <bgColor rgb="FFFFC000"/>
        </patternFill>
      </fill>
    </dxf>
    <dxf>
      <font>
        <color auto="1"/>
      </font>
      <fill>
        <patternFill>
          <bgColor rgb="FF92D050"/>
        </patternFill>
      </fill>
    </dxf>
    <dxf>
      <font>
        <color auto="1"/>
      </font>
      <fill>
        <patternFill>
          <bgColor rgb="FF92D050"/>
        </patternFill>
      </fill>
    </dxf>
    <dxf>
      <font>
        <color auto="1"/>
      </font>
      <fill>
        <patternFill>
          <bgColor rgb="FFFFC000"/>
        </patternFill>
      </fill>
    </dxf>
    <dxf>
      <font>
        <color auto="1"/>
      </font>
      <fill>
        <patternFill>
          <bgColor rgb="FFFF3300"/>
        </patternFill>
      </fill>
    </dxf>
    <dxf>
      <fill>
        <patternFill>
          <bgColor rgb="FFFFC000"/>
        </patternFill>
      </fill>
    </dxf>
    <dxf>
      <fill>
        <patternFill>
          <bgColor rgb="FF92D050"/>
        </patternFill>
      </fill>
    </dxf>
    <dxf>
      <font>
        <color auto="1"/>
      </font>
      <fill>
        <patternFill>
          <bgColor rgb="FFFF3300"/>
        </patternFill>
      </fill>
    </dxf>
    <dxf>
      <font>
        <color auto="1"/>
      </font>
      <fill>
        <patternFill>
          <bgColor rgb="FFFFC000"/>
        </patternFill>
      </fill>
    </dxf>
    <dxf>
      <font>
        <color auto="1"/>
      </font>
      <fill>
        <patternFill>
          <bgColor rgb="FF92D050"/>
        </patternFill>
      </fill>
    </dxf>
    <dxf>
      <font>
        <color auto="1"/>
      </font>
      <fill>
        <patternFill>
          <bgColor rgb="FF92D050"/>
        </patternFill>
      </fill>
    </dxf>
    <dxf>
      <font>
        <color auto="1"/>
      </font>
      <fill>
        <patternFill>
          <bgColor rgb="FFFFC000"/>
        </patternFill>
      </fill>
    </dxf>
    <dxf>
      <font>
        <color auto="1"/>
      </font>
      <fill>
        <patternFill>
          <bgColor rgb="FFFF3300"/>
        </patternFill>
      </fill>
    </dxf>
    <dxf>
      <fill>
        <patternFill>
          <bgColor rgb="FFFFC000"/>
        </patternFill>
      </fill>
    </dxf>
    <dxf>
      <fill>
        <patternFill>
          <bgColor rgb="FF92D050"/>
        </patternFill>
      </fill>
    </dxf>
    <dxf>
      <font>
        <color auto="1"/>
      </font>
      <fill>
        <patternFill>
          <bgColor rgb="FFFF3300"/>
        </patternFill>
      </fill>
    </dxf>
    <dxf>
      <font>
        <color auto="1"/>
      </font>
      <fill>
        <patternFill>
          <bgColor rgb="FFFFC000"/>
        </patternFill>
      </fill>
    </dxf>
    <dxf>
      <font>
        <color auto="1"/>
      </font>
      <fill>
        <patternFill>
          <bgColor rgb="FF92D050"/>
        </patternFill>
      </fill>
    </dxf>
    <dxf>
      <font>
        <color auto="1"/>
      </font>
      <fill>
        <patternFill>
          <bgColor rgb="FF92D050"/>
        </patternFill>
      </fill>
    </dxf>
    <dxf>
      <font>
        <color auto="1"/>
      </font>
      <fill>
        <patternFill>
          <bgColor rgb="FFFFC000"/>
        </patternFill>
      </fill>
    </dxf>
    <dxf>
      <font>
        <color auto="1"/>
      </font>
      <fill>
        <patternFill>
          <bgColor rgb="FFFF3300"/>
        </patternFill>
      </fill>
    </dxf>
    <dxf>
      <fill>
        <patternFill>
          <bgColor rgb="FFFFC000"/>
        </patternFill>
      </fill>
    </dxf>
    <dxf>
      <fill>
        <patternFill>
          <bgColor rgb="FF92D050"/>
        </patternFill>
      </fill>
    </dxf>
    <dxf>
      <font>
        <color auto="1"/>
      </font>
      <fill>
        <patternFill>
          <bgColor rgb="FFFF3300"/>
        </patternFill>
      </fill>
    </dxf>
    <dxf>
      <font>
        <color auto="1"/>
      </font>
      <fill>
        <patternFill>
          <bgColor rgb="FFFFC000"/>
        </patternFill>
      </fill>
    </dxf>
    <dxf>
      <font>
        <color auto="1"/>
      </font>
      <fill>
        <patternFill>
          <bgColor rgb="FF92D050"/>
        </patternFill>
      </fill>
    </dxf>
    <dxf>
      <font>
        <color auto="1"/>
      </font>
      <fill>
        <patternFill>
          <bgColor rgb="FF92D050"/>
        </patternFill>
      </fill>
    </dxf>
    <dxf>
      <font>
        <color auto="1"/>
      </font>
      <fill>
        <patternFill>
          <bgColor rgb="FFFFC000"/>
        </patternFill>
      </fill>
    </dxf>
    <dxf>
      <font>
        <color auto="1"/>
      </font>
      <fill>
        <patternFill>
          <bgColor rgb="FFFF3300"/>
        </patternFill>
      </fill>
    </dxf>
    <dxf>
      <fill>
        <patternFill>
          <bgColor rgb="FFFFC000"/>
        </patternFill>
      </fill>
    </dxf>
    <dxf>
      <fill>
        <patternFill>
          <bgColor rgb="FF92D050"/>
        </patternFill>
      </fill>
    </dxf>
    <dxf>
      <font>
        <color auto="1"/>
      </font>
      <fill>
        <patternFill>
          <bgColor rgb="FFFF3300"/>
        </patternFill>
      </fill>
    </dxf>
    <dxf>
      <font>
        <color auto="1"/>
      </font>
      <fill>
        <patternFill>
          <bgColor rgb="FFFFC000"/>
        </patternFill>
      </fill>
    </dxf>
    <dxf>
      <font>
        <color auto="1"/>
      </font>
      <fill>
        <patternFill>
          <bgColor rgb="FF92D050"/>
        </patternFill>
      </fill>
    </dxf>
    <dxf>
      <font>
        <color auto="1"/>
      </font>
      <fill>
        <patternFill>
          <bgColor rgb="FF92D050"/>
        </patternFill>
      </fill>
    </dxf>
    <dxf>
      <font>
        <color auto="1"/>
      </font>
      <fill>
        <patternFill>
          <bgColor rgb="FFFFC000"/>
        </patternFill>
      </fill>
    </dxf>
    <dxf>
      <font>
        <color auto="1"/>
      </font>
      <fill>
        <patternFill>
          <bgColor rgb="FFFF3300"/>
        </patternFill>
      </fill>
    </dxf>
    <dxf>
      <fill>
        <patternFill>
          <bgColor rgb="FFFFC000"/>
        </patternFill>
      </fill>
    </dxf>
    <dxf>
      <fill>
        <patternFill>
          <bgColor rgb="FF92D050"/>
        </patternFill>
      </fill>
    </dxf>
    <dxf>
      <font>
        <color auto="1"/>
      </font>
      <fill>
        <patternFill>
          <bgColor rgb="FFFF3300"/>
        </patternFill>
      </fill>
    </dxf>
    <dxf>
      <font>
        <color auto="1"/>
      </font>
      <fill>
        <patternFill>
          <bgColor rgb="FFFFC000"/>
        </patternFill>
      </fill>
    </dxf>
    <dxf>
      <font>
        <color auto="1"/>
      </font>
      <fill>
        <patternFill>
          <bgColor rgb="FF92D050"/>
        </patternFill>
      </fill>
    </dxf>
    <dxf>
      <font>
        <color auto="1"/>
      </font>
      <fill>
        <patternFill>
          <bgColor rgb="FF92D050"/>
        </patternFill>
      </fill>
    </dxf>
    <dxf>
      <font>
        <color auto="1"/>
      </font>
      <fill>
        <patternFill>
          <bgColor rgb="FFFFC000"/>
        </patternFill>
      </fill>
    </dxf>
    <dxf>
      <font>
        <color auto="1"/>
      </font>
      <fill>
        <patternFill>
          <bgColor rgb="FFFF3300"/>
        </patternFill>
      </fill>
    </dxf>
    <dxf>
      <fill>
        <patternFill>
          <bgColor rgb="FFFFC000"/>
        </patternFill>
      </fill>
    </dxf>
    <dxf>
      <fill>
        <patternFill>
          <bgColor rgb="FF92D050"/>
        </patternFill>
      </fill>
    </dxf>
    <dxf>
      <font>
        <color auto="1"/>
      </font>
      <fill>
        <patternFill>
          <bgColor rgb="FFFF3300"/>
        </patternFill>
      </fill>
    </dxf>
    <dxf>
      <font>
        <color auto="1"/>
      </font>
      <fill>
        <patternFill>
          <bgColor rgb="FFFFC000"/>
        </patternFill>
      </fill>
    </dxf>
    <dxf>
      <font>
        <color auto="1"/>
      </font>
      <fill>
        <patternFill>
          <bgColor rgb="FF92D050"/>
        </patternFill>
      </fill>
    </dxf>
    <dxf>
      <font>
        <color auto="1"/>
      </font>
      <fill>
        <patternFill>
          <bgColor rgb="FF92D050"/>
        </patternFill>
      </fill>
    </dxf>
    <dxf>
      <font>
        <color auto="1"/>
      </font>
      <fill>
        <patternFill>
          <bgColor rgb="FFFFC000"/>
        </patternFill>
      </fill>
    </dxf>
    <dxf>
      <font>
        <color auto="1"/>
      </font>
      <fill>
        <patternFill>
          <bgColor rgb="FFFF3300"/>
        </patternFill>
      </fill>
    </dxf>
    <dxf>
      <fill>
        <patternFill>
          <bgColor rgb="FFFFC000"/>
        </patternFill>
      </fill>
    </dxf>
    <dxf>
      <fill>
        <patternFill>
          <bgColor rgb="FF92D050"/>
        </patternFill>
      </fill>
    </dxf>
    <dxf>
      <font>
        <color auto="1"/>
      </font>
      <fill>
        <patternFill>
          <bgColor rgb="FFFF3300"/>
        </patternFill>
      </fill>
    </dxf>
    <dxf>
      <font>
        <color auto="1"/>
      </font>
      <fill>
        <patternFill>
          <bgColor rgb="FFFFC000"/>
        </patternFill>
      </fill>
    </dxf>
    <dxf>
      <font>
        <color auto="1"/>
      </font>
      <fill>
        <patternFill>
          <bgColor rgb="FF92D050"/>
        </patternFill>
      </fill>
    </dxf>
    <dxf>
      <font>
        <strike val="0"/>
        <outline val="0"/>
        <shadow val="0"/>
        <u val="none"/>
        <vertAlign val="baseline"/>
        <sz val="9"/>
        <name val="Calibri"/>
        <family val="2"/>
        <scheme val="minor"/>
      </font>
      <alignment horizontal="left" vertical="center" textRotation="0" wrapText="1" indent="0" justifyLastLine="0" shrinkToFit="0" readingOrder="0"/>
    </dxf>
    <dxf>
      <font>
        <strike val="0"/>
        <outline val="0"/>
        <shadow val="0"/>
        <u val="none"/>
        <vertAlign val="baseline"/>
        <sz val="9"/>
        <name val="Calibri"/>
        <family val="2"/>
        <scheme val="minor"/>
      </font>
      <alignment horizontal="left" vertical="center" textRotation="0" wrapText="1" indent="0" justifyLastLine="0" shrinkToFit="0" readingOrder="0"/>
    </dxf>
    <dxf>
      <font>
        <strike val="0"/>
        <outline val="0"/>
        <shadow val="0"/>
        <u val="none"/>
        <vertAlign val="baseline"/>
        <sz val="9"/>
        <name val="Calibri"/>
        <family val="2"/>
        <scheme val="minor"/>
      </font>
      <alignment horizontal="left" vertical="center" textRotation="0" wrapText="1" indent="0" justifyLastLine="0" shrinkToFit="0" readingOrder="0"/>
    </dxf>
    <dxf>
      <font>
        <strike val="0"/>
        <outline val="0"/>
        <shadow val="0"/>
        <u val="none"/>
        <vertAlign val="baseline"/>
        <sz val="9"/>
        <name val="Calibri"/>
        <family val="2"/>
        <scheme val="minor"/>
      </font>
      <alignment horizontal="left" vertical="center" textRotation="0" wrapText="1" indent="0" justifyLastLine="0" shrinkToFit="0" readingOrder="0"/>
    </dxf>
    <dxf>
      <font>
        <b/>
        <i val="0"/>
        <strike val="0"/>
        <condense val="0"/>
        <extend val="0"/>
        <outline val="0"/>
        <shadow val="0"/>
        <u val="none"/>
        <vertAlign val="baseline"/>
        <sz val="9"/>
        <color theme="1"/>
        <name val="Calibri"/>
        <family val="2"/>
        <scheme val="minor"/>
      </font>
      <alignment horizontal="left" vertical="center" textRotation="0" wrapText="1" indent="0" justifyLastLine="0" shrinkToFit="0" readingOrder="0"/>
    </dxf>
    <dxf>
      <font>
        <b/>
        <i val="0"/>
        <strike val="0"/>
        <condense val="0"/>
        <extend val="0"/>
        <outline val="0"/>
        <shadow val="0"/>
        <u val="none"/>
        <vertAlign val="baseline"/>
        <sz val="9"/>
        <color theme="1"/>
        <name val="Calibri"/>
        <family val="2"/>
        <scheme val="minor"/>
      </font>
      <alignment horizontal="left" vertical="center" textRotation="0" wrapText="1" indent="0" justifyLastLine="0" shrinkToFit="0" readingOrder="0"/>
    </dxf>
    <dxf>
      <font>
        <b/>
      </font>
      <alignment horizontal="left" vertical="center" textRotation="0" wrapText="1" indent="0" justifyLastLine="0" shrinkToFit="0" readingOrder="0"/>
    </dxf>
    <dxf>
      <font>
        <b/>
      </font>
      <fill>
        <patternFill patternType="none">
          <fgColor indexed="64"/>
          <bgColor indexed="65"/>
        </patternFill>
      </fill>
      <alignment horizontal="center" vertical="center" textRotation="0" wrapText="0" indent="0" justifyLastLine="0" shrinkToFit="0" readingOrder="0"/>
    </dxf>
    <dxf>
      <font>
        <strike val="0"/>
        <outline val="0"/>
        <shadow val="0"/>
        <u val="none"/>
        <vertAlign val="baseline"/>
        <sz val="14"/>
        <name val="Calibri"/>
        <family val="2"/>
        <scheme val="minor"/>
      </font>
      <alignment horizontal="general" vertical="center" textRotation="0" indent="0" justifyLastLine="0" shrinkToFit="0" readingOrder="0"/>
    </dxf>
    <dxf>
      <font>
        <color theme="0"/>
      </font>
      <fill>
        <patternFill>
          <bgColor theme="4" tint="-0.24994659260841701"/>
        </patternFill>
      </fill>
    </dxf>
    <dxf>
      <fill>
        <patternFill>
          <bgColor theme="4" tint="0.39994506668294322"/>
        </patternFill>
      </fill>
    </dxf>
    <dxf>
      <fill>
        <patternFill>
          <bgColor theme="4" tint="0.79998168889431442"/>
        </patternFill>
      </fill>
    </dxf>
  </dxfs>
  <tableStyles count="0" defaultTableStyle="TableStyleMedium2" defaultPivotStyle="PivotStyleLight16"/>
  <colors>
    <mruColors>
      <color rgb="FFFF3300"/>
      <color rgb="FFFFCCFF"/>
      <color rgb="FF92D050"/>
      <color rgb="FFFF99FF"/>
      <color rgb="FFB9DE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 Id="rId30"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1.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2.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3.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0681481481481481E-2"/>
          <c:y val="0"/>
          <c:w val="0.98931851851851849"/>
          <c:h val="0.96795740740740743"/>
        </c:manualLayout>
      </c:layout>
      <c:doughnutChart>
        <c:varyColors val="1"/>
        <c:ser>
          <c:idx val="0"/>
          <c:order val="0"/>
          <c:dPt>
            <c:idx val="0"/>
            <c:bubble3D val="0"/>
            <c:spPr>
              <a:solidFill>
                <a:srgbClr val="92D050"/>
              </a:solidFill>
              <a:ln w="19050">
                <a:solidFill>
                  <a:schemeClr val="lt1"/>
                </a:solidFill>
              </a:ln>
              <a:effectLst/>
            </c:spPr>
            <c:extLst>
              <c:ext xmlns:c16="http://schemas.microsoft.com/office/drawing/2014/chart" uri="{C3380CC4-5D6E-409C-BE32-E72D297353CC}">
                <c16:uniqueId val="{00000001-EE6B-4E57-8F8F-7E9B419D4D2C}"/>
              </c:ext>
            </c:extLst>
          </c:dPt>
          <c:dPt>
            <c:idx val="1"/>
            <c:bubble3D val="0"/>
            <c:spPr>
              <a:solidFill>
                <a:srgbClr val="FFC000"/>
              </a:solidFill>
              <a:ln w="19050">
                <a:solidFill>
                  <a:schemeClr val="lt1"/>
                </a:solidFill>
              </a:ln>
              <a:effectLst/>
            </c:spPr>
            <c:extLst>
              <c:ext xmlns:c16="http://schemas.microsoft.com/office/drawing/2014/chart" uri="{C3380CC4-5D6E-409C-BE32-E72D297353CC}">
                <c16:uniqueId val="{00000003-EE6B-4E57-8F8F-7E9B419D4D2C}"/>
              </c:ext>
            </c:extLst>
          </c:dPt>
          <c:dPt>
            <c:idx val="2"/>
            <c:bubble3D val="0"/>
            <c:spPr>
              <a:solidFill>
                <a:srgbClr val="FF0000"/>
              </a:solidFill>
              <a:ln w="19050">
                <a:solidFill>
                  <a:schemeClr val="lt1"/>
                </a:solidFill>
              </a:ln>
              <a:effectLst/>
            </c:spPr>
            <c:extLst>
              <c:ext xmlns:c16="http://schemas.microsoft.com/office/drawing/2014/chart" uri="{C3380CC4-5D6E-409C-BE32-E72D297353CC}">
                <c16:uniqueId val="{00000005-EE6B-4E57-8F8F-7E9B419D4D2C}"/>
              </c:ext>
            </c:extLst>
          </c:dPt>
          <c:val>
            <c:numRef>
              <c:f>Dashboard!$I$14:$K$14</c:f>
              <c:numCache>
                <c:formatCode>General</c:formatCode>
                <c:ptCount val="3"/>
                <c:pt idx="0">
                  <c:v>0</c:v>
                </c:pt>
                <c:pt idx="1">
                  <c:v>0</c:v>
                </c:pt>
                <c:pt idx="2">
                  <c:v>0</c:v>
                </c:pt>
              </c:numCache>
            </c:numRef>
          </c:val>
          <c:extLst>
            <c:ext xmlns:c16="http://schemas.microsoft.com/office/drawing/2014/chart" uri="{C3380CC4-5D6E-409C-BE32-E72D297353CC}">
              <c16:uniqueId val="{00000000-B8E3-4E29-A1FA-F69620A0275D}"/>
            </c:ext>
          </c:extLst>
        </c:ser>
        <c:dLbls>
          <c:showLegendKey val="0"/>
          <c:showVal val="0"/>
          <c:showCatName val="0"/>
          <c:showSerName val="0"/>
          <c:showPercent val="0"/>
          <c:showBubbleSize val="0"/>
          <c:showLeaderLines val="1"/>
        </c:dLbls>
        <c:firstSliceAng val="0"/>
        <c:holeSize val="50"/>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
          <c:y val="1.0925819436457734E-2"/>
          <c:w val="1"/>
          <c:h val="0.9762448955823585"/>
        </c:manualLayout>
      </c:layout>
      <c:doughnutChart>
        <c:varyColors val="1"/>
        <c:ser>
          <c:idx val="0"/>
          <c:order val="0"/>
          <c:dPt>
            <c:idx val="0"/>
            <c:bubble3D val="0"/>
            <c:spPr>
              <a:solidFill>
                <a:srgbClr val="92D050"/>
              </a:solidFill>
              <a:ln w="19050">
                <a:solidFill>
                  <a:schemeClr val="lt1"/>
                </a:solidFill>
              </a:ln>
              <a:effectLst/>
            </c:spPr>
            <c:extLst>
              <c:ext xmlns:c16="http://schemas.microsoft.com/office/drawing/2014/chart" uri="{C3380CC4-5D6E-409C-BE32-E72D297353CC}">
                <c16:uniqueId val="{00000009-220A-4DEA-9593-2FF7FB6EA5B8}"/>
              </c:ext>
            </c:extLst>
          </c:dPt>
          <c:dPt>
            <c:idx val="1"/>
            <c:bubble3D val="0"/>
            <c:spPr>
              <a:solidFill>
                <a:srgbClr val="FFC000"/>
              </a:solidFill>
              <a:ln w="19050">
                <a:solidFill>
                  <a:schemeClr val="lt1"/>
                </a:solidFill>
              </a:ln>
              <a:effectLst/>
            </c:spPr>
            <c:extLst>
              <c:ext xmlns:c16="http://schemas.microsoft.com/office/drawing/2014/chart" uri="{C3380CC4-5D6E-409C-BE32-E72D297353CC}">
                <c16:uniqueId val="{0000000B-220A-4DEA-9593-2FF7FB6EA5B8}"/>
              </c:ext>
            </c:extLst>
          </c:dPt>
          <c:dPt>
            <c:idx val="2"/>
            <c:bubble3D val="0"/>
            <c:spPr>
              <a:solidFill>
                <a:srgbClr val="FF0000"/>
              </a:solidFill>
              <a:ln w="19050">
                <a:solidFill>
                  <a:schemeClr val="lt1"/>
                </a:solidFill>
              </a:ln>
              <a:effectLst/>
            </c:spPr>
            <c:extLst>
              <c:ext xmlns:c16="http://schemas.microsoft.com/office/drawing/2014/chart" uri="{C3380CC4-5D6E-409C-BE32-E72D297353CC}">
                <c16:uniqueId val="{0000000D-220A-4DEA-9593-2FF7FB6EA5B8}"/>
              </c:ext>
            </c:extLst>
          </c:dPt>
          <c:val>
            <c:numRef>
              <c:f>Dashboard!$I$24:$K$24</c:f>
              <c:numCache>
                <c:formatCode>General</c:formatCode>
                <c:ptCount val="3"/>
                <c:pt idx="0">
                  <c:v>0</c:v>
                </c:pt>
                <c:pt idx="1">
                  <c:v>0</c:v>
                </c:pt>
                <c:pt idx="2">
                  <c:v>0</c:v>
                </c:pt>
              </c:numCache>
            </c:numRef>
          </c:val>
          <c:extLst>
            <c:ext xmlns:c16="http://schemas.microsoft.com/office/drawing/2014/chart" uri="{C3380CC4-5D6E-409C-BE32-E72D297353CC}">
              <c16:uniqueId val="{0000000E-220A-4DEA-9593-2FF7FB6EA5B8}"/>
            </c:ext>
          </c:extLst>
        </c:ser>
        <c:dLbls>
          <c:showLegendKey val="0"/>
          <c:showVal val="0"/>
          <c:showCatName val="0"/>
          <c:showSerName val="0"/>
          <c:showPercent val="0"/>
          <c:showBubbleSize val="0"/>
          <c:showLeaderLines val="1"/>
        </c:dLbls>
        <c:firstSliceAng val="0"/>
        <c:holeSize val="50"/>
      </c:doughnutChart>
    </c:plotArea>
    <c:plotVisOnly val="1"/>
    <c:dispBlanksAs val="gap"/>
    <c:showDLblsOverMax val="0"/>
    <c:extLst/>
  </c:chart>
  <c:spPr>
    <a:noFill/>
    <a:ln>
      <a:noFill/>
    </a:ln>
    <a:effectLst/>
  </c:spPr>
  <c:txPr>
    <a:bodyPr/>
    <a:lstStyle/>
    <a:p>
      <a:pPr>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8951279783344122E-2"/>
          <c:y val="3.7787339127556045E-2"/>
          <c:w val="0.95657308032498378"/>
          <c:h val="0.93862828804989096"/>
        </c:manualLayout>
      </c:layout>
      <c:doughnutChart>
        <c:varyColors val="1"/>
        <c:ser>
          <c:idx val="0"/>
          <c:order val="0"/>
          <c:dPt>
            <c:idx val="0"/>
            <c:bubble3D val="0"/>
            <c:spPr>
              <a:solidFill>
                <a:srgbClr val="92D050"/>
              </a:solidFill>
              <a:ln w="19050">
                <a:solidFill>
                  <a:schemeClr val="lt1"/>
                </a:solidFill>
              </a:ln>
              <a:effectLst/>
            </c:spPr>
            <c:extLst>
              <c:ext xmlns:c16="http://schemas.microsoft.com/office/drawing/2014/chart" uri="{C3380CC4-5D6E-409C-BE32-E72D297353CC}">
                <c16:uniqueId val="{00000001-EF33-40F8-92B2-EB149B463DA9}"/>
              </c:ext>
            </c:extLst>
          </c:dPt>
          <c:dPt>
            <c:idx val="1"/>
            <c:bubble3D val="0"/>
            <c:spPr>
              <a:solidFill>
                <a:srgbClr val="FFC000"/>
              </a:solidFill>
              <a:ln w="19050">
                <a:solidFill>
                  <a:schemeClr val="lt1"/>
                </a:solidFill>
              </a:ln>
              <a:effectLst/>
            </c:spPr>
            <c:extLst>
              <c:ext xmlns:c16="http://schemas.microsoft.com/office/drawing/2014/chart" uri="{C3380CC4-5D6E-409C-BE32-E72D297353CC}">
                <c16:uniqueId val="{00000003-EF33-40F8-92B2-EB149B463DA9}"/>
              </c:ext>
            </c:extLst>
          </c:dPt>
          <c:dPt>
            <c:idx val="2"/>
            <c:bubble3D val="0"/>
            <c:spPr>
              <a:solidFill>
                <a:srgbClr val="FF0000"/>
              </a:solidFill>
              <a:ln w="19050">
                <a:solidFill>
                  <a:schemeClr val="lt1"/>
                </a:solidFill>
              </a:ln>
              <a:effectLst/>
            </c:spPr>
            <c:extLst>
              <c:ext xmlns:c16="http://schemas.microsoft.com/office/drawing/2014/chart" uri="{C3380CC4-5D6E-409C-BE32-E72D297353CC}">
                <c16:uniqueId val="{00000005-EF33-40F8-92B2-EB149B463DA9}"/>
              </c:ext>
            </c:extLst>
          </c:dPt>
          <c:val>
            <c:numRef>
              <c:f>Dashboard!$I$15:$K$15</c:f>
              <c:numCache>
                <c:formatCode>General</c:formatCode>
                <c:ptCount val="3"/>
                <c:pt idx="0">
                  <c:v>0</c:v>
                </c:pt>
                <c:pt idx="1">
                  <c:v>0</c:v>
                </c:pt>
                <c:pt idx="2">
                  <c:v>0</c:v>
                </c:pt>
              </c:numCache>
            </c:numRef>
          </c:val>
          <c:extLst>
            <c:ext xmlns:c16="http://schemas.microsoft.com/office/drawing/2014/chart" uri="{C3380CC4-5D6E-409C-BE32-E72D297353CC}">
              <c16:uniqueId val="{00000000-004E-427F-A764-A0EA788F5016}"/>
            </c:ext>
          </c:extLst>
        </c:ser>
        <c:dLbls>
          <c:showLegendKey val="0"/>
          <c:showVal val="0"/>
          <c:showCatName val="0"/>
          <c:showSerName val="0"/>
          <c:showPercent val="0"/>
          <c:showBubbleSize val="0"/>
          <c:showLeaderLines val="1"/>
        </c:dLbls>
        <c:firstSliceAng val="0"/>
        <c:holeSize val="50"/>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
          <c:y val="9.8048492877472037E-3"/>
          <c:w val="1"/>
          <c:h val="0.9762448955823585"/>
        </c:manualLayout>
      </c:layout>
      <c:doughnutChart>
        <c:varyColors val="1"/>
        <c:ser>
          <c:idx val="0"/>
          <c:order val="0"/>
          <c:dPt>
            <c:idx val="0"/>
            <c:bubble3D val="0"/>
            <c:spPr>
              <a:solidFill>
                <a:srgbClr val="92D050"/>
              </a:solidFill>
              <a:ln w="19050">
                <a:solidFill>
                  <a:schemeClr val="lt1"/>
                </a:solidFill>
              </a:ln>
              <a:effectLst/>
            </c:spPr>
            <c:extLst>
              <c:ext xmlns:c16="http://schemas.microsoft.com/office/drawing/2014/chart" uri="{C3380CC4-5D6E-409C-BE32-E72D297353CC}">
                <c16:uniqueId val="{00000004-313B-4924-9A83-532FB1556989}"/>
              </c:ext>
            </c:extLst>
          </c:dPt>
          <c:dPt>
            <c:idx val="1"/>
            <c:bubble3D val="0"/>
            <c:spPr>
              <a:solidFill>
                <a:srgbClr val="FFC000"/>
              </a:solidFill>
              <a:ln w="19050">
                <a:solidFill>
                  <a:schemeClr val="lt1"/>
                </a:solidFill>
              </a:ln>
              <a:effectLst/>
            </c:spPr>
            <c:extLst>
              <c:ext xmlns:c16="http://schemas.microsoft.com/office/drawing/2014/chart" uri="{C3380CC4-5D6E-409C-BE32-E72D297353CC}">
                <c16:uniqueId val="{00000003-313B-4924-9A83-532FB1556989}"/>
              </c:ext>
            </c:extLst>
          </c:dPt>
          <c:dPt>
            <c:idx val="2"/>
            <c:bubble3D val="0"/>
            <c:spPr>
              <a:solidFill>
                <a:srgbClr val="FF0000"/>
              </a:solidFill>
              <a:ln w="19050">
                <a:solidFill>
                  <a:schemeClr val="lt1"/>
                </a:solidFill>
              </a:ln>
              <a:effectLst/>
            </c:spPr>
            <c:extLst>
              <c:ext xmlns:c16="http://schemas.microsoft.com/office/drawing/2014/chart" uri="{C3380CC4-5D6E-409C-BE32-E72D297353CC}">
                <c16:uniqueId val="{00000002-313B-4924-9A83-532FB1556989}"/>
              </c:ext>
            </c:extLst>
          </c:dPt>
          <c:val>
            <c:numRef>
              <c:f>Dashboard!$I$34:$K$34</c:f>
              <c:numCache>
                <c:formatCode>General</c:formatCode>
                <c:ptCount val="3"/>
                <c:pt idx="0">
                  <c:v>0</c:v>
                </c:pt>
                <c:pt idx="1">
                  <c:v>0</c:v>
                </c:pt>
                <c:pt idx="2">
                  <c:v>0</c:v>
                </c:pt>
              </c:numCache>
            </c:numRef>
          </c:val>
          <c:extLst>
            <c:ext xmlns:c16="http://schemas.microsoft.com/office/drawing/2014/chart" uri="{C3380CC4-5D6E-409C-BE32-E72D297353CC}">
              <c16:uniqueId val="{00000000-313B-4924-9A83-532FB1556989}"/>
            </c:ext>
          </c:extLst>
        </c:ser>
        <c:dLbls>
          <c:showLegendKey val="0"/>
          <c:showVal val="0"/>
          <c:showCatName val="0"/>
          <c:showSerName val="0"/>
          <c:showPercent val="0"/>
          <c:showBubbleSize val="0"/>
          <c:showLeaderLines val="1"/>
        </c:dLbls>
        <c:firstSliceAng val="0"/>
        <c:holeSize val="50"/>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6263569425312416"/>
          <c:y val="5.8535092676450483E-2"/>
          <c:w val="0.53750162290645065"/>
          <c:h val="0.87055754941111052"/>
        </c:manualLayout>
      </c:layout>
      <c:doughnutChart>
        <c:varyColors val="1"/>
        <c:ser>
          <c:idx val="0"/>
          <c:order val="0"/>
          <c:dPt>
            <c:idx val="0"/>
            <c:bubble3D val="0"/>
            <c:spPr>
              <a:solidFill>
                <a:srgbClr val="92D050"/>
              </a:solidFill>
              <a:ln w="19050">
                <a:solidFill>
                  <a:schemeClr val="lt1"/>
                </a:solidFill>
              </a:ln>
              <a:effectLst/>
            </c:spPr>
            <c:extLst>
              <c:ext xmlns:c16="http://schemas.microsoft.com/office/drawing/2014/chart" uri="{C3380CC4-5D6E-409C-BE32-E72D297353CC}">
                <c16:uniqueId val="{00000001-2F97-41CD-BD63-2A8854A2234F}"/>
              </c:ext>
            </c:extLst>
          </c:dPt>
          <c:dPt>
            <c:idx val="1"/>
            <c:bubble3D val="0"/>
            <c:spPr>
              <a:solidFill>
                <a:srgbClr val="FFC000"/>
              </a:solidFill>
              <a:ln w="19050">
                <a:solidFill>
                  <a:schemeClr val="lt1"/>
                </a:solidFill>
              </a:ln>
              <a:effectLst/>
            </c:spPr>
            <c:extLst>
              <c:ext xmlns:c16="http://schemas.microsoft.com/office/drawing/2014/chart" uri="{C3380CC4-5D6E-409C-BE32-E72D297353CC}">
                <c16:uniqueId val="{00000003-2F97-41CD-BD63-2A8854A2234F}"/>
              </c:ext>
            </c:extLst>
          </c:dPt>
          <c:dPt>
            <c:idx val="2"/>
            <c:bubble3D val="0"/>
            <c:spPr>
              <a:solidFill>
                <a:srgbClr val="FF0000"/>
              </a:solidFill>
              <a:ln w="19050">
                <a:solidFill>
                  <a:schemeClr val="lt1"/>
                </a:solidFill>
              </a:ln>
              <a:effectLst/>
            </c:spPr>
            <c:extLst>
              <c:ext xmlns:c16="http://schemas.microsoft.com/office/drawing/2014/chart" uri="{C3380CC4-5D6E-409C-BE32-E72D297353CC}">
                <c16:uniqueId val="{00000005-2F97-41CD-BD63-2A8854A2234F}"/>
              </c:ext>
            </c:extLst>
          </c:dPt>
          <c:dLbls>
            <c:dLbl>
              <c:idx val="0"/>
              <c:layout>
                <c:manualLayout>
                  <c:x val="7.4102815394093399E-2"/>
                  <c:y val="-3.1540346521826107E-2"/>
                </c:manualLayout>
              </c:layout>
              <c:spPr>
                <a:solidFill>
                  <a:sysClr val="window" lastClr="FFFFFF">
                    <a:alpha val="0"/>
                  </a:sysClr>
                </a:solidFill>
                <a:ln>
                  <a:no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wedgeRectCallout">
                      <a:avLst/>
                    </a:prstGeom>
                    <a:noFill/>
                    <a:ln>
                      <a:noFill/>
                    </a:ln>
                  </c15:spPr>
                </c:ext>
                <c:ext xmlns:c16="http://schemas.microsoft.com/office/drawing/2014/chart" uri="{C3380CC4-5D6E-409C-BE32-E72D297353CC}">
                  <c16:uniqueId val="{00000001-2F97-41CD-BD63-2A8854A2234F}"/>
                </c:ext>
              </c:extLst>
            </c:dLbl>
            <c:dLbl>
              <c:idx val="1"/>
              <c:layout>
                <c:manualLayout>
                  <c:x val="6.3561441093714269E-2"/>
                  <c:y val="2.3653409076887771E-3"/>
                </c:manualLayout>
              </c:layout>
              <c:spPr>
                <a:solidFill>
                  <a:sysClr val="window" lastClr="FFFFFF">
                    <a:alpha val="0"/>
                  </a:sysClr>
                </a:solidFill>
                <a:ln>
                  <a:noFill/>
                </a:ln>
                <a:effectLst/>
              </c:spPr>
              <c:txPr>
                <a:bodyPr rot="0" spcFirstLastPara="1" vertOverflow="clip" horzOverflow="clip" vert="horz" wrap="square" lIns="38100" tIns="19050" rIns="38100" bIns="19050" anchor="ctr" anchorCtr="1">
                  <a:noAutofit/>
                </a:bodyPr>
                <a:lstStyle/>
                <a:p>
                  <a:pPr>
                    <a:defRPr sz="900" b="0" i="0" u="none" strike="noStrike" kern="1200" baseline="0">
                      <a:solidFill>
                        <a:schemeClr val="dk1">
                          <a:lumMod val="65000"/>
                          <a:lumOff val="3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wedgeRectCallout">
                      <a:avLst/>
                    </a:prstGeom>
                    <a:noFill/>
                    <a:ln>
                      <a:noFill/>
                    </a:ln>
                  </c15:spPr>
                  <c15:layout>
                    <c:manualLayout>
                      <c:w val="8.2751192691628672E-2"/>
                      <c:h val="0.26053682454632765"/>
                    </c:manualLayout>
                  </c15:layout>
                </c:ext>
                <c:ext xmlns:c16="http://schemas.microsoft.com/office/drawing/2014/chart" uri="{C3380CC4-5D6E-409C-BE32-E72D297353CC}">
                  <c16:uniqueId val="{00000003-2F97-41CD-BD63-2A8854A2234F}"/>
                </c:ext>
              </c:extLst>
            </c:dLbl>
            <c:dLbl>
              <c:idx val="2"/>
              <c:layout>
                <c:manualLayout>
                  <c:x val="-7.0251119863362479E-2"/>
                  <c:y val="-8.9903930389633485E-2"/>
                </c:manualLayout>
              </c:layout>
              <c:spPr>
                <a:solidFill>
                  <a:sysClr val="window" lastClr="FFFFFF">
                    <a:alpha val="0"/>
                  </a:sysClr>
                </a:solidFill>
                <a:ln>
                  <a:no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wedgeRectCallout">
                      <a:avLst/>
                    </a:prstGeom>
                    <a:noFill/>
                    <a:ln>
                      <a:noFill/>
                    </a:ln>
                  </c15:spPr>
                </c:ext>
                <c:ext xmlns:c16="http://schemas.microsoft.com/office/drawing/2014/chart" uri="{C3380CC4-5D6E-409C-BE32-E72D297353CC}">
                  <c16:uniqueId val="{00000005-2F97-41CD-BD63-2A8854A2234F}"/>
                </c:ext>
              </c:extLst>
            </c:dLbl>
            <c:spPr>
              <a:solidFill>
                <a:sysClr val="window" lastClr="FFFFFF">
                  <a:alpha val="0"/>
                </a:sysClr>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ext>
            </c:extLst>
          </c:dLbls>
          <c:cat>
            <c:strRef>
              <c:f>Lists!$D$10:$D$12</c:f>
              <c:strCache>
                <c:ptCount val="3"/>
                <c:pt idx="0">
                  <c:v>Substantial</c:v>
                </c:pt>
                <c:pt idx="1">
                  <c:v>Reasonable</c:v>
                </c:pt>
                <c:pt idx="2">
                  <c:v>Limited</c:v>
                </c:pt>
              </c:strCache>
            </c:strRef>
          </c:cat>
          <c:val>
            <c:numRef>
              <c:f>Lists!$E$10:$E$12</c:f>
              <c:numCache>
                <c:formatCode>General</c:formatCode>
                <c:ptCount val="3"/>
                <c:pt idx="0">
                  <c:v>13</c:v>
                </c:pt>
                <c:pt idx="1">
                  <c:v>0</c:v>
                </c:pt>
                <c:pt idx="2">
                  <c:v>0</c:v>
                </c:pt>
              </c:numCache>
            </c:numRef>
          </c:val>
          <c:extLst>
            <c:ext xmlns:c16="http://schemas.microsoft.com/office/drawing/2014/chart" uri="{C3380CC4-5D6E-409C-BE32-E72D297353CC}">
              <c16:uniqueId val="{00000006-2F97-41CD-BD63-2A8854A2234F}"/>
            </c:ext>
          </c:extLst>
        </c:ser>
        <c:dLbls>
          <c:showLegendKey val="0"/>
          <c:showVal val="0"/>
          <c:showCatName val="0"/>
          <c:showSerName val="0"/>
          <c:showPercent val="0"/>
          <c:showBubbleSize val="0"/>
          <c:showLeaderLines val="0"/>
        </c:dLbls>
        <c:firstSliceAng val="0"/>
        <c:holeSize val="50"/>
      </c:doughnutChart>
      <c:spPr>
        <a:noFill/>
        <a:ln>
          <a:noFill/>
        </a:ln>
        <a:effectLst/>
      </c:spPr>
    </c:plotArea>
    <c:legend>
      <c:legendPos val="tr"/>
      <c:layout>
        <c:manualLayout>
          <c:xMode val="edge"/>
          <c:yMode val="edge"/>
          <c:x val="0.60378346219517187"/>
          <c:y val="6.5510792094222343E-3"/>
          <c:w val="0.39621653780482818"/>
          <c:h val="0.59543042005762536"/>
        </c:manualLayout>
      </c:layout>
      <c:overlay val="1"/>
      <c:spPr>
        <a:noFill/>
        <a:ln>
          <a:no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
          <c:y val="1.0925819436457734E-2"/>
          <c:w val="1"/>
          <c:h val="0.9762448955823585"/>
        </c:manualLayout>
      </c:layout>
      <c:doughnutChart>
        <c:varyColors val="1"/>
        <c:ser>
          <c:idx val="0"/>
          <c:order val="0"/>
          <c:dPt>
            <c:idx val="0"/>
            <c:bubble3D val="0"/>
            <c:spPr>
              <a:solidFill>
                <a:srgbClr val="92D050"/>
              </a:solidFill>
              <a:ln w="19050">
                <a:solidFill>
                  <a:schemeClr val="lt1"/>
                </a:solidFill>
              </a:ln>
              <a:effectLst/>
            </c:spPr>
            <c:extLst>
              <c:ext xmlns:c16="http://schemas.microsoft.com/office/drawing/2014/chart" uri="{C3380CC4-5D6E-409C-BE32-E72D297353CC}">
                <c16:uniqueId val="{00000001-7B45-42B8-86A5-C889E3191F93}"/>
              </c:ext>
            </c:extLst>
          </c:dPt>
          <c:dPt>
            <c:idx val="1"/>
            <c:bubble3D val="0"/>
            <c:spPr>
              <a:solidFill>
                <a:srgbClr val="FFC000"/>
              </a:solidFill>
              <a:ln w="19050">
                <a:solidFill>
                  <a:schemeClr val="lt1"/>
                </a:solidFill>
              </a:ln>
              <a:effectLst/>
            </c:spPr>
            <c:extLst>
              <c:ext xmlns:c16="http://schemas.microsoft.com/office/drawing/2014/chart" uri="{C3380CC4-5D6E-409C-BE32-E72D297353CC}">
                <c16:uniqueId val="{00000003-7B45-42B8-86A5-C889E3191F93}"/>
              </c:ext>
            </c:extLst>
          </c:dPt>
          <c:dPt>
            <c:idx val="2"/>
            <c:bubble3D val="0"/>
            <c:spPr>
              <a:solidFill>
                <a:srgbClr val="FF0000"/>
              </a:solidFill>
              <a:ln w="19050">
                <a:solidFill>
                  <a:schemeClr val="lt1"/>
                </a:solidFill>
              </a:ln>
              <a:effectLst/>
            </c:spPr>
            <c:extLst>
              <c:ext xmlns:c16="http://schemas.microsoft.com/office/drawing/2014/chart" uri="{C3380CC4-5D6E-409C-BE32-E72D297353CC}">
                <c16:uniqueId val="{00000005-7B45-42B8-86A5-C889E3191F93}"/>
              </c:ext>
            </c:extLst>
          </c:dPt>
          <c:val>
            <c:numRef>
              <c:f>Dashboard!$I$25:$K$25</c:f>
              <c:numCache>
                <c:formatCode>General</c:formatCode>
                <c:ptCount val="3"/>
                <c:pt idx="0">
                  <c:v>0</c:v>
                </c:pt>
                <c:pt idx="1">
                  <c:v>0</c:v>
                </c:pt>
                <c:pt idx="2">
                  <c:v>0</c:v>
                </c:pt>
              </c:numCache>
            </c:numRef>
          </c:val>
          <c:extLst>
            <c:ext xmlns:c16="http://schemas.microsoft.com/office/drawing/2014/chart" uri="{C3380CC4-5D6E-409C-BE32-E72D297353CC}">
              <c16:uniqueId val="{00000006-7B45-42B8-86A5-C889E3191F93}"/>
            </c:ext>
          </c:extLst>
        </c:ser>
        <c:dLbls>
          <c:showLegendKey val="0"/>
          <c:showVal val="0"/>
          <c:showCatName val="0"/>
          <c:showSerName val="0"/>
          <c:showPercent val="0"/>
          <c:showBubbleSize val="0"/>
          <c:showLeaderLines val="1"/>
        </c:dLbls>
        <c:firstSliceAng val="0"/>
        <c:holeSize val="50"/>
      </c:doughnutChart>
    </c:plotArea>
    <c:plotVisOnly val="1"/>
    <c:dispBlanksAs val="gap"/>
    <c:showDLblsOverMax val="0"/>
    <c:extLst/>
  </c:chart>
  <c:spPr>
    <a:noFill/>
    <a:ln>
      <a:noFill/>
    </a:ln>
    <a:effectLst/>
  </c:spPr>
  <c:txPr>
    <a:bodyPr/>
    <a:lstStyle/>
    <a:p>
      <a:pPr>
        <a:defRPr/>
      </a:pPr>
      <a:endParaRPr lang="en-U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
          <c:y val="1.0925819436457734E-2"/>
          <c:w val="1"/>
          <c:h val="0.9762448955823585"/>
        </c:manualLayout>
      </c:layout>
      <c:doughnutChart>
        <c:varyColors val="1"/>
        <c:ser>
          <c:idx val="0"/>
          <c:order val="0"/>
          <c:dPt>
            <c:idx val="0"/>
            <c:bubble3D val="0"/>
            <c:spPr>
              <a:solidFill>
                <a:srgbClr val="92D050"/>
              </a:solidFill>
              <a:ln w="19050">
                <a:solidFill>
                  <a:schemeClr val="lt1"/>
                </a:solidFill>
              </a:ln>
              <a:effectLst/>
            </c:spPr>
            <c:extLst>
              <c:ext xmlns:c16="http://schemas.microsoft.com/office/drawing/2014/chart" uri="{C3380CC4-5D6E-409C-BE32-E72D297353CC}">
                <c16:uniqueId val="{00000001-2F6B-47B2-921E-5E37967A1078}"/>
              </c:ext>
            </c:extLst>
          </c:dPt>
          <c:dPt>
            <c:idx val="1"/>
            <c:bubble3D val="0"/>
            <c:spPr>
              <a:solidFill>
                <a:srgbClr val="FFC000"/>
              </a:solidFill>
              <a:ln w="19050">
                <a:solidFill>
                  <a:schemeClr val="lt1"/>
                </a:solidFill>
              </a:ln>
              <a:effectLst/>
            </c:spPr>
            <c:extLst>
              <c:ext xmlns:c16="http://schemas.microsoft.com/office/drawing/2014/chart" uri="{C3380CC4-5D6E-409C-BE32-E72D297353CC}">
                <c16:uniqueId val="{00000003-2F6B-47B2-921E-5E37967A1078}"/>
              </c:ext>
            </c:extLst>
          </c:dPt>
          <c:dPt>
            <c:idx val="2"/>
            <c:bubble3D val="0"/>
            <c:spPr>
              <a:solidFill>
                <a:srgbClr val="FF0000"/>
              </a:solidFill>
              <a:ln w="19050">
                <a:solidFill>
                  <a:schemeClr val="lt1"/>
                </a:solidFill>
              </a:ln>
              <a:effectLst/>
            </c:spPr>
            <c:extLst>
              <c:ext xmlns:c16="http://schemas.microsoft.com/office/drawing/2014/chart" uri="{C3380CC4-5D6E-409C-BE32-E72D297353CC}">
                <c16:uniqueId val="{00000005-2F6B-47B2-921E-5E37967A1078}"/>
              </c:ext>
            </c:extLst>
          </c:dPt>
          <c:val>
            <c:numRef>
              <c:f>Dashboard!$I$26:$K$26</c:f>
              <c:numCache>
                <c:formatCode>General</c:formatCode>
                <c:ptCount val="3"/>
                <c:pt idx="0">
                  <c:v>0</c:v>
                </c:pt>
                <c:pt idx="1">
                  <c:v>0</c:v>
                </c:pt>
                <c:pt idx="2">
                  <c:v>0</c:v>
                </c:pt>
              </c:numCache>
            </c:numRef>
          </c:val>
          <c:extLst>
            <c:ext xmlns:c16="http://schemas.microsoft.com/office/drawing/2014/chart" uri="{C3380CC4-5D6E-409C-BE32-E72D297353CC}">
              <c16:uniqueId val="{00000006-2F6B-47B2-921E-5E37967A1078}"/>
            </c:ext>
          </c:extLst>
        </c:ser>
        <c:dLbls>
          <c:showLegendKey val="0"/>
          <c:showVal val="0"/>
          <c:showCatName val="0"/>
          <c:showSerName val="0"/>
          <c:showPercent val="0"/>
          <c:showBubbleSize val="0"/>
          <c:showLeaderLines val="1"/>
        </c:dLbls>
        <c:firstSliceAng val="0"/>
        <c:holeSize val="50"/>
      </c:doughnutChart>
    </c:plotArea>
    <c:plotVisOnly val="1"/>
    <c:dispBlanksAs val="gap"/>
    <c:showDLblsOverMax val="0"/>
    <c:extLst/>
  </c:chart>
  <c:spPr>
    <a:noFill/>
    <a:ln>
      <a:noFill/>
    </a:ln>
    <a:effectLst/>
  </c:spPr>
  <c:txPr>
    <a:bodyPr/>
    <a:lstStyle/>
    <a:p>
      <a:pPr>
        <a:defRPr/>
      </a:pPr>
      <a:endParaRPr lang="en-U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
          <c:y val="1.0925819436457734E-2"/>
          <c:w val="1"/>
          <c:h val="0.9762448955823585"/>
        </c:manualLayout>
      </c:layout>
      <c:doughnutChart>
        <c:varyColors val="1"/>
        <c:ser>
          <c:idx val="0"/>
          <c:order val="0"/>
          <c:dPt>
            <c:idx val="0"/>
            <c:bubble3D val="0"/>
            <c:spPr>
              <a:solidFill>
                <a:srgbClr val="92D050"/>
              </a:solidFill>
              <a:ln w="19050">
                <a:solidFill>
                  <a:schemeClr val="lt1"/>
                </a:solidFill>
              </a:ln>
              <a:effectLst/>
            </c:spPr>
            <c:extLst>
              <c:ext xmlns:c16="http://schemas.microsoft.com/office/drawing/2014/chart" uri="{C3380CC4-5D6E-409C-BE32-E72D297353CC}">
                <c16:uniqueId val="{00000001-B14A-40A0-81B5-33C887EE950B}"/>
              </c:ext>
            </c:extLst>
          </c:dPt>
          <c:dPt>
            <c:idx val="1"/>
            <c:bubble3D val="0"/>
            <c:spPr>
              <a:solidFill>
                <a:srgbClr val="FFC000"/>
              </a:solidFill>
              <a:ln w="19050">
                <a:solidFill>
                  <a:schemeClr val="lt1"/>
                </a:solidFill>
              </a:ln>
              <a:effectLst/>
            </c:spPr>
            <c:extLst>
              <c:ext xmlns:c16="http://schemas.microsoft.com/office/drawing/2014/chart" uri="{C3380CC4-5D6E-409C-BE32-E72D297353CC}">
                <c16:uniqueId val="{00000003-B14A-40A0-81B5-33C887EE950B}"/>
              </c:ext>
            </c:extLst>
          </c:dPt>
          <c:dPt>
            <c:idx val="2"/>
            <c:bubble3D val="0"/>
            <c:spPr>
              <a:solidFill>
                <a:srgbClr val="FF0000"/>
              </a:solidFill>
              <a:ln w="19050">
                <a:solidFill>
                  <a:schemeClr val="lt1"/>
                </a:solidFill>
              </a:ln>
              <a:effectLst/>
            </c:spPr>
            <c:extLst>
              <c:ext xmlns:c16="http://schemas.microsoft.com/office/drawing/2014/chart" uri="{C3380CC4-5D6E-409C-BE32-E72D297353CC}">
                <c16:uniqueId val="{00000005-B14A-40A0-81B5-33C887EE950B}"/>
              </c:ext>
            </c:extLst>
          </c:dPt>
          <c:val>
            <c:numRef>
              <c:f>Dashboard!$I$27:$K$27</c:f>
              <c:numCache>
                <c:formatCode>General</c:formatCode>
                <c:ptCount val="3"/>
                <c:pt idx="0">
                  <c:v>0</c:v>
                </c:pt>
                <c:pt idx="1">
                  <c:v>0</c:v>
                </c:pt>
                <c:pt idx="2">
                  <c:v>0</c:v>
                </c:pt>
              </c:numCache>
            </c:numRef>
          </c:val>
          <c:extLst>
            <c:ext xmlns:c16="http://schemas.microsoft.com/office/drawing/2014/chart" uri="{C3380CC4-5D6E-409C-BE32-E72D297353CC}">
              <c16:uniqueId val="{00000006-B14A-40A0-81B5-33C887EE950B}"/>
            </c:ext>
          </c:extLst>
        </c:ser>
        <c:dLbls>
          <c:showLegendKey val="0"/>
          <c:showVal val="0"/>
          <c:showCatName val="0"/>
          <c:showSerName val="0"/>
          <c:showPercent val="0"/>
          <c:showBubbleSize val="0"/>
          <c:showLeaderLines val="1"/>
        </c:dLbls>
        <c:firstSliceAng val="0"/>
        <c:holeSize val="50"/>
      </c:doughnutChart>
    </c:plotArea>
    <c:plotVisOnly val="1"/>
    <c:dispBlanksAs val="gap"/>
    <c:showDLblsOverMax val="0"/>
    <c:extLst/>
  </c:chart>
  <c:spPr>
    <a:noFill/>
    <a:ln>
      <a:noFill/>
    </a:ln>
    <a:effectLst/>
  </c:spPr>
  <c:txPr>
    <a:bodyPr/>
    <a:lstStyle/>
    <a:p>
      <a:pPr>
        <a:defRPr/>
      </a:pPr>
      <a:endParaRPr lang="en-U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
          <c:y val="1.0925819436457734E-2"/>
          <c:w val="1"/>
          <c:h val="0.9762448955823585"/>
        </c:manualLayout>
      </c:layout>
      <c:doughnutChart>
        <c:varyColors val="1"/>
        <c:ser>
          <c:idx val="0"/>
          <c:order val="0"/>
          <c:dPt>
            <c:idx val="0"/>
            <c:bubble3D val="0"/>
            <c:spPr>
              <a:solidFill>
                <a:srgbClr val="92D050"/>
              </a:solidFill>
              <a:ln w="19050">
                <a:solidFill>
                  <a:schemeClr val="lt1"/>
                </a:solidFill>
              </a:ln>
              <a:effectLst/>
            </c:spPr>
            <c:extLst>
              <c:ext xmlns:c16="http://schemas.microsoft.com/office/drawing/2014/chart" uri="{C3380CC4-5D6E-409C-BE32-E72D297353CC}">
                <c16:uniqueId val="{00000001-75FD-4477-B5A9-61542E5B0A1F}"/>
              </c:ext>
            </c:extLst>
          </c:dPt>
          <c:dPt>
            <c:idx val="1"/>
            <c:bubble3D val="0"/>
            <c:spPr>
              <a:solidFill>
                <a:srgbClr val="FFC000"/>
              </a:solidFill>
              <a:ln w="19050">
                <a:solidFill>
                  <a:schemeClr val="lt1"/>
                </a:solidFill>
              </a:ln>
              <a:effectLst/>
            </c:spPr>
            <c:extLst>
              <c:ext xmlns:c16="http://schemas.microsoft.com/office/drawing/2014/chart" uri="{C3380CC4-5D6E-409C-BE32-E72D297353CC}">
                <c16:uniqueId val="{00000003-75FD-4477-B5A9-61542E5B0A1F}"/>
              </c:ext>
            </c:extLst>
          </c:dPt>
          <c:dPt>
            <c:idx val="2"/>
            <c:bubble3D val="0"/>
            <c:spPr>
              <a:solidFill>
                <a:srgbClr val="FF0000"/>
              </a:solidFill>
              <a:ln w="19050">
                <a:solidFill>
                  <a:schemeClr val="lt1"/>
                </a:solidFill>
              </a:ln>
              <a:effectLst/>
            </c:spPr>
            <c:extLst>
              <c:ext xmlns:c16="http://schemas.microsoft.com/office/drawing/2014/chart" uri="{C3380CC4-5D6E-409C-BE32-E72D297353CC}">
                <c16:uniqueId val="{00000005-75FD-4477-B5A9-61542E5B0A1F}"/>
              </c:ext>
            </c:extLst>
          </c:dPt>
          <c:val>
            <c:numRef>
              <c:f>Dashboard!$I$28:$K$28</c:f>
              <c:numCache>
                <c:formatCode>General</c:formatCode>
                <c:ptCount val="3"/>
                <c:pt idx="0">
                  <c:v>0</c:v>
                </c:pt>
                <c:pt idx="1">
                  <c:v>0</c:v>
                </c:pt>
                <c:pt idx="2">
                  <c:v>0</c:v>
                </c:pt>
              </c:numCache>
            </c:numRef>
          </c:val>
          <c:extLst>
            <c:ext xmlns:c16="http://schemas.microsoft.com/office/drawing/2014/chart" uri="{C3380CC4-5D6E-409C-BE32-E72D297353CC}">
              <c16:uniqueId val="{00000006-75FD-4477-B5A9-61542E5B0A1F}"/>
            </c:ext>
          </c:extLst>
        </c:ser>
        <c:dLbls>
          <c:showLegendKey val="0"/>
          <c:showVal val="0"/>
          <c:showCatName val="0"/>
          <c:showSerName val="0"/>
          <c:showPercent val="0"/>
          <c:showBubbleSize val="0"/>
          <c:showLeaderLines val="1"/>
        </c:dLbls>
        <c:firstSliceAng val="0"/>
        <c:holeSize val="50"/>
      </c:doughnutChart>
    </c:plotArea>
    <c:plotVisOnly val="1"/>
    <c:dispBlanksAs val="gap"/>
    <c:showDLblsOverMax val="0"/>
    <c:extLst/>
  </c:chart>
  <c:spPr>
    <a:noFill/>
    <a:ln>
      <a:noFill/>
    </a:ln>
    <a:effectLst/>
  </c:spPr>
  <c:txPr>
    <a:bodyPr/>
    <a:lstStyle/>
    <a:p>
      <a:pPr>
        <a:defRPr/>
      </a:pPr>
      <a:endParaRPr lang="en-US"/>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
          <c:y val="1.0925819436457734E-2"/>
          <c:w val="1"/>
          <c:h val="0.9762448955823585"/>
        </c:manualLayout>
      </c:layout>
      <c:doughnutChart>
        <c:varyColors val="1"/>
        <c:ser>
          <c:idx val="0"/>
          <c:order val="0"/>
          <c:dPt>
            <c:idx val="0"/>
            <c:bubble3D val="0"/>
            <c:spPr>
              <a:solidFill>
                <a:srgbClr val="92D050"/>
              </a:solidFill>
              <a:ln w="19050">
                <a:solidFill>
                  <a:schemeClr val="lt1"/>
                </a:solidFill>
              </a:ln>
              <a:effectLst/>
            </c:spPr>
            <c:extLst>
              <c:ext xmlns:c16="http://schemas.microsoft.com/office/drawing/2014/chart" uri="{C3380CC4-5D6E-409C-BE32-E72D297353CC}">
                <c16:uniqueId val="{00000001-32DC-49B5-BC1E-8F6C025C0BB2}"/>
              </c:ext>
            </c:extLst>
          </c:dPt>
          <c:dPt>
            <c:idx val="1"/>
            <c:bubble3D val="0"/>
            <c:spPr>
              <a:solidFill>
                <a:srgbClr val="FFC000"/>
              </a:solidFill>
              <a:ln w="19050">
                <a:solidFill>
                  <a:schemeClr val="lt1"/>
                </a:solidFill>
              </a:ln>
              <a:effectLst/>
            </c:spPr>
            <c:extLst>
              <c:ext xmlns:c16="http://schemas.microsoft.com/office/drawing/2014/chart" uri="{C3380CC4-5D6E-409C-BE32-E72D297353CC}">
                <c16:uniqueId val="{00000003-32DC-49B5-BC1E-8F6C025C0BB2}"/>
              </c:ext>
            </c:extLst>
          </c:dPt>
          <c:dPt>
            <c:idx val="2"/>
            <c:bubble3D val="0"/>
            <c:spPr>
              <a:solidFill>
                <a:srgbClr val="FF0000"/>
              </a:solidFill>
              <a:ln w="19050">
                <a:solidFill>
                  <a:schemeClr val="lt1"/>
                </a:solidFill>
              </a:ln>
              <a:effectLst/>
            </c:spPr>
            <c:extLst>
              <c:ext xmlns:c16="http://schemas.microsoft.com/office/drawing/2014/chart" uri="{C3380CC4-5D6E-409C-BE32-E72D297353CC}">
                <c16:uniqueId val="{00000005-32DC-49B5-BC1E-8F6C025C0BB2}"/>
              </c:ext>
            </c:extLst>
          </c:dPt>
          <c:val>
            <c:numRef>
              <c:f>Dashboard!$I$29:$K$29</c:f>
              <c:numCache>
                <c:formatCode>General</c:formatCode>
                <c:ptCount val="3"/>
                <c:pt idx="0">
                  <c:v>0</c:v>
                </c:pt>
                <c:pt idx="1">
                  <c:v>0</c:v>
                </c:pt>
                <c:pt idx="2">
                  <c:v>0</c:v>
                </c:pt>
              </c:numCache>
            </c:numRef>
          </c:val>
          <c:extLst>
            <c:ext xmlns:c16="http://schemas.microsoft.com/office/drawing/2014/chart" uri="{C3380CC4-5D6E-409C-BE32-E72D297353CC}">
              <c16:uniqueId val="{00000006-32DC-49B5-BC1E-8F6C025C0BB2}"/>
            </c:ext>
          </c:extLst>
        </c:ser>
        <c:dLbls>
          <c:showLegendKey val="0"/>
          <c:showVal val="0"/>
          <c:showCatName val="0"/>
          <c:showSerName val="0"/>
          <c:showPercent val="0"/>
          <c:showBubbleSize val="0"/>
          <c:showLeaderLines val="1"/>
        </c:dLbls>
        <c:firstSliceAng val="0"/>
        <c:holeSize val="50"/>
      </c:doughnutChart>
    </c:plotArea>
    <c:plotVisOnly val="1"/>
    <c:dispBlanksAs val="gap"/>
    <c:showDLblsOverMax val="0"/>
    <c:extLst/>
  </c:chart>
  <c:spPr>
    <a:noFill/>
    <a:ln>
      <a:noFill/>
    </a:ln>
    <a:effectLst/>
  </c:spPr>
  <c:txPr>
    <a:bodyPr/>
    <a:lstStyle/>
    <a:p>
      <a:pPr>
        <a:defRPr/>
      </a:pPr>
      <a:endParaRPr lang="en-US"/>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
          <c:y val="1.0925819436457734E-2"/>
          <c:w val="1"/>
          <c:h val="0.9762448955823585"/>
        </c:manualLayout>
      </c:layout>
      <c:doughnutChart>
        <c:varyColors val="1"/>
        <c:ser>
          <c:idx val="0"/>
          <c:order val="0"/>
          <c:dPt>
            <c:idx val="0"/>
            <c:bubble3D val="0"/>
            <c:spPr>
              <a:solidFill>
                <a:srgbClr val="92D050"/>
              </a:solidFill>
              <a:ln w="19050">
                <a:solidFill>
                  <a:schemeClr val="lt1"/>
                </a:solidFill>
              </a:ln>
              <a:effectLst/>
            </c:spPr>
            <c:extLst>
              <c:ext xmlns:c16="http://schemas.microsoft.com/office/drawing/2014/chart" uri="{C3380CC4-5D6E-409C-BE32-E72D297353CC}">
                <c16:uniqueId val="{00000001-ED22-4B00-BBF2-3BC62357C439}"/>
              </c:ext>
            </c:extLst>
          </c:dPt>
          <c:dPt>
            <c:idx val="1"/>
            <c:bubble3D val="0"/>
            <c:spPr>
              <a:solidFill>
                <a:srgbClr val="FFC000"/>
              </a:solidFill>
              <a:ln w="19050">
                <a:solidFill>
                  <a:schemeClr val="lt1"/>
                </a:solidFill>
              </a:ln>
              <a:effectLst/>
            </c:spPr>
            <c:extLst>
              <c:ext xmlns:c16="http://schemas.microsoft.com/office/drawing/2014/chart" uri="{C3380CC4-5D6E-409C-BE32-E72D297353CC}">
                <c16:uniqueId val="{00000003-ED22-4B00-BBF2-3BC62357C439}"/>
              </c:ext>
            </c:extLst>
          </c:dPt>
          <c:dPt>
            <c:idx val="2"/>
            <c:bubble3D val="0"/>
            <c:spPr>
              <a:solidFill>
                <a:srgbClr val="FF0000"/>
              </a:solidFill>
              <a:ln w="19050">
                <a:solidFill>
                  <a:schemeClr val="lt1"/>
                </a:solidFill>
              </a:ln>
              <a:effectLst/>
            </c:spPr>
            <c:extLst>
              <c:ext xmlns:c16="http://schemas.microsoft.com/office/drawing/2014/chart" uri="{C3380CC4-5D6E-409C-BE32-E72D297353CC}">
                <c16:uniqueId val="{00000005-ED22-4B00-BBF2-3BC62357C439}"/>
              </c:ext>
            </c:extLst>
          </c:dPt>
          <c:val>
            <c:numRef>
              <c:f>Dashboard!$I$30:$K$30</c:f>
              <c:numCache>
                <c:formatCode>General</c:formatCode>
                <c:ptCount val="3"/>
                <c:pt idx="0">
                  <c:v>0</c:v>
                </c:pt>
                <c:pt idx="1">
                  <c:v>0</c:v>
                </c:pt>
                <c:pt idx="2">
                  <c:v>0</c:v>
                </c:pt>
              </c:numCache>
            </c:numRef>
          </c:val>
          <c:extLst>
            <c:ext xmlns:c16="http://schemas.microsoft.com/office/drawing/2014/chart" uri="{C3380CC4-5D6E-409C-BE32-E72D297353CC}">
              <c16:uniqueId val="{00000006-ED22-4B00-BBF2-3BC62357C439}"/>
            </c:ext>
          </c:extLst>
        </c:ser>
        <c:dLbls>
          <c:showLegendKey val="0"/>
          <c:showVal val="0"/>
          <c:showCatName val="0"/>
          <c:showSerName val="0"/>
          <c:showPercent val="0"/>
          <c:showBubbleSize val="0"/>
          <c:showLeaderLines val="1"/>
        </c:dLbls>
        <c:firstSliceAng val="0"/>
        <c:holeSize val="50"/>
      </c:doughnutChart>
    </c:plotArea>
    <c:plotVisOnly val="1"/>
    <c:dispBlanksAs val="gap"/>
    <c:showDLblsOverMax val="0"/>
    <c:extLst/>
  </c:chart>
  <c:spPr>
    <a:noFill/>
    <a:ln>
      <a:noFill/>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8951279783344122E-2"/>
          <c:y val="3.7787339127556045E-2"/>
          <c:w val="0.95657308032498378"/>
          <c:h val="0.93862828804989096"/>
        </c:manualLayout>
      </c:layout>
      <c:doughnutChart>
        <c:varyColors val="1"/>
        <c:ser>
          <c:idx val="0"/>
          <c:order val="0"/>
          <c:dPt>
            <c:idx val="0"/>
            <c:bubble3D val="0"/>
            <c:spPr>
              <a:solidFill>
                <a:srgbClr val="92D050"/>
              </a:solidFill>
              <a:ln w="19050">
                <a:solidFill>
                  <a:schemeClr val="lt1"/>
                </a:solidFill>
              </a:ln>
              <a:effectLst/>
            </c:spPr>
            <c:extLst>
              <c:ext xmlns:c16="http://schemas.microsoft.com/office/drawing/2014/chart" uri="{C3380CC4-5D6E-409C-BE32-E72D297353CC}">
                <c16:uniqueId val="{00000001-182F-450D-8492-EB6B2992FB97}"/>
              </c:ext>
            </c:extLst>
          </c:dPt>
          <c:dPt>
            <c:idx val="1"/>
            <c:bubble3D val="0"/>
            <c:spPr>
              <a:solidFill>
                <a:srgbClr val="FFC000"/>
              </a:solidFill>
              <a:ln w="19050">
                <a:solidFill>
                  <a:schemeClr val="lt1"/>
                </a:solidFill>
              </a:ln>
              <a:effectLst/>
            </c:spPr>
            <c:extLst>
              <c:ext xmlns:c16="http://schemas.microsoft.com/office/drawing/2014/chart" uri="{C3380CC4-5D6E-409C-BE32-E72D297353CC}">
                <c16:uniqueId val="{00000003-182F-450D-8492-EB6B2992FB97}"/>
              </c:ext>
            </c:extLst>
          </c:dPt>
          <c:dPt>
            <c:idx val="2"/>
            <c:bubble3D val="0"/>
            <c:spPr>
              <a:solidFill>
                <a:srgbClr val="FF0000"/>
              </a:solidFill>
              <a:ln w="19050">
                <a:solidFill>
                  <a:schemeClr val="lt1"/>
                </a:solidFill>
              </a:ln>
              <a:effectLst/>
            </c:spPr>
            <c:extLst>
              <c:ext xmlns:c16="http://schemas.microsoft.com/office/drawing/2014/chart" uri="{C3380CC4-5D6E-409C-BE32-E72D297353CC}">
                <c16:uniqueId val="{00000005-182F-450D-8492-EB6B2992FB97}"/>
              </c:ext>
            </c:extLst>
          </c:dPt>
          <c:val>
            <c:numRef>
              <c:f>Dashboard!$I$16:$K$16</c:f>
              <c:numCache>
                <c:formatCode>General</c:formatCode>
                <c:ptCount val="3"/>
                <c:pt idx="0">
                  <c:v>0</c:v>
                </c:pt>
                <c:pt idx="1">
                  <c:v>0</c:v>
                </c:pt>
                <c:pt idx="2">
                  <c:v>0</c:v>
                </c:pt>
              </c:numCache>
            </c:numRef>
          </c:val>
          <c:extLst>
            <c:ext xmlns:c16="http://schemas.microsoft.com/office/drawing/2014/chart" uri="{C3380CC4-5D6E-409C-BE32-E72D297353CC}">
              <c16:uniqueId val="{00000000-004E-427F-A764-A0EA788F5016}"/>
            </c:ext>
          </c:extLst>
        </c:ser>
        <c:dLbls>
          <c:showLegendKey val="0"/>
          <c:showVal val="0"/>
          <c:showCatName val="0"/>
          <c:showSerName val="0"/>
          <c:showPercent val="0"/>
          <c:showBubbleSize val="0"/>
          <c:showLeaderLines val="1"/>
        </c:dLbls>
        <c:firstSliceAng val="0"/>
        <c:holeSize val="50"/>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
          <c:y val="1.0925819436457734E-2"/>
          <c:w val="1"/>
          <c:h val="0.9762448955823585"/>
        </c:manualLayout>
      </c:layout>
      <c:doughnutChart>
        <c:varyColors val="1"/>
        <c:ser>
          <c:idx val="0"/>
          <c:order val="0"/>
          <c:dPt>
            <c:idx val="0"/>
            <c:bubble3D val="0"/>
            <c:spPr>
              <a:solidFill>
                <a:srgbClr val="92D050"/>
              </a:solidFill>
              <a:ln w="19050">
                <a:solidFill>
                  <a:schemeClr val="lt1"/>
                </a:solidFill>
              </a:ln>
              <a:effectLst/>
            </c:spPr>
            <c:extLst>
              <c:ext xmlns:c16="http://schemas.microsoft.com/office/drawing/2014/chart" uri="{C3380CC4-5D6E-409C-BE32-E72D297353CC}">
                <c16:uniqueId val="{00000001-2CFA-4FE7-B3FB-A685CF7CA3FA}"/>
              </c:ext>
            </c:extLst>
          </c:dPt>
          <c:dPt>
            <c:idx val="1"/>
            <c:bubble3D val="0"/>
            <c:spPr>
              <a:solidFill>
                <a:srgbClr val="FFC000"/>
              </a:solidFill>
              <a:ln w="19050">
                <a:solidFill>
                  <a:schemeClr val="lt1"/>
                </a:solidFill>
              </a:ln>
              <a:effectLst/>
            </c:spPr>
            <c:extLst>
              <c:ext xmlns:c16="http://schemas.microsoft.com/office/drawing/2014/chart" uri="{C3380CC4-5D6E-409C-BE32-E72D297353CC}">
                <c16:uniqueId val="{00000003-2CFA-4FE7-B3FB-A685CF7CA3FA}"/>
              </c:ext>
            </c:extLst>
          </c:dPt>
          <c:dPt>
            <c:idx val="2"/>
            <c:bubble3D val="0"/>
            <c:spPr>
              <a:solidFill>
                <a:srgbClr val="FF0000"/>
              </a:solidFill>
              <a:ln w="19050">
                <a:solidFill>
                  <a:schemeClr val="lt1"/>
                </a:solidFill>
              </a:ln>
              <a:effectLst/>
            </c:spPr>
            <c:extLst>
              <c:ext xmlns:c16="http://schemas.microsoft.com/office/drawing/2014/chart" uri="{C3380CC4-5D6E-409C-BE32-E72D297353CC}">
                <c16:uniqueId val="{00000005-2CFA-4FE7-B3FB-A685CF7CA3FA}"/>
              </c:ext>
            </c:extLst>
          </c:dPt>
          <c:val>
            <c:numRef>
              <c:f>Dashboard!$I$30:$K$30</c:f>
              <c:numCache>
                <c:formatCode>General</c:formatCode>
                <c:ptCount val="3"/>
                <c:pt idx="0">
                  <c:v>0</c:v>
                </c:pt>
                <c:pt idx="1">
                  <c:v>0</c:v>
                </c:pt>
                <c:pt idx="2">
                  <c:v>0</c:v>
                </c:pt>
              </c:numCache>
            </c:numRef>
          </c:val>
          <c:extLst>
            <c:ext xmlns:c16="http://schemas.microsoft.com/office/drawing/2014/chart" uri="{C3380CC4-5D6E-409C-BE32-E72D297353CC}">
              <c16:uniqueId val="{00000006-2CFA-4FE7-B3FB-A685CF7CA3FA}"/>
            </c:ext>
          </c:extLst>
        </c:ser>
        <c:dLbls>
          <c:showLegendKey val="0"/>
          <c:showVal val="0"/>
          <c:showCatName val="0"/>
          <c:showSerName val="0"/>
          <c:showPercent val="0"/>
          <c:showBubbleSize val="0"/>
          <c:showLeaderLines val="1"/>
        </c:dLbls>
        <c:firstSliceAng val="0"/>
        <c:holeSize val="50"/>
      </c:doughnutChart>
    </c:plotArea>
    <c:plotVisOnly val="1"/>
    <c:dispBlanksAs val="gap"/>
    <c:showDLblsOverMax val="0"/>
    <c:extLst/>
  </c:chart>
  <c:spPr>
    <a:noFill/>
    <a:ln>
      <a:noFill/>
    </a:ln>
    <a:effectLst/>
  </c:spPr>
  <c:txPr>
    <a:bodyPr/>
    <a:lstStyle/>
    <a:p>
      <a:pPr>
        <a:defRPr/>
      </a:pPr>
      <a:endParaRPr lang="en-US"/>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
          <c:y val="1.0925819436457734E-2"/>
          <c:w val="1"/>
          <c:h val="0.9762448955823585"/>
        </c:manualLayout>
      </c:layout>
      <c:doughnutChart>
        <c:varyColors val="1"/>
        <c:ser>
          <c:idx val="0"/>
          <c:order val="0"/>
          <c:dPt>
            <c:idx val="0"/>
            <c:bubble3D val="0"/>
            <c:spPr>
              <a:solidFill>
                <a:srgbClr val="92D050"/>
              </a:solidFill>
              <a:ln w="19050">
                <a:solidFill>
                  <a:schemeClr val="lt1"/>
                </a:solidFill>
              </a:ln>
              <a:effectLst/>
            </c:spPr>
            <c:extLst>
              <c:ext xmlns:c16="http://schemas.microsoft.com/office/drawing/2014/chart" uri="{C3380CC4-5D6E-409C-BE32-E72D297353CC}">
                <c16:uniqueId val="{00000001-34AD-4D7A-8D86-9E3ACB045354}"/>
              </c:ext>
            </c:extLst>
          </c:dPt>
          <c:dPt>
            <c:idx val="1"/>
            <c:bubble3D val="0"/>
            <c:spPr>
              <a:solidFill>
                <a:srgbClr val="FFC000"/>
              </a:solidFill>
              <a:ln w="19050">
                <a:solidFill>
                  <a:schemeClr val="lt1"/>
                </a:solidFill>
              </a:ln>
              <a:effectLst/>
            </c:spPr>
            <c:extLst>
              <c:ext xmlns:c16="http://schemas.microsoft.com/office/drawing/2014/chart" uri="{C3380CC4-5D6E-409C-BE32-E72D297353CC}">
                <c16:uniqueId val="{00000003-34AD-4D7A-8D86-9E3ACB045354}"/>
              </c:ext>
            </c:extLst>
          </c:dPt>
          <c:dPt>
            <c:idx val="2"/>
            <c:bubble3D val="0"/>
            <c:spPr>
              <a:solidFill>
                <a:srgbClr val="FF0000"/>
              </a:solidFill>
              <a:ln w="19050">
                <a:solidFill>
                  <a:schemeClr val="lt1"/>
                </a:solidFill>
              </a:ln>
              <a:effectLst/>
            </c:spPr>
            <c:extLst>
              <c:ext xmlns:c16="http://schemas.microsoft.com/office/drawing/2014/chart" uri="{C3380CC4-5D6E-409C-BE32-E72D297353CC}">
                <c16:uniqueId val="{00000005-34AD-4D7A-8D86-9E3ACB045354}"/>
              </c:ext>
            </c:extLst>
          </c:dPt>
          <c:val>
            <c:numRef>
              <c:f>Dashboard!$I$31:$K$31</c:f>
              <c:numCache>
                <c:formatCode>General</c:formatCode>
                <c:ptCount val="3"/>
                <c:pt idx="0">
                  <c:v>0</c:v>
                </c:pt>
                <c:pt idx="1">
                  <c:v>0</c:v>
                </c:pt>
                <c:pt idx="2">
                  <c:v>0</c:v>
                </c:pt>
              </c:numCache>
            </c:numRef>
          </c:val>
          <c:extLst>
            <c:ext xmlns:c16="http://schemas.microsoft.com/office/drawing/2014/chart" uri="{C3380CC4-5D6E-409C-BE32-E72D297353CC}">
              <c16:uniqueId val="{00000006-34AD-4D7A-8D86-9E3ACB045354}"/>
            </c:ext>
          </c:extLst>
        </c:ser>
        <c:dLbls>
          <c:showLegendKey val="0"/>
          <c:showVal val="0"/>
          <c:showCatName val="0"/>
          <c:showSerName val="0"/>
          <c:showPercent val="0"/>
          <c:showBubbleSize val="0"/>
          <c:showLeaderLines val="1"/>
        </c:dLbls>
        <c:firstSliceAng val="0"/>
        <c:holeSize val="50"/>
      </c:doughnutChart>
    </c:plotArea>
    <c:plotVisOnly val="1"/>
    <c:dispBlanksAs val="gap"/>
    <c:showDLblsOverMax val="0"/>
    <c:extLst/>
  </c:chart>
  <c:spPr>
    <a:noFill/>
    <a:ln>
      <a:noFill/>
    </a:ln>
    <a:effectLst/>
  </c:spPr>
  <c:txPr>
    <a:bodyPr/>
    <a:lstStyle/>
    <a:p>
      <a:pPr>
        <a:defRPr/>
      </a:pPr>
      <a:endParaRPr lang="en-US"/>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
          <c:y val="1.0925819436457734E-2"/>
          <c:w val="1"/>
          <c:h val="0.9762448955823585"/>
        </c:manualLayout>
      </c:layout>
      <c:doughnutChart>
        <c:varyColors val="1"/>
        <c:ser>
          <c:idx val="0"/>
          <c:order val="0"/>
          <c:dPt>
            <c:idx val="0"/>
            <c:bubble3D val="0"/>
            <c:spPr>
              <a:solidFill>
                <a:srgbClr val="92D050"/>
              </a:solidFill>
              <a:ln w="19050">
                <a:solidFill>
                  <a:schemeClr val="lt1"/>
                </a:solidFill>
              </a:ln>
              <a:effectLst/>
            </c:spPr>
            <c:extLst>
              <c:ext xmlns:c16="http://schemas.microsoft.com/office/drawing/2014/chart" uri="{C3380CC4-5D6E-409C-BE32-E72D297353CC}">
                <c16:uniqueId val="{00000001-6D34-4695-9CD0-849EC6896335}"/>
              </c:ext>
            </c:extLst>
          </c:dPt>
          <c:dPt>
            <c:idx val="1"/>
            <c:bubble3D val="0"/>
            <c:spPr>
              <a:solidFill>
                <a:srgbClr val="FFC000"/>
              </a:solidFill>
              <a:ln w="19050">
                <a:solidFill>
                  <a:schemeClr val="lt1"/>
                </a:solidFill>
              </a:ln>
              <a:effectLst/>
            </c:spPr>
            <c:extLst>
              <c:ext xmlns:c16="http://schemas.microsoft.com/office/drawing/2014/chart" uri="{C3380CC4-5D6E-409C-BE32-E72D297353CC}">
                <c16:uniqueId val="{00000003-6D34-4695-9CD0-849EC6896335}"/>
              </c:ext>
            </c:extLst>
          </c:dPt>
          <c:dPt>
            <c:idx val="2"/>
            <c:bubble3D val="0"/>
            <c:spPr>
              <a:solidFill>
                <a:srgbClr val="FF0000"/>
              </a:solidFill>
              <a:ln w="19050">
                <a:solidFill>
                  <a:schemeClr val="lt1"/>
                </a:solidFill>
              </a:ln>
              <a:effectLst/>
            </c:spPr>
            <c:extLst>
              <c:ext xmlns:c16="http://schemas.microsoft.com/office/drawing/2014/chart" uri="{C3380CC4-5D6E-409C-BE32-E72D297353CC}">
                <c16:uniqueId val="{00000005-6D34-4695-9CD0-849EC6896335}"/>
              </c:ext>
            </c:extLst>
          </c:dPt>
          <c:val>
            <c:numRef>
              <c:f>Dashboard!$I$32:$K$32</c:f>
              <c:numCache>
                <c:formatCode>General</c:formatCode>
                <c:ptCount val="3"/>
                <c:pt idx="0">
                  <c:v>0</c:v>
                </c:pt>
                <c:pt idx="1">
                  <c:v>0</c:v>
                </c:pt>
                <c:pt idx="2">
                  <c:v>0</c:v>
                </c:pt>
              </c:numCache>
            </c:numRef>
          </c:val>
          <c:extLst>
            <c:ext xmlns:c16="http://schemas.microsoft.com/office/drawing/2014/chart" uri="{C3380CC4-5D6E-409C-BE32-E72D297353CC}">
              <c16:uniqueId val="{00000006-6D34-4695-9CD0-849EC6896335}"/>
            </c:ext>
          </c:extLst>
        </c:ser>
        <c:dLbls>
          <c:showLegendKey val="0"/>
          <c:showVal val="0"/>
          <c:showCatName val="0"/>
          <c:showSerName val="0"/>
          <c:showPercent val="0"/>
          <c:showBubbleSize val="0"/>
          <c:showLeaderLines val="1"/>
        </c:dLbls>
        <c:firstSliceAng val="0"/>
        <c:holeSize val="50"/>
      </c:doughnutChart>
    </c:plotArea>
    <c:plotVisOnly val="1"/>
    <c:dispBlanksAs val="gap"/>
    <c:showDLblsOverMax val="0"/>
    <c:extLst/>
  </c:chart>
  <c:spPr>
    <a:noFill/>
    <a:ln>
      <a:noFill/>
    </a:ln>
    <a:effectLst/>
  </c:spPr>
  <c:txPr>
    <a:bodyPr/>
    <a:lstStyle/>
    <a:p>
      <a:pPr>
        <a:defRPr/>
      </a:pPr>
      <a:endParaRPr lang="en-US"/>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
          <c:y val="1.0925819436457734E-2"/>
          <c:w val="1"/>
          <c:h val="0.9762448955823585"/>
        </c:manualLayout>
      </c:layout>
      <c:doughnutChart>
        <c:varyColors val="1"/>
        <c:ser>
          <c:idx val="0"/>
          <c:order val="0"/>
          <c:dPt>
            <c:idx val="0"/>
            <c:bubble3D val="0"/>
            <c:spPr>
              <a:solidFill>
                <a:srgbClr val="92D050"/>
              </a:solidFill>
              <a:ln w="19050">
                <a:solidFill>
                  <a:schemeClr val="lt1"/>
                </a:solidFill>
              </a:ln>
              <a:effectLst/>
            </c:spPr>
            <c:extLst>
              <c:ext xmlns:c16="http://schemas.microsoft.com/office/drawing/2014/chart" uri="{C3380CC4-5D6E-409C-BE32-E72D297353CC}">
                <c16:uniqueId val="{00000001-EAF1-44F5-A097-C83C24F615AA}"/>
              </c:ext>
            </c:extLst>
          </c:dPt>
          <c:dPt>
            <c:idx val="1"/>
            <c:bubble3D val="0"/>
            <c:spPr>
              <a:solidFill>
                <a:srgbClr val="FFC000"/>
              </a:solidFill>
              <a:ln w="19050">
                <a:solidFill>
                  <a:schemeClr val="lt1"/>
                </a:solidFill>
              </a:ln>
              <a:effectLst/>
            </c:spPr>
            <c:extLst>
              <c:ext xmlns:c16="http://schemas.microsoft.com/office/drawing/2014/chart" uri="{C3380CC4-5D6E-409C-BE32-E72D297353CC}">
                <c16:uniqueId val="{00000003-EAF1-44F5-A097-C83C24F615AA}"/>
              </c:ext>
            </c:extLst>
          </c:dPt>
          <c:dPt>
            <c:idx val="2"/>
            <c:bubble3D val="0"/>
            <c:spPr>
              <a:solidFill>
                <a:srgbClr val="FF0000"/>
              </a:solidFill>
              <a:ln w="19050">
                <a:solidFill>
                  <a:schemeClr val="lt1"/>
                </a:solidFill>
              </a:ln>
              <a:effectLst/>
            </c:spPr>
            <c:extLst>
              <c:ext xmlns:c16="http://schemas.microsoft.com/office/drawing/2014/chart" uri="{C3380CC4-5D6E-409C-BE32-E72D297353CC}">
                <c16:uniqueId val="{00000005-EAF1-44F5-A097-C83C24F615AA}"/>
              </c:ext>
            </c:extLst>
          </c:dPt>
          <c:val>
            <c:numRef>
              <c:f>Dashboard!$I$33:$K$33</c:f>
              <c:numCache>
                <c:formatCode>General</c:formatCode>
                <c:ptCount val="3"/>
                <c:pt idx="0">
                  <c:v>0</c:v>
                </c:pt>
                <c:pt idx="1">
                  <c:v>0</c:v>
                </c:pt>
                <c:pt idx="2">
                  <c:v>0</c:v>
                </c:pt>
              </c:numCache>
            </c:numRef>
          </c:val>
          <c:extLst>
            <c:ext xmlns:c16="http://schemas.microsoft.com/office/drawing/2014/chart" uri="{C3380CC4-5D6E-409C-BE32-E72D297353CC}">
              <c16:uniqueId val="{00000006-EAF1-44F5-A097-C83C24F615AA}"/>
            </c:ext>
          </c:extLst>
        </c:ser>
        <c:dLbls>
          <c:showLegendKey val="0"/>
          <c:showVal val="0"/>
          <c:showCatName val="0"/>
          <c:showSerName val="0"/>
          <c:showPercent val="0"/>
          <c:showBubbleSize val="0"/>
          <c:showLeaderLines val="1"/>
        </c:dLbls>
        <c:firstSliceAng val="0"/>
        <c:holeSize val="50"/>
      </c:doughnutChart>
    </c:plotArea>
    <c:plotVisOnly val="1"/>
    <c:dispBlanksAs val="gap"/>
    <c:showDLblsOverMax val="0"/>
    <c:extLst/>
  </c:chart>
  <c:spPr>
    <a:noFill/>
    <a:ln>
      <a:noFill/>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
          <c:y val="2.2545981450722173E-3"/>
          <c:w val="0.97648148148148128"/>
          <c:h val="0.97207653466605937"/>
        </c:manualLayout>
      </c:layout>
      <c:doughnutChart>
        <c:varyColors val="1"/>
        <c:ser>
          <c:idx val="0"/>
          <c:order val="0"/>
          <c:dPt>
            <c:idx val="0"/>
            <c:bubble3D val="0"/>
            <c:spPr>
              <a:solidFill>
                <a:srgbClr val="92D050"/>
              </a:solidFill>
              <a:ln w="19050">
                <a:solidFill>
                  <a:schemeClr val="lt1"/>
                </a:solidFill>
              </a:ln>
              <a:effectLst/>
            </c:spPr>
            <c:extLst>
              <c:ext xmlns:c16="http://schemas.microsoft.com/office/drawing/2014/chart" uri="{C3380CC4-5D6E-409C-BE32-E72D297353CC}">
                <c16:uniqueId val="{00000001-618F-40E0-A8A5-D3F914BFFD43}"/>
              </c:ext>
            </c:extLst>
          </c:dPt>
          <c:dPt>
            <c:idx val="1"/>
            <c:bubble3D val="0"/>
            <c:spPr>
              <a:solidFill>
                <a:srgbClr val="FFC000"/>
              </a:solidFill>
              <a:ln w="19050">
                <a:solidFill>
                  <a:schemeClr val="lt1"/>
                </a:solidFill>
              </a:ln>
              <a:effectLst/>
            </c:spPr>
            <c:extLst>
              <c:ext xmlns:c16="http://schemas.microsoft.com/office/drawing/2014/chart" uri="{C3380CC4-5D6E-409C-BE32-E72D297353CC}">
                <c16:uniqueId val="{00000003-618F-40E0-A8A5-D3F914BFFD43}"/>
              </c:ext>
            </c:extLst>
          </c:dPt>
          <c:dPt>
            <c:idx val="2"/>
            <c:bubble3D val="0"/>
            <c:spPr>
              <a:solidFill>
                <a:srgbClr val="FF0000"/>
              </a:solidFill>
              <a:ln w="19050">
                <a:solidFill>
                  <a:schemeClr val="lt1"/>
                </a:solidFill>
              </a:ln>
              <a:effectLst/>
            </c:spPr>
            <c:extLst>
              <c:ext xmlns:c16="http://schemas.microsoft.com/office/drawing/2014/chart" uri="{C3380CC4-5D6E-409C-BE32-E72D297353CC}">
                <c16:uniqueId val="{00000005-618F-40E0-A8A5-D3F914BFFD43}"/>
              </c:ext>
            </c:extLst>
          </c:dPt>
          <c:val>
            <c:numRef>
              <c:f>Dashboard!$I$17:$K$17</c:f>
              <c:numCache>
                <c:formatCode>General</c:formatCode>
                <c:ptCount val="3"/>
                <c:pt idx="0">
                  <c:v>0</c:v>
                </c:pt>
                <c:pt idx="1">
                  <c:v>0</c:v>
                </c:pt>
                <c:pt idx="2">
                  <c:v>0</c:v>
                </c:pt>
              </c:numCache>
            </c:numRef>
          </c:val>
          <c:extLst>
            <c:ext xmlns:c16="http://schemas.microsoft.com/office/drawing/2014/chart" uri="{C3380CC4-5D6E-409C-BE32-E72D297353CC}">
              <c16:uniqueId val="{00000000-B649-49E9-A13B-142924469F1C}"/>
            </c:ext>
          </c:extLst>
        </c:ser>
        <c:dLbls>
          <c:showLegendKey val="0"/>
          <c:showVal val="0"/>
          <c:showCatName val="0"/>
          <c:showSerName val="0"/>
          <c:showPercent val="0"/>
          <c:showBubbleSize val="0"/>
          <c:showLeaderLines val="1"/>
        </c:dLbls>
        <c:firstSliceAng val="0"/>
        <c:holeSize val="50"/>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3328407858437687E-3"/>
          <c:y val="0"/>
          <c:w val="0.96822340789483241"/>
          <c:h val="0.97668706701275032"/>
        </c:manualLayout>
      </c:layout>
      <c:doughnutChart>
        <c:varyColors val="1"/>
        <c:ser>
          <c:idx val="0"/>
          <c:order val="0"/>
          <c:dPt>
            <c:idx val="0"/>
            <c:bubble3D val="0"/>
            <c:spPr>
              <a:solidFill>
                <a:srgbClr val="92D050"/>
              </a:solidFill>
              <a:ln w="19050">
                <a:solidFill>
                  <a:schemeClr val="lt1"/>
                </a:solidFill>
              </a:ln>
              <a:effectLst/>
            </c:spPr>
            <c:extLst>
              <c:ext xmlns:c16="http://schemas.microsoft.com/office/drawing/2014/chart" uri="{C3380CC4-5D6E-409C-BE32-E72D297353CC}">
                <c16:uniqueId val="{00000004-40CA-446B-A0AF-76442C3D0714}"/>
              </c:ext>
            </c:extLst>
          </c:dPt>
          <c:dPt>
            <c:idx val="1"/>
            <c:bubble3D val="0"/>
            <c:spPr>
              <a:solidFill>
                <a:srgbClr val="FFC000"/>
              </a:solidFill>
              <a:ln w="19050">
                <a:solidFill>
                  <a:schemeClr val="lt1"/>
                </a:solidFill>
              </a:ln>
              <a:effectLst/>
            </c:spPr>
            <c:extLst>
              <c:ext xmlns:c16="http://schemas.microsoft.com/office/drawing/2014/chart" uri="{C3380CC4-5D6E-409C-BE32-E72D297353CC}">
                <c16:uniqueId val="{00000003-40CA-446B-A0AF-76442C3D0714}"/>
              </c:ext>
            </c:extLst>
          </c:dPt>
          <c:dPt>
            <c:idx val="2"/>
            <c:bubble3D val="0"/>
            <c:spPr>
              <a:solidFill>
                <a:srgbClr val="FF0000"/>
              </a:solidFill>
              <a:ln w="19050">
                <a:solidFill>
                  <a:schemeClr val="lt1"/>
                </a:solidFill>
              </a:ln>
              <a:effectLst/>
            </c:spPr>
            <c:extLst>
              <c:ext xmlns:c16="http://schemas.microsoft.com/office/drawing/2014/chart" uri="{C3380CC4-5D6E-409C-BE32-E72D297353CC}">
                <c16:uniqueId val="{00000002-40CA-446B-A0AF-76442C3D0714}"/>
              </c:ext>
            </c:extLst>
          </c:dPt>
          <c:val>
            <c:numRef>
              <c:f>Dashboard!$I$18:$K$18</c:f>
              <c:numCache>
                <c:formatCode>General</c:formatCode>
                <c:ptCount val="3"/>
                <c:pt idx="0">
                  <c:v>0</c:v>
                </c:pt>
                <c:pt idx="1">
                  <c:v>0</c:v>
                </c:pt>
                <c:pt idx="2">
                  <c:v>0</c:v>
                </c:pt>
              </c:numCache>
            </c:numRef>
          </c:val>
          <c:extLst>
            <c:ext xmlns:c16="http://schemas.microsoft.com/office/drawing/2014/chart" uri="{C3380CC4-5D6E-409C-BE32-E72D297353CC}">
              <c16:uniqueId val="{00000000-40CA-446B-A0AF-76442C3D0714}"/>
            </c:ext>
          </c:extLst>
        </c:ser>
        <c:dLbls>
          <c:showLegendKey val="0"/>
          <c:showVal val="0"/>
          <c:showCatName val="0"/>
          <c:showSerName val="0"/>
          <c:showPercent val="0"/>
          <c:showBubbleSize val="0"/>
          <c:showLeaderLines val="1"/>
        </c:dLbls>
        <c:firstSliceAng val="0"/>
        <c:holeSize val="50"/>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4092592592592794E-3"/>
          <c:y val="0"/>
          <c:w val="0.96766296296296295"/>
          <c:h val="0.97627223777086081"/>
        </c:manualLayout>
      </c:layout>
      <c:doughnutChart>
        <c:varyColors val="1"/>
        <c:ser>
          <c:idx val="0"/>
          <c:order val="0"/>
          <c:dPt>
            <c:idx val="0"/>
            <c:bubble3D val="0"/>
            <c:spPr>
              <a:solidFill>
                <a:srgbClr val="92D050"/>
              </a:solidFill>
              <a:ln w="19050">
                <a:solidFill>
                  <a:schemeClr val="lt1"/>
                </a:solidFill>
              </a:ln>
              <a:effectLst/>
            </c:spPr>
            <c:extLst>
              <c:ext xmlns:c16="http://schemas.microsoft.com/office/drawing/2014/chart" uri="{C3380CC4-5D6E-409C-BE32-E72D297353CC}">
                <c16:uniqueId val="{00000004-663C-4FA0-8B16-6EBDCF2C1639}"/>
              </c:ext>
            </c:extLst>
          </c:dPt>
          <c:dPt>
            <c:idx val="1"/>
            <c:bubble3D val="0"/>
            <c:spPr>
              <a:solidFill>
                <a:srgbClr val="FFC000"/>
              </a:solidFill>
              <a:ln w="19050">
                <a:solidFill>
                  <a:schemeClr val="lt1"/>
                </a:solidFill>
              </a:ln>
              <a:effectLst/>
            </c:spPr>
            <c:extLst>
              <c:ext xmlns:c16="http://schemas.microsoft.com/office/drawing/2014/chart" uri="{C3380CC4-5D6E-409C-BE32-E72D297353CC}">
                <c16:uniqueId val="{00000003-663C-4FA0-8B16-6EBDCF2C1639}"/>
              </c:ext>
            </c:extLst>
          </c:dPt>
          <c:dPt>
            <c:idx val="2"/>
            <c:bubble3D val="0"/>
            <c:spPr>
              <a:solidFill>
                <a:srgbClr val="FF0000"/>
              </a:solidFill>
              <a:ln w="19050">
                <a:solidFill>
                  <a:schemeClr val="lt1"/>
                </a:solidFill>
              </a:ln>
              <a:effectLst/>
            </c:spPr>
            <c:extLst>
              <c:ext xmlns:c16="http://schemas.microsoft.com/office/drawing/2014/chart" uri="{C3380CC4-5D6E-409C-BE32-E72D297353CC}">
                <c16:uniqueId val="{00000002-663C-4FA0-8B16-6EBDCF2C1639}"/>
              </c:ext>
            </c:extLst>
          </c:dPt>
          <c:val>
            <c:numRef>
              <c:f>Dashboard!$I$19:$K$19</c:f>
              <c:numCache>
                <c:formatCode>General</c:formatCode>
                <c:ptCount val="3"/>
                <c:pt idx="0">
                  <c:v>0</c:v>
                </c:pt>
                <c:pt idx="1">
                  <c:v>0</c:v>
                </c:pt>
                <c:pt idx="2">
                  <c:v>0</c:v>
                </c:pt>
              </c:numCache>
            </c:numRef>
          </c:val>
          <c:extLst>
            <c:ext xmlns:c16="http://schemas.microsoft.com/office/drawing/2014/chart" uri="{C3380CC4-5D6E-409C-BE32-E72D297353CC}">
              <c16:uniqueId val="{00000000-663C-4FA0-8B16-6EBDCF2C1639}"/>
            </c:ext>
          </c:extLst>
        </c:ser>
        <c:dLbls>
          <c:showLegendKey val="0"/>
          <c:showVal val="0"/>
          <c:showCatName val="0"/>
          <c:showSerName val="0"/>
          <c:showPercent val="0"/>
          <c:showBubbleSize val="0"/>
          <c:showLeaderLines val="1"/>
        </c:dLbls>
        <c:firstSliceAng val="0"/>
        <c:holeSize val="50"/>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
          <c:y val="4.3707160191056114E-3"/>
          <c:w val="0.97648148148148128"/>
          <c:h val="0.96794563497453912"/>
        </c:manualLayout>
      </c:layout>
      <c:doughnutChart>
        <c:varyColors val="1"/>
        <c:ser>
          <c:idx val="0"/>
          <c:order val="0"/>
          <c:dPt>
            <c:idx val="0"/>
            <c:bubble3D val="0"/>
            <c:spPr>
              <a:solidFill>
                <a:srgbClr val="92D050"/>
              </a:solidFill>
              <a:ln w="19050">
                <a:solidFill>
                  <a:schemeClr val="lt1"/>
                </a:solidFill>
              </a:ln>
              <a:effectLst/>
            </c:spPr>
            <c:extLst>
              <c:ext xmlns:c16="http://schemas.microsoft.com/office/drawing/2014/chart" uri="{C3380CC4-5D6E-409C-BE32-E72D297353CC}">
                <c16:uniqueId val="{00000004-71E3-4BDC-BA81-A8E6791512B6}"/>
              </c:ext>
            </c:extLst>
          </c:dPt>
          <c:dPt>
            <c:idx val="1"/>
            <c:bubble3D val="0"/>
            <c:spPr>
              <a:solidFill>
                <a:srgbClr val="FFC000"/>
              </a:solidFill>
              <a:ln w="19050">
                <a:solidFill>
                  <a:schemeClr val="lt1"/>
                </a:solidFill>
              </a:ln>
              <a:effectLst/>
            </c:spPr>
            <c:extLst>
              <c:ext xmlns:c16="http://schemas.microsoft.com/office/drawing/2014/chart" uri="{C3380CC4-5D6E-409C-BE32-E72D297353CC}">
                <c16:uniqueId val="{00000003-71E3-4BDC-BA81-A8E6791512B6}"/>
              </c:ext>
            </c:extLst>
          </c:dPt>
          <c:dPt>
            <c:idx val="2"/>
            <c:bubble3D val="0"/>
            <c:spPr>
              <a:solidFill>
                <a:srgbClr val="FF0000"/>
              </a:solidFill>
              <a:ln w="19050">
                <a:solidFill>
                  <a:schemeClr val="lt1"/>
                </a:solidFill>
              </a:ln>
              <a:effectLst/>
            </c:spPr>
            <c:extLst>
              <c:ext xmlns:c16="http://schemas.microsoft.com/office/drawing/2014/chart" uri="{C3380CC4-5D6E-409C-BE32-E72D297353CC}">
                <c16:uniqueId val="{00000002-71E3-4BDC-BA81-A8E6791512B6}"/>
              </c:ext>
            </c:extLst>
          </c:dPt>
          <c:val>
            <c:numRef>
              <c:f>Dashboard!$I$20:$K$20</c:f>
              <c:numCache>
                <c:formatCode>General</c:formatCode>
                <c:ptCount val="3"/>
                <c:pt idx="0">
                  <c:v>0</c:v>
                </c:pt>
                <c:pt idx="1">
                  <c:v>0</c:v>
                </c:pt>
                <c:pt idx="2">
                  <c:v>0</c:v>
                </c:pt>
              </c:numCache>
            </c:numRef>
          </c:val>
          <c:extLst>
            <c:ext xmlns:c16="http://schemas.microsoft.com/office/drawing/2014/chart" uri="{C3380CC4-5D6E-409C-BE32-E72D297353CC}">
              <c16:uniqueId val="{00000000-71E3-4BDC-BA81-A8E6791512B6}"/>
            </c:ext>
          </c:extLst>
        </c:ser>
        <c:dLbls>
          <c:showLegendKey val="0"/>
          <c:showVal val="0"/>
          <c:showCatName val="0"/>
          <c:showSerName val="0"/>
          <c:showPercent val="0"/>
          <c:showBubbleSize val="0"/>
          <c:showLeaderLines val="1"/>
        </c:dLbls>
        <c:firstSliceAng val="0"/>
        <c:holeSize val="50"/>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
          <c:y val="9.8048492877472037E-3"/>
          <c:w val="1"/>
          <c:h val="0.9762448955823585"/>
        </c:manualLayout>
      </c:layout>
      <c:doughnutChart>
        <c:varyColors val="1"/>
        <c:ser>
          <c:idx val="0"/>
          <c:order val="0"/>
          <c:dPt>
            <c:idx val="0"/>
            <c:bubble3D val="0"/>
            <c:spPr>
              <a:solidFill>
                <a:srgbClr val="92D050"/>
              </a:solidFill>
              <a:ln w="19050">
                <a:solidFill>
                  <a:schemeClr val="lt1"/>
                </a:solidFill>
              </a:ln>
              <a:effectLst/>
            </c:spPr>
            <c:extLst>
              <c:ext xmlns:c16="http://schemas.microsoft.com/office/drawing/2014/chart" uri="{C3380CC4-5D6E-409C-BE32-E72D297353CC}">
                <c16:uniqueId val="{00000004-1EBB-4A52-B8AB-025FF25D8D22}"/>
              </c:ext>
            </c:extLst>
          </c:dPt>
          <c:dPt>
            <c:idx val="1"/>
            <c:bubble3D val="0"/>
            <c:spPr>
              <a:solidFill>
                <a:srgbClr val="FFC000"/>
              </a:solidFill>
              <a:ln w="19050">
                <a:solidFill>
                  <a:schemeClr val="lt1"/>
                </a:solidFill>
              </a:ln>
              <a:effectLst/>
            </c:spPr>
            <c:extLst>
              <c:ext xmlns:c16="http://schemas.microsoft.com/office/drawing/2014/chart" uri="{C3380CC4-5D6E-409C-BE32-E72D297353CC}">
                <c16:uniqueId val="{00000003-1EBB-4A52-B8AB-025FF25D8D22}"/>
              </c:ext>
            </c:extLst>
          </c:dPt>
          <c:dPt>
            <c:idx val="2"/>
            <c:bubble3D val="0"/>
            <c:spPr>
              <a:solidFill>
                <a:srgbClr val="FF0000"/>
              </a:solidFill>
              <a:ln w="19050">
                <a:solidFill>
                  <a:schemeClr val="lt1"/>
                </a:solidFill>
              </a:ln>
              <a:effectLst/>
            </c:spPr>
            <c:extLst>
              <c:ext xmlns:c16="http://schemas.microsoft.com/office/drawing/2014/chart" uri="{C3380CC4-5D6E-409C-BE32-E72D297353CC}">
                <c16:uniqueId val="{00000002-1EBB-4A52-B8AB-025FF25D8D22}"/>
              </c:ext>
            </c:extLst>
          </c:dPt>
          <c:val>
            <c:numRef>
              <c:f>Dashboard!$I$21:$K$21</c:f>
              <c:numCache>
                <c:formatCode>General</c:formatCode>
                <c:ptCount val="3"/>
                <c:pt idx="0">
                  <c:v>0</c:v>
                </c:pt>
                <c:pt idx="1">
                  <c:v>0</c:v>
                </c:pt>
                <c:pt idx="2">
                  <c:v>0</c:v>
                </c:pt>
              </c:numCache>
            </c:numRef>
          </c:val>
          <c:extLst>
            <c:ext xmlns:c16="http://schemas.microsoft.com/office/drawing/2014/chart" uri="{C3380CC4-5D6E-409C-BE32-E72D297353CC}">
              <c16:uniqueId val="{00000000-1EBB-4A52-B8AB-025FF25D8D22}"/>
            </c:ext>
          </c:extLst>
        </c:ser>
        <c:dLbls>
          <c:showLegendKey val="0"/>
          <c:showVal val="0"/>
          <c:showCatName val="0"/>
          <c:showSerName val="0"/>
          <c:showPercent val="0"/>
          <c:showBubbleSize val="0"/>
          <c:showLeaderLines val="1"/>
        </c:dLbls>
        <c:firstSliceAng val="0"/>
        <c:holeSize val="50"/>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
          <c:y val="8.7414320382111829E-3"/>
          <c:w val="1"/>
          <c:h val="0.98251713592357759"/>
        </c:manualLayout>
      </c:layout>
      <c:doughnutChart>
        <c:varyColors val="1"/>
        <c:ser>
          <c:idx val="0"/>
          <c:order val="0"/>
          <c:explosion val="1"/>
          <c:dPt>
            <c:idx val="0"/>
            <c:bubble3D val="0"/>
            <c:spPr>
              <a:solidFill>
                <a:srgbClr val="92D050"/>
              </a:solidFill>
              <a:ln w="19050">
                <a:solidFill>
                  <a:schemeClr val="lt1"/>
                </a:solidFill>
              </a:ln>
              <a:effectLst/>
            </c:spPr>
            <c:extLst>
              <c:ext xmlns:c16="http://schemas.microsoft.com/office/drawing/2014/chart" uri="{C3380CC4-5D6E-409C-BE32-E72D297353CC}">
                <c16:uniqueId val="{00000004-129B-4251-B1C1-4069ED7B43B0}"/>
              </c:ext>
            </c:extLst>
          </c:dPt>
          <c:dPt>
            <c:idx val="1"/>
            <c:bubble3D val="0"/>
            <c:spPr>
              <a:solidFill>
                <a:srgbClr val="FFC000"/>
              </a:solidFill>
              <a:ln w="19050">
                <a:solidFill>
                  <a:schemeClr val="lt1"/>
                </a:solidFill>
              </a:ln>
              <a:effectLst/>
            </c:spPr>
            <c:extLst>
              <c:ext xmlns:c16="http://schemas.microsoft.com/office/drawing/2014/chart" uri="{C3380CC4-5D6E-409C-BE32-E72D297353CC}">
                <c16:uniqueId val="{00000003-129B-4251-B1C1-4069ED7B43B0}"/>
              </c:ext>
            </c:extLst>
          </c:dPt>
          <c:dPt>
            <c:idx val="2"/>
            <c:bubble3D val="0"/>
            <c:spPr>
              <a:solidFill>
                <a:srgbClr val="FF0000"/>
              </a:solidFill>
              <a:ln w="19050">
                <a:solidFill>
                  <a:schemeClr val="lt1"/>
                </a:solidFill>
              </a:ln>
              <a:effectLst/>
            </c:spPr>
            <c:extLst>
              <c:ext xmlns:c16="http://schemas.microsoft.com/office/drawing/2014/chart" uri="{C3380CC4-5D6E-409C-BE32-E72D297353CC}">
                <c16:uniqueId val="{00000002-129B-4251-B1C1-4069ED7B43B0}"/>
              </c:ext>
            </c:extLst>
          </c:dPt>
          <c:val>
            <c:numRef>
              <c:f>Dashboard!$I$22:$K$22</c:f>
              <c:numCache>
                <c:formatCode>General</c:formatCode>
                <c:ptCount val="3"/>
                <c:pt idx="0">
                  <c:v>0</c:v>
                </c:pt>
                <c:pt idx="1">
                  <c:v>0</c:v>
                </c:pt>
                <c:pt idx="2">
                  <c:v>0</c:v>
                </c:pt>
              </c:numCache>
            </c:numRef>
          </c:val>
          <c:extLst>
            <c:ext xmlns:c16="http://schemas.microsoft.com/office/drawing/2014/chart" uri="{C3380CC4-5D6E-409C-BE32-E72D297353CC}">
              <c16:uniqueId val="{00000000-129B-4251-B1C1-4069ED7B43B0}"/>
            </c:ext>
          </c:extLst>
        </c:ser>
        <c:dLbls>
          <c:showLegendKey val="0"/>
          <c:showVal val="0"/>
          <c:showCatName val="0"/>
          <c:showSerName val="0"/>
          <c:showPercent val="0"/>
          <c:showBubbleSize val="0"/>
          <c:showLeaderLines val="1"/>
        </c:dLbls>
        <c:firstSliceAng val="0"/>
        <c:holeSize val="50"/>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
          <c:y val="2.1092592592592439E-3"/>
          <c:w val="0.98516921444292049"/>
          <c:h val="0.97648148148148128"/>
        </c:manualLayout>
      </c:layout>
      <c:doughnutChart>
        <c:varyColors val="1"/>
        <c:ser>
          <c:idx val="0"/>
          <c:order val="0"/>
          <c:dPt>
            <c:idx val="0"/>
            <c:bubble3D val="0"/>
            <c:spPr>
              <a:solidFill>
                <a:srgbClr val="92D050"/>
              </a:solidFill>
              <a:ln w="19050">
                <a:solidFill>
                  <a:schemeClr val="lt1"/>
                </a:solidFill>
              </a:ln>
              <a:effectLst/>
            </c:spPr>
            <c:extLst>
              <c:ext xmlns:c16="http://schemas.microsoft.com/office/drawing/2014/chart" uri="{C3380CC4-5D6E-409C-BE32-E72D297353CC}">
                <c16:uniqueId val="{00000004-581B-4BBE-BE56-9AB2240DE69B}"/>
              </c:ext>
            </c:extLst>
          </c:dPt>
          <c:dPt>
            <c:idx val="1"/>
            <c:bubble3D val="0"/>
            <c:spPr>
              <a:solidFill>
                <a:srgbClr val="FFC000"/>
              </a:solidFill>
              <a:ln w="19050">
                <a:solidFill>
                  <a:schemeClr val="lt1"/>
                </a:solidFill>
              </a:ln>
              <a:effectLst/>
            </c:spPr>
            <c:extLst>
              <c:ext xmlns:c16="http://schemas.microsoft.com/office/drawing/2014/chart" uri="{C3380CC4-5D6E-409C-BE32-E72D297353CC}">
                <c16:uniqueId val="{00000003-581B-4BBE-BE56-9AB2240DE69B}"/>
              </c:ext>
            </c:extLst>
          </c:dPt>
          <c:dPt>
            <c:idx val="2"/>
            <c:bubble3D val="0"/>
            <c:spPr>
              <a:solidFill>
                <a:srgbClr val="FF0000"/>
              </a:solidFill>
              <a:ln w="19050">
                <a:solidFill>
                  <a:schemeClr val="lt1"/>
                </a:solidFill>
              </a:ln>
              <a:effectLst/>
            </c:spPr>
            <c:extLst>
              <c:ext xmlns:c16="http://schemas.microsoft.com/office/drawing/2014/chart" uri="{C3380CC4-5D6E-409C-BE32-E72D297353CC}">
                <c16:uniqueId val="{00000002-581B-4BBE-BE56-9AB2240DE69B}"/>
              </c:ext>
            </c:extLst>
          </c:dPt>
          <c:val>
            <c:numRef>
              <c:f>Dashboard!$I$23:$K$23</c:f>
              <c:numCache>
                <c:formatCode>General</c:formatCode>
                <c:ptCount val="3"/>
                <c:pt idx="0">
                  <c:v>0</c:v>
                </c:pt>
                <c:pt idx="1">
                  <c:v>0</c:v>
                </c:pt>
                <c:pt idx="2">
                  <c:v>0</c:v>
                </c:pt>
              </c:numCache>
            </c:numRef>
          </c:val>
          <c:extLst>
            <c:ext xmlns:c16="http://schemas.microsoft.com/office/drawing/2014/chart" uri="{C3380CC4-5D6E-409C-BE32-E72D297353CC}">
              <c16:uniqueId val="{00000000-581B-4BBE-BE56-9AB2240DE69B}"/>
            </c:ext>
          </c:extLst>
        </c:ser>
        <c:dLbls>
          <c:showLegendKey val="0"/>
          <c:showVal val="0"/>
          <c:showCatName val="0"/>
          <c:showSerName val="0"/>
          <c:showPercent val="0"/>
          <c:showBubbleSize val="0"/>
          <c:showLeaderLines val="1"/>
        </c:dLbls>
        <c:firstSliceAng val="0"/>
        <c:holeSize val="50"/>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3.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chart" Target="../charts/chart17.xml"/><Relationship Id="rId3" Type="http://schemas.openxmlformats.org/officeDocument/2006/relationships/chart" Target="../charts/chart3.xml"/><Relationship Id="rId21" Type="http://schemas.openxmlformats.org/officeDocument/2006/relationships/chart" Target="../charts/chart20.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6.xml"/><Relationship Id="rId2" Type="http://schemas.openxmlformats.org/officeDocument/2006/relationships/chart" Target="../charts/chart2.xml"/><Relationship Id="rId16" Type="http://schemas.openxmlformats.org/officeDocument/2006/relationships/chart" Target="../charts/chart15.xml"/><Relationship Id="rId20" Type="http://schemas.openxmlformats.org/officeDocument/2006/relationships/chart" Target="../charts/chart19.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24" Type="http://schemas.openxmlformats.org/officeDocument/2006/relationships/chart" Target="../charts/chart23.xml"/><Relationship Id="rId5" Type="http://schemas.openxmlformats.org/officeDocument/2006/relationships/chart" Target="../charts/chart5.xml"/><Relationship Id="rId15" Type="http://schemas.openxmlformats.org/officeDocument/2006/relationships/chart" Target="../charts/chart14.xml"/><Relationship Id="rId23" Type="http://schemas.openxmlformats.org/officeDocument/2006/relationships/chart" Target="../charts/chart22.xml"/><Relationship Id="rId10" Type="http://schemas.openxmlformats.org/officeDocument/2006/relationships/chart" Target="../charts/chart10.xml"/><Relationship Id="rId19" Type="http://schemas.openxmlformats.org/officeDocument/2006/relationships/chart" Target="../charts/chart18.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image" Target="../media/image1.png"/><Relationship Id="rId22" Type="http://schemas.openxmlformats.org/officeDocument/2006/relationships/chart" Target="../charts/chart21.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8</xdr:col>
      <xdr:colOff>628650</xdr:colOff>
      <xdr:row>33</xdr:row>
      <xdr:rowOff>85724</xdr:rowOff>
    </xdr:to>
    <xdr:sp macro="" textlink="">
      <xdr:nvSpPr>
        <xdr:cNvPr id="4" name="TextBox 3">
          <a:extLst>
            <a:ext uri="{FF2B5EF4-FFF2-40B4-BE49-F238E27FC236}">
              <a16:creationId xmlns:a16="http://schemas.microsoft.com/office/drawing/2014/main" id="{11247D49-399F-40A7-A853-E70A01ED9953}"/>
            </a:ext>
          </a:extLst>
        </xdr:cNvPr>
        <xdr:cNvSpPr txBox="1"/>
      </xdr:nvSpPr>
      <xdr:spPr>
        <a:xfrm>
          <a:off x="0" y="0"/>
          <a:ext cx="5810250" cy="605789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r>
            <a:rPr lang="en-GB" sz="1100" b="1">
              <a:solidFill>
                <a:schemeClr val="dk1"/>
              </a:solidFill>
              <a:effectLst/>
              <a:latin typeface="+mn-lt"/>
              <a:ea typeface="+mn-ea"/>
              <a:cs typeface="+mn-cs"/>
            </a:rPr>
            <a:t>Introduction</a:t>
          </a:r>
        </a:p>
        <a:p>
          <a:endParaRPr lang="en-GB" sz="1100">
            <a:solidFill>
              <a:schemeClr val="dk1"/>
            </a:solidFill>
            <a:effectLst/>
            <a:latin typeface="+mn-lt"/>
            <a:ea typeface="+mn-ea"/>
            <a:cs typeface="+mn-cs"/>
          </a:endParaRPr>
        </a:p>
        <a:p>
          <a:r>
            <a:rPr lang="en-GB" sz="1100">
              <a:solidFill>
                <a:schemeClr val="dk1"/>
              </a:solidFill>
              <a:effectLst/>
              <a:latin typeface="+mn-lt"/>
              <a:ea typeface="+mn-ea"/>
              <a:cs typeface="+mn-cs"/>
            </a:rPr>
            <a:t>This spreadsheet provides a collection of tools a Fire and Rescue Service may want to use to support the implementation and embedding of this Fire Standard. It provides a facility to record actions that have been taken, or need to be taken, to move toward achieving the Fire Standard. When first completed, it will provide a benchmark from which progress over time can be measured. </a:t>
          </a:r>
        </a:p>
        <a:p>
          <a:endParaRPr lang="en-GB" sz="1100">
            <a:solidFill>
              <a:schemeClr val="dk1"/>
            </a:solidFill>
            <a:effectLst/>
            <a:latin typeface="+mn-lt"/>
            <a:ea typeface="+mn-ea"/>
            <a:cs typeface="+mn-cs"/>
          </a:endParaRPr>
        </a:p>
        <a:p>
          <a:r>
            <a:rPr lang="en-GB" sz="1100">
              <a:solidFill>
                <a:schemeClr val="dk1"/>
              </a:solidFill>
              <a:effectLst/>
              <a:latin typeface="+mn-lt"/>
              <a:ea typeface="+mn-ea"/>
              <a:cs typeface="+mn-cs"/>
            </a:rPr>
            <a:t>The tool is a gap analysis intended to assist services, and they are therefore free to make any changes they wish to aid their planning and implementation of this Standard.</a:t>
          </a:r>
        </a:p>
        <a:p>
          <a:endParaRPr lang="en-GB" sz="1100">
            <a:solidFill>
              <a:schemeClr val="dk1"/>
            </a:solidFill>
            <a:effectLst/>
            <a:latin typeface="+mn-lt"/>
            <a:ea typeface="+mn-ea"/>
            <a:cs typeface="+mn-cs"/>
          </a:endParaRPr>
        </a:p>
        <a:p>
          <a:r>
            <a:rPr lang="en-GB" sz="1100">
              <a:solidFill>
                <a:schemeClr val="dk1"/>
              </a:solidFill>
              <a:effectLst/>
              <a:latin typeface="+mn-lt"/>
              <a:ea typeface="+mn-ea"/>
              <a:cs typeface="+mn-cs"/>
            </a:rPr>
            <a:t>There are three sections:</a:t>
          </a:r>
        </a:p>
        <a:p>
          <a:endParaRPr lang="en-GB" sz="1100">
            <a:solidFill>
              <a:schemeClr val="dk1"/>
            </a:solidFill>
            <a:effectLst/>
            <a:latin typeface="+mn-lt"/>
            <a:ea typeface="+mn-ea"/>
            <a:cs typeface="+mn-cs"/>
          </a:endParaRPr>
        </a:p>
        <a:p>
          <a:pPr lvl="0"/>
          <a:r>
            <a:rPr lang="en-GB" sz="1100" b="1">
              <a:solidFill>
                <a:schemeClr val="dk1"/>
              </a:solidFill>
              <a:effectLst/>
              <a:latin typeface="+mn-lt"/>
              <a:ea typeface="+mn-ea"/>
              <a:cs typeface="+mn-cs"/>
            </a:rPr>
            <a:t>Dashboard summarising the criteria</a:t>
          </a:r>
        </a:p>
        <a:p>
          <a:pPr lvl="0"/>
          <a:r>
            <a:rPr lang="en-GB" sz="1100" b="1">
              <a:solidFill>
                <a:schemeClr val="dk1"/>
              </a:solidFill>
              <a:effectLst/>
              <a:latin typeface="+mn-lt"/>
              <a:ea typeface="+mn-ea"/>
              <a:cs typeface="+mn-cs"/>
            </a:rPr>
            <a:t>A separate sheet for each criteria</a:t>
          </a:r>
        </a:p>
        <a:p>
          <a:pPr lvl="0"/>
          <a:r>
            <a:rPr lang="en-GB" sz="1100" b="1">
              <a:solidFill>
                <a:schemeClr val="dk1"/>
              </a:solidFill>
              <a:effectLst/>
              <a:latin typeface="+mn-lt"/>
              <a:ea typeface="+mn-ea"/>
              <a:cs typeface="+mn-cs"/>
            </a:rPr>
            <a:t>A separate sheet for the 3 Lines of Assurance</a:t>
          </a:r>
        </a:p>
        <a:p>
          <a:pPr lvl="0"/>
          <a:endParaRPr lang="en-GB" sz="1100">
            <a:solidFill>
              <a:schemeClr val="dk1"/>
            </a:solidFill>
            <a:effectLst/>
            <a:latin typeface="+mn-lt"/>
            <a:ea typeface="+mn-ea"/>
            <a:cs typeface="+mn-cs"/>
          </a:endParaRPr>
        </a:p>
        <a:p>
          <a:r>
            <a:rPr lang="en-GB" sz="1100">
              <a:solidFill>
                <a:schemeClr val="dk1"/>
              </a:solidFill>
              <a:effectLst/>
              <a:latin typeface="+mn-lt"/>
              <a:ea typeface="+mn-ea"/>
              <a:cs typeface="+mn-cs"/>
            </a:rPr>
            <a:t>Services are under no obligation to use these tools and may prefer to develop other means to measure how the Fire Standard is providing assurance or pick and chose sections to complete and align to existing reporting and supporting progress towards the CRMP.</a:t>
          </a:r>
        </a:p>
        <a:p>
          <a:endParaRPr lang="en-GB" sz="1100">
            <a:solidFill>
              <a:schemeClr val="dk1"/>
            </a:solidFill>
            <a:effectLst/>
            <a:latin typeface="+mn-lt"/>
            <a:ea typeface="+mn-ea"/>
            <a:cs typeface="+mn-cs"/>
          </a:endParaRPr>
        </a:p>
        <a:p>
          <a:r>
            <a:rPr lang="en-GB" sz="1100">
              <a:solidFill>
                <a:schemeClr val="dk1"/>
              </a:solidFill>
              <a:effectLst/>
              <a:latin typeface="+mn-lt"/>
              <a:ea typeface="+mn-ea"/>
              <a:cs typeface="+mn-cs"/>
            </a:rPr>
            <a:t>The dashboard provides a pictorial overview of the level of assurance against the tasks and the separate 3 Lines of Assurance Model provides a simple assurance model of progress.</a:t>
          </a:r>
        </a:p>
        <a:p>
          <a:endParaRPr lang="en-GB" sz="1100">
            <a:solidFill>
              <a:schemeClr val="dk1"/>
            </a:solidFill>
            <a:effectLst/>
            <a:latin typeface="+mn-lt"/>
            <a:ea typeface="+mn-ea"/>
            <a:cs typeface="+mn-cs"/>
          </a:endParaRPr>
        </a:p>
        <a:p>
          <a:r>
            <a:rPr lang="en-GB" sz="1100">
              <a:solidFill>
                <a:schemeClr val="dk1"/>
              </a:solidFill>
              <a:effectLst/>
              <a:latin typeface="+mn-lt"/>
              <a:ea typeface="+mn-ea"/>
              <a:cs typeface="+mn-cs"/>
            </a:rPr>
            <a:t>Fire Standards are not a compliance exercise, and the revised tools reflect this by encouraging a service to consider the level of progress it may be making in a particular area:</a:t>
          </a:r>
        </a:p>
        <a:p>
          <a:pPr lvl="0"/>
          <a:endParaRPr lang="en-GB" sz="1100">
            <a:solidFill>
              <a:schemeClr val="dk1"/>
            </a:solidFill>
            <a:effectLst/>
            <a:latin typeface="+mn-lt"/>
            <a:ea typeface="+mn-ea"/>
            <a:cs typeface="+mn-cs"/>
          </a:endParaRPr>
        </a:p>
        <a:p>
          <a:pPr lvl="0"/>
          <a:r>
            <a:rPr lang="en-GB" sz="1100" b="1">
              <a:solidFill>
                <a:schemeClr val="dk1"/>
              </a:solidFill>
              <a:effectLst/>
              <a:latin typeface="+mn-lt"/>
              <a:ea typeface="+mn-ea"/>
              <a:cs typeface="+mn-cs"/>
            </a:rPr>
            <a:t>Limited</a:t>
          </a:r>
        </a:p>
        <a:p>
          <a:pPr lvl="0"/>
          <a:r>
            <a:rPr lang="en-GB" sz="1100" b="1">
              <a:solidFill>
                <a:schemeClr val="dk1"/>
              </a:solidFill>
              <a:effectLst/>
              <a:latin typeface="+mn-lt"/>
              <a:ea typeface="+mn-ea"/>
              <a:cs typeface="+mn-cs"/>
            </a:rPr>
            <a:t>Reasonable</a:t>
          </a:r>
        </a:p>
        <a:p>
          <a:pPr lvl="0"/>
          <a:r>
            <a:rPr lang="en-GB" sz="1100" b="1">
              <a:solidFill>
                <a:schemeClr val="dk1"/>
              </a:solidFill>
              <a:effectLst/>
              <a:latin typeface="+mn-lt"/>
              <a:ea typeface="+mn-ea"/>
              <a:cs typeface="+mn-cs"/>
            </a:rPr>
            <a:t>Substantial </a:t>
          </a:r>
        </a:p>
        <a:p>
          <a:pPr lvl="0"/>
          <a:endParaRPr lang="en-GB" sz="1100">
            <a:solidFill>
              <a:schemeClr val="dk1"/>
            </a:solidFill>
            <a:effectLst/>
            <a:latin typeface="+mn-lt"/>
            <a:ea typeface="+mn-ea"/>
            <a:cs typeface="+mn-cs"/>
          </a:endParaRPr>
        </a:p>
        <a:p>
          <a:r>
            <a:rPr lang="en-GB" sz="1100">
              <a:solidFill>
                <a:schemeClr val="dk1"/>
              </a:solidFill>
              <a:effectLst/>
              <a:latin typeface="+mn-lt"/>
              <a:ea typeface="+mn-ea"/>
              <a:cs typeface="+mn-cs"/>
            </a:rPr>
            <a:t>The implementation of a Fire Standard should never be seen as an exercise with a beginning and end and the suite should be revisited when priorities change and evolve over time, such as when the CRMP is being revised or a new corporate strategy is being developed.</a:t>
          </a:r>
        </a:p>
        <a:p>
          <a:r>
            <a:rPr lang="en-GB" sz="1200">
              <a:solidFill>
                <a:schemeClr val="dk1"/>
              </a:solidFill>
              <a:effectLst/>
              <a:latin typeface="+mn-lt"/>
              <a:ea typeface="+mn-ea"/>
              <a:cs typeface="+mn-cs"/>
            </a:rPr>
            <a:t> </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792443</xdr:colOff>
      <xdr:row>27</xdr:row>
      <xdr:rowOff>523502</xdr:rowOff>
    </xdr:from>
    <xdr:ext cx="184731" cy="264560"/>
    <xdr:sp macro="" textlink="">
      <xdr:nvSpPr>
        <xdr:cNvPr id="2" name="TextBox 1">
          <a:extLst>
            <a:ext uri="{FF2B5EF4-FFF2-40B4-BE49-F238E27FC236}">
              <a16:creationId xmlns:a16="http://schemas.microsoft.com/office/drawing/2014/main" id="{45244E5C-69A5-4D0E-ADEE-4B644335EDC3}"/>
            </a:ext>
          </a:extLst>
        </xdr:cNvPr>
        <xdr:cNvSpPr txBox="1"/>
      </xdr:nvSpPr>
      <xdr:spPr>
        <a:xfrm>
          <a:off x="1649693" y="2540280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11</xdr:col>
      <xdr:colOff>48658</xdr:colOff>
      <xdr:row>13</xdr:row>
      <xdr:rowOff>104568</xdr:rowOff>
    </xdr:from>
    <xdr:to>
      <xdr:col>11</xdr:col>
      <xdr:colOff>609391</xdr:colOff>
      <xdr:row>13</xdr:row>
      <xdr:rowOff>649330</xdr:rowOff>
    </xdr:to>
    <xdr:graphicFrame macro="">
      <xdr:nvGraphicFramePr>
        <xdr:cNvPr id="2" name="Chart 1">
          <a:extLst>
            <a:ext uri="{FF2B5EF4-FFF2-40B4-BE49-F238E27FC236}">
              <a16:creationId xmlns:a16="http://schemas.microsoft.com/office/drawing/2014/main" id="{B066E4E1-2B7A-4979-8FB6-F7DE295BEFB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58598</xdr:colOff>
      <xdr:row>15</xdr:row>
      <xdr:rowOff>129409</xdr:rowOff>
    </xdr:from>
    <xdr:to>
      <xdr:col>12</xdr:col>
      <xdr:colOff>2251</xdr:colOff>
      <xdr:row>15</xdr:row>
      <xdr:rowOff>636071</xdr:rowOff>
    </xdr:to>
    <xdr:graphicFrame macro="">
      <xdr:nvGraphicFramePr>
        <xdr:cNvPr id="4" name="Chart 3">
          <a:extLst>
            <a:ext uri="{FF2B5EF4-FFF2-40B4-BE49-F238E27FC236}">
              <a16:creationId xmlns:a16="http://schemas.microsoft.com/office/drawing/2014/main" id="{7F3FC350-C63B-485B-9B48-7084EEAA2BA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67313</xdr:colOff>
      <xdr:row>16</xdr:row>
      <xdr:rowOff>56731</xdr:rowOff>
    </xdr:from>
    <xdr:to>
      <xdr:col>12</xdr:col>
      <xdr:colOff>3512</xdr:colOff>
      <xdr:row>16</xdr:row>
      <xdr:rowOff>527741</xdr:rowOff>
    </xdr:to>
    <xdr:graphicFrame macro="">
      <xdr:nvGraphicFramePr>
        <xdr:cNvPr id="5" name="Chart 4">
          <a:extLst>
            <a:ext uri="{FF2B5EF4-FFF2-40B4-BE49-F238E27FC236}">
              <a16:creationId xmlns:a16="http://schemas.microsoft.com/office/drawing/2014/main" id="{03092366-1EA2-4F8A-AF3D-6C9EAF223C0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11</xdr:col>
      <xdr:colOff>58597</xdr:colOff>
      <xdr:row>17</xdr:row>
      <xdr:rowOff>99804</xdr:rowOff>
    </xdr:from>
    <xdr:to>
      <xdr:col>11</xdr:col>
      <xdr:colOff>608121</xdr:colOff>
      <xdr:row>17</xdr:row>
      <xdr:rowOff>644566</xdr:rowOff>
    </xdr:to>
    <xdr:graphicFrame macro="">
      <xdr:nvGraphicFramePr>
        <xdr:cNvPr id="6" name="Chart 5">
          <a:extLst>
            <a:ext uri="{FF2B5EF4-FFF2-40B4-BE49-F238E27FC236}">
              <a16:creationId xmlns:a16="http://schemas.microsoft.com/office/drawing/2014/main" id="{3E46E306-6946-4F24-B249-38E7C6B4E76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11</xdr:col>
      <xdr:colOff>66880</xdr:colOff>
      <xdr:row>18</xdr:row>
      <xdr:rowOff>154266</xdr:rowOff>
    </xdr:from>
    <xdr:to>
      <xdr:col>12</xdr:col>
      <xdr:colOff>5770</xdr:colOff>
      <xdr:row>18</xdr:row>
      <xdr:rowOff>699028</xdr:rowOff>
    </xdr:to>
    <xdr:graphicFrame macro="">
      <xdr:nvGraphicFramePr>
        <xdr:cNvPr id="7" name="Chart 6">
          <a:extLst>
            <a:ext uri="{FF2B5EF4-FFF2-40B4-BE49-F238E27FC236}">
              <a16:creationId xmlns:a16="http://schemas.microsoft.com/office/drawing/2014/main" id="{054C85E0-D6D9-406B-B1C9-56325D6C6CC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11</xdr:col>
      <xdr:colOff>58598</xdr:colOff>
      <xdr:row>19</xdr:row>
      <xdr:rowOff>73712</xdr:rowOff>
    </xdr:from>
    <xdr:to>
      <xdr:col>12</xdr:col>
      <xdr:colOff>2251</xdr:colOff>
      <xdr:row>19</xdr:row>
      <xdr:rowOff>608949</xdr:rowOff>
    </xdr:to>
    <xdr:graphicFrame macro="">
      <xdr:nvGraphicFramePr>
        <xdr:cNvPr id="8" name="Chart 7">
          <a:extLst>
            <a:ext uri="{FF2B5EF4-FFF2-40B4-BE49-F238E27FC236}">
              <a16:creationId xmlns:a16="http://schemas.microsoft.com/office/drawing/2014/main" id="{9B0E8E97-BD3D-405C-BF2D-83396CA99D7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11</xdr:col>
      <xdr:colOff>46794</xdr:colOff>
      <xdr:row>20</xdr:row>
      <xdr:rowOff>51955</xdr:rowOff>
    </xdr:from>
    <xdr:to>
      <xdr:col>11</xdr:col>
      <xdr:colOff>645533</xdr:colOff>
      <xdr:row>20</xdr:row>
      <xdr:rowOff>770658</xdr:rowOff>
    </xdr:to>
    <xdr:graphicFrame macro="">
      <xdr:nvGraphicFramePr>
        <xdr:cNvPr id="9" name="Chart 8">
          <a:extLst>
            <a:ext uri="{FF2B5EF4-FFF2-40B4-BE49-F238E27FC236}">
              <a16:creationId xmlns:a16="http://schemas.microsoft.com/office/drawing/2014/main" id="{6C5F7901-E6E1-4D89-9F90-AA302AA2524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11</xdr:col>
      <xdr:colOff>45552</xdr:colOff>
      <xdr:row>21</xdr:row>
      <xdr:rowOff>436699</xdr:rowOff>
    </xdr:from>
    <xdr:to>
      <xdr:col>11</xdr:col>
      <xdr:colOff>580790</xdr:colOff>
      <xdr:row>21</xdr:row>
      <xdr:rowOff>971937</xdr:rowOff>
    </xdr:to>
    <xdr:graphicFrame macro="">
      <xdr:nvGraphicFramePr>
        <xdr:cNvPr id="10" name="Chart 9">
          <a:extLst>
            <a:ext uri="{FF2B5EF4-FFF2-40B4-BE49-F238E27FC236}">
              <a16:creationId xmlns:a16="http://schemas.microsoft.com/office/drawing/2014/main" id="{E62E1CF3-843A-48E7-9938-D9D099505D3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11</xdr:col>
      <xdr:colOff>55078</xdr:colOff>
      <xdr:row>22</xdr:row>
      <xdr:rowOff>95042</xdr:rowOff>
    </xdr:from>
    <xdr:to>
      <xdr:col>11</xdr:col>
      <xdr:colOff>590316</xdr:colOff>
      <xdr:row>22</xdr:row>
      <xdr:rowOff>635042</xdr:rowOff>
    </xdr:to>
    <xdr:graphicFrame macro="">
      <xdr:nvGraphicFramePr>
        <xdr:cNvPr id="11" name="Chart 10">
          <a:extLst>
            <a:ext uri="{FF2B5EF4-FFF2-40B4-BE49-F238E27FC236}">
              <a16:creationId xmlns:a16="http://schemas.microsoft.com/office/drawing/2014/main" id="{F0742A99-4A5D-450D-9236-0AA40925203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11</xdr:col>
      <xdr:colOff>42033</xdr:colOff>
      <xdr:row>23</xdr:row>
      <xdr:rowOff>115128</xdr:rowOff>
    </xdr:from>
    <xdr:to>
      <xdr:col>11</xdr:col>
      <xdr:colOff>582033</xdr:colOff>
      <xdr:row>23</xdr:row>
      <xdr:rowOff>659890</xdr:rowOff>
    </xdr:to>
    <xdr:graphicFrame macro="">
      <xdr:nvGraphicFramePr>
        <xdr:cNvPr id="12" name="Chart 11">
          <a:extLst>
            <a:ext uri="{FF2B5EF4-FFF2-40B4-BE49-F238E27FC236}">
              <a16:creationId xmlns:a16="http://schemas.microsoft.com/office/drawing/2014/main" id="{41B07B83-5BB9-4C84-850F-7B3633D8AA6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11</xdr:col>
      <xdr:colOff>58598</xdr:colOff>
      <xdr:row>14</xdr:row>
      <xdr:rowOff>101046</xdr:rowOff>
    </xdr:from>
    <xdr:to>
      <xdr:col>11</xdr:col>
      <xdr:colOff>598598</xdr:colOff>
      <xdr:row>14</xdr:row>
      <xdr:rowOff>641046</xdr:rowOff>
    </xdr:to>
    <xdr:graphicFrame macro="">
      <xdr:nvGraphicFramePr>
        <xdr:cNvPr id="13" name="Chart 12">
          <a:extLst>
            <a:ext uri="{FF2B5EF4-FFF2-40B4-BE49-F238E27FC236}">
              <a16:creationId xmlns:a16="http://schemas.microsoft.com/office/drawing/2014/main" id="{D12FBA59-B13B-4610-B6C1-AB825EF7B87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11</xdr:col>
      <xdr:colOff>46795</xdr:colOff>
      <xdr:row>33</xdr:row>
      <xdr:rowOff>112847</xdr:rowOff>
    </xdr:from>
    <xdr:to>
      <xdr:col>11</xdr:col>
      <xdr:colOff>582033</xdr:colOff>
      <xdr:row>33</xdr:row>
      <xdr:rowOff>652847</xdr:rowOff>
    </xdr:to>
    <xdr:graphicFrame macro="">
      <xdr:nvGraphicFramePr>
        <xdr:cNvPr id="20" name="Chart 19">
          <a:extLst>
            <a:ext uri="{FF2B5EF4-FFF2-40B4-BE49-F238E27FC236}">
              <a16:creationId xmlns:a16="http://schemas.microsoft.com/office/drawing/2014/main" id="{2FA05C35-A469-41CF-B571-C27C789A2AD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7</xdr:col>
      <xdr:colOff>33129</xdr:colOff>
      <xdr:row>6</xdr:row>
      <xdr:rowOff>121960</xdr:rowOff>
    </xdr:from>
    <xdr:to>
      <xdr:col>12</xdr:col>
      <xdr:colOff>112436</xdr:colOff>
      <xdr:row>9</xdr:row>
      <xdr:rowOff>162131</xdr:rowOff>
    </xdr:to>
    <xdr:graphicFrame macro="">
      <xdr:nvGraphicFramePr>
        <xdr:cNvPr id="25" name="Chart 24">
          <a:extLst>
            <a:ext uri="{FF2B5EF4-FFF2-40B4-BE49-F238E27FC236}">
              <a16:creationId xmlns:a16="http://schemas.microsoft.com/office/drawing/2014/main" id="{86589369-F3B6-4D2D-AFBE-F0BFE4E675D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editAs="oneCell">
    <xdr:from>
      <xdr:col>0</xdr:col>
      <xdr:colOff>628650</xdr:colOff>
      <xdr:row>0</xdr:row>
      <xdr:rowOff>190500</xdr:rowOff>
    </xdr:from>
    <xdr:to>
      <xdr:col>1</xdr:col>
      <xdr:colOff>1809750</xdr:colOff>
      <xdr:row>4</xdr:row>
      <xdr:rowOff>112728</xdr:rowOff>
    </xdr:to>
    <xdr:pic>
      <xdr:nvPicPr>
        <xdr:cNvPr id="17" name="Picture 16">
          <a:extLst>
            <a:ext uri="{FF2B5EF4-FFF2-40B4-BE49-F238E27FC236}">
              <a16:creationId xmlns:a16="http://schemas.microsoft.com/office/drawing/2014/main" id="{D045F502-69E6-40DB-8D43-728D60FD2FD3}"/>
            </a:ext>
            <a:ext uri="{147F2762-F138-4A5C-976F-8EAC2B608ADB}">
              <a16:predDERef xmlns:a16="http://schemas.microsoft.com/office/drawing/2014/main" pred="{86589369-F3B6-4D2D-AFBE-F0BFE4E675D4}"/>
            </a:ext>
          </a:extLst>
        </xdr:cNvPr>
        <xdr:cNvPicPr>
          <a:picLocks noChangeAspect="1"/>
        </xdr:cNvPicPr>
      </xdr:nvPicPr>
      <xdr:blipFill>
        <a:blip xmlns:r="http://schemas.openxmlformats.org/officeDocument/2006/relationships" r:embed="rId14"/>
        <a:stretch>
          <a:fillRect/>
        </a:stretch>
      </xdr:blipFill>
      <xdr:spPr>
        <a:xfrm>
          <a:off x="628650" y="190500"/>
          <a:ext cx="1828800" cy="979503"/>
        </a:xfrm>
        <a:prstGeom prst="rect">
          <a:avLst/>
        </a:prstGeom>
      </xdr:spPr>
    </xdr:pic>
    <xdr:clientData/>
  </xdr:twoCellAnchor>
  <xdr:twoCellAnchor>
    <xdr:from>
      <xdr:col>11</xdr:col>
      <xdr:colOff>0</xdr:colOff>
      <xdr:row>24</xdr:row>
      <xdr:rowOff>0</xdr:rowOff>
    </xdr:from>
    <xdr:to>
      <xdr:col>11</xdr:col>
      <xdr:colOff>535238</xdr:colOff>
      <xdr:row>24</xdr:row>
      <xdr:rowOff>549524</xdr:rowOff>
    </xdr:to>
    <xdr:graphicFrame macro="">
      <xdr:nvGraphicFramePr>
        <xdr:cNvPr id="19" name="Chart 18">
          <a:extLst>
            <a:ext uri="{FF2B5EF4-FFF2-40B4-BE49-F238E27FC236}">
              <a16:creationId xmlns:a16="http://schemas.microsoft.com/office/drawing/2014/main" id="{245B2D38-39F7-40B7-B10D-2CE41FB92B3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11</xdr:col>
      <xdr:colOff>0</xdr:colOff>
      <xdr:row>25</xdr:row>
      <xdr:rowOff>0</xdr:rowOff>
    </xdr:from>
    <xdr:to>
      <xdr:col>11</xdr:col>
      <xdr:colOff>535238</xdr:colOff>
      <xdr:row>25</xdr:row>
      <xdr:rowOff>554286</xdr:rowOff>
    </xdr:to>
    <xdr:graphicFrame macro="">
      <xdr:nvGraphicFramePr>
        <xdr:cNvPr id="21" name="Chart 20">
          <a:extLst>
            <a:ext uri="{FF2B5EF4-FFF2-40B4-BE49-F238E27FC236}">
              <a16:creationId xmlns:a16="http://schemas.microsoft.com/office/drawing/2014/main" id="{BF696F40-233D-42A3-BED0-B95F369EBC1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11</xdr:col>
      <xdr:colOff>0</xdr:colOff>
      <xdr:row>26</xdr:row>
      <xdr:rowOff>0</xdr:rowOff>
    </xdr:from>
    <xdr:to>
      <xdr:col>11</xdr:col>
      <xdr:colOff>535238</xdr:colOff>
      <xdr:row>26</xdr:row>
      <xdr:rowOff>554286</xdr:rowOff>
    </xdr:to>
    <xdr:graphicFrame macro="">
      <xdr:nvGraphicFramePr>
        <xdr:cNvPr id="3" name="Chart 2">
          <a:extLst>
            <a:ext uri="{FF2B5EF4-FFF2-40B4-BE49-F238E27FC236}">
              <a16:creationId xmlns:a16="http://schemas.microsoft.com/office/drawing/2014/main" id="{79C59214-F943-47F5-A2F8-E4065DE7D09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11</xdr:col>
      <xdr:colOff>0</xdr:colOff>
      <xdr:row>27</xdr:row>
      <xdr:rowOff>0</xdr:rowOff>
    </xdr:from>
    <xdr:to>
      <xdr:col>11</xdr:col>
      <xdr:colOff>535238</xdr:colOff>
      <xdr:row>27</xdr:row>
      <xdr:rowOff>554286</xdr:rowOff>
    </xdr:to>
    <xdr:graphicFrame macro="">
      <xdr:nvGraphicFramePr>
        <xdr:cNvPr id="14" name="Chart 13">
          <a:extLst>
            <a:ext uri="{FF2B5EF4-FFF2-40B4-BE49-F238E27FC236}">
              <a16:creationId xmlns:a16="http://schemas.microsoft.com/office/drawing/2014/main" id="{729E31C2-3F9A-44B0-AA50-1D535B2DC80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11</xdr:col>
      <xdr:colOff>0</xdr:colOff>
      <xdr:row>28</xdr:row>
      <xdr:rowOff>0</xdr:rowOff>
    </xdr:from>
    <xdr:to>
      <xdr:col>11</xdr:col>
      <xdr:colOff>535238</xdr:colOff>
      <xdr:row>28</xdr:row>
      <xdr:rowOff>554286</xdr:rowOff>
    </xdr:to>
    <xdr:graphicFrame macro="">
      <xdr:nvGraphicFramePr>
        <xdr:cNvPr id="15" name="Chart 14">
          <a:extLst>
            <a:ext uri="{FF2B5EF4-FFF2-40B4-BE49-F238E27FC236}">
              <a16:creationId xmlns:a16="http://schemas.microsoft.com/office/drawing/2014/main" id="{9DF2CE3C-1BE6-4DFD-BF97-E575254D4F3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11</xdr:col>
      <xdr:colOff>0</xdr:colOff>
      <xdr:row>29</xdr:row>
      <xdr:rowOff>0</xdr:rowOff>
    </xdr:from>
    <xdr:to>
      <xdr:col>11</xdr:col>
      <xdr:colOff>535238</xdr:colOff>
      <xdr:row>29</xdr:row>
      <xdr:rowOff>554286</xdr:rowOff>
    </xdr:to>
    <xdr:graphicFrame macro="">
      <xdr:nvGraphicFramePr>
        <xdr:cNvPr id="16" name="Chart 15">
          <a:extLst>
            <a:ext uri="{FF2B5EF4-FFF2-40B4-BE49-F238E27FC236}">
              <a16:creationId xmlns:a16="http://schemas.microsoft.com/office/drawing/2014/main" id="{92ED5B38-C0B7-4889-A1F7-9FE45CE3FF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11</xdr:col>
      <xdr:colOff>0</xdr:colOff>
      <xdr:row>30</xdr:row>
      <xdr:rowOff>0</xdr:rowOff>
    </xdr:from>
    <xdr:to>
      <xdr:col>11</xdr:col>
      <xdr:colOff>535238</xdr:colOff>
      <xdr:row>30</xdr:row>
      <xdr:rowOff>554286</xdr:rowOff>
    </xdr:to>
    <xdr:graphicFrame macro="">
      <xdr:nvGraphicFramePr>
        <xdr:cNvPr id="18" name="Chart 17">
          <a:extLst>
            <a:ext uri="{FF2B5EF4-FFF2-40B4-BE49-F238E27FC236}">
              <a16:creationId xmlns:a16="http://schemas.microsoft.com/office/drawing/2014/main" id="{48829CEF-047D-4F75-9CC4-3F1B137209D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11</xdr:col>
      <xdr:colOff>0</xdr:colOff>
      <xdr:row>30</xdr:row>
      <xdr:rowOff>0</xdr:rowOff>
    </xdr:from>
    <xdr:to>
      <xdr:col>11</xdr:col>
      <xdr:colOff>535238</xdr:colOff>
      <xdr:row>30</xdr:row>
      <xdr:rowOff>554286</xdr:rowOff>
    </xdr:to>
    <xdr:graphicFrame macro="">
      <xdr:nvGraphicFramePr>
        <xdr:cNvPr id="22" name="Chart 21">
          <a:extLst>
            <a:ext uri="{FF2B5EF4-FFF2-40B4-BE49-F238E27FC236}">
              <a16:creationId xmlns:a16="http://schemas.microsoft.com/office/drawing/2014/main" id="{BB30D7D7-9BBB-4912-A193-59B23E316AC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11</xdr:col>
      <xdr:colOff>0</xdr:colOff>
      <xdr:row>31</xdr:row>
      <xdr:rowOff>0</xdr:rowOff>
    </xdr:from>
    <xdr:to>
      <xdr:col>11</xdr:col>
      <xdr:colOff>535238</xdr:colOff>
      <xdr:row>31</xdr:row>
      <xdr:rowOff>554286</xdr:rowOff>
    </xdr:to>
    <xdr:graphicFrame macro="">
      <xdr:nvGraphicFramePr>
        <xdr:cNvPr id="23" name="Chart 22">
          <a:extLst>
            <a:ext uri="{FF2B5EF4-FFF2-40B4-BE49-F238E27FC236}">
              <a16:creationId xmlns:a16="http://schemas.microsoft.com/office/drawing/2014/main" id="{B6EB4B6C-824F-4873-BA6A-9A93553ABAB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11</xdr:col>
      <xdr:colOff>0</xdr:colOff>
      <xdr:row>32</xdr:row>
      <xdr:rowOff>0</xdr:rowOff>
    </xdr:from>
    <xdr:to>
      <xdr:col>11</xdr:col>
      <xdr:colOff>535238</xdr:colOff>
      <xdr:row>32</xdr:row>
      <xdr:rowOff>554286</xdr:rowOff>
    </xdr:to>
    <xdr:graphicFrame macro="">
      <xdr:nvGraphicFramePr>
        <xdr:cNvPr id="24" name="Chart 23">
          <a:extLst>
            <a:ext uri="{FF2B5EF4-FFF2-40B4-BE49-F238E27FC236}">
              <a16:creationId xmlns:a16="http://schemas.microsoft.com/office/drawing/2014/main" id="{37B6B0D4-1ACB-4062-B406-A3D566C7858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11BA8361-640B-44AD-8684-850E33DA9B70}" name="Table2" displayName="Table2" ref="A2:H35" totalsRowShown="0" headerRowDxfId="168">
  <autoFilter ref="A2:H35" xr:uid="{D7824867-078E-4301-A0FB-758B70E7D95C}"/>
  <tableColumns count="8">
    <tableColumn id="1" xr3:uid="{70A235FF-1050-4B0B-8020-56B8028103BA}" name="Criteria" dataDxfId="167"/>
    <tableColumn id="2" xr3:uid="{70251BA7-34F0-45A9-AE50-1064B7C397E1}" name="Description" dataDxfId="166"/>
    <tableColumn id="8" xr3:uid="{F5BA5A6F-F15D-464E-9A23-1DE60E802501}" name="Priority" dataDxfId="165"/>
    <tableColumn id="7" xr3:uid="{5D235819-CCB6-4088-B65E-ABFBF8020E98}" name="Impact" dataDxfId="164"/>
    <tableColumn id="3" xr3:uid="{D0A9FD2E-0B8D-467E-9174-AFAC356C68DA}" name="First Line" dataDxfId="163"/>
    <tableColumn id="4" xr3:uid="{A5DBEA95-92D9-4A6B-98C4-8C942199D09A}" name="Second Line" dataDxfId="162"/>
    <tableColumn id="5" xr3:uid="{5B6D4DE2-BB97-4C3E-8F01-55B7B944D55A}" name="Third Line" dataDxfId="161"/>
    <tableColumn id="6" xr3:uid="{8BE00AC3-0A44-4862-8C26-06923988C7F6}" name="Notes and Actions" dataDxfId="160"/>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10F009-AD79-4D75-87D9-FC501CF1BB20}">
  <sheetPr codeName="Sheet1"/>
  <dimension ref="A1:P24"/>
  <sheetViews>
    <sheetView workbookViewId="0">
      <selection activeCell="D26" sqref="D26"/>
    </sheetView>
  </sheetViews>
  <sheetFormatPr defaultRowHeight="14.45"/>
  <cols>
    <col min="1" max="1" width="11.7109375" customWidth="1"/>
    <col min="2" max="2" width="18" customWidth="1"/>
    <col min="3" max="3" width="21" customWidth="1"/>
    <col min="4" max="4" width="17.42578125" customWidth="1"/>
    <col min="5" max="20" width="9.5703125" customWidth="1"/>
  </cols>
  <sheetData>
    <row r="1" spans="1:16">
      <c r="A1" s="1" t="s">
        <v>0</v>
      </c>
      <c r="B1" s="1" t="s">
        <v>1</v>
      </c>
      <c r="C1" s="1" t="s">
        <v>2</v>
      </c>
    </row>
    <row r="2" spans="1:16">
      <c r="A2" t="s">
        <v>3</v>
      </c>
      <c r="B2" t="s">
        <v>3</v>
      </c>
      <c r="C2" t="s">
        <v>4</v>
      </c>
    </row>
    <row r="3" spans="1:16">
      <c r="A3" t="s">
        <v>5</v>
      </c>
      <c r="B3" t="s">
        <v>5</v>
      </c>
      <c r="C3" t="s">
        <v>6</v>
      </c>
    </row>
    <row r="4" spans="1:16">
      <c r="A4" t="s">
        <v>7</v>
      </c>
      <c r="B4" t="s">
        <v>7</v>
      </c>
      <c r="C4" t="s">
        <v>8</v>
      </c>
    </row>
    <row r="7" spans="1:16">
      <c r="D7" s="3" t="s">
        <v>9</v>
      </c>
      <c r="E7" s="3" t="s">
        <v>10</v>
      </c>
      <c r="F7" s="3" t="s">
        <v>11</v>
      </c>
      <c r="G7" s="3" t="s">
        <v>12</v>
      </c>
      <c r="H7" s="3" t="s">
        <v>13</v>
      </c>
      <c r="I7" s="3" t="s">
        <v>14</v>
      </c>
      <c r="J7" s="3" t="s">
        <v>15</v>
      </c>
      <c r="K7" s="3" t="s">
        <v>16</v>
      </c>
      <c r="L7" s="3" t="s">
        <v>17</v>
      </c>
      <c r="M7" s="3" t="s">
        <v>18</v>
      </c>
      <c r="N7" s="3" t="s">
        <v>19</v>
      </c>
      <c r="O7" s="3" t="s">
        <v>20</v>
      </c>
      <c r="P7" s="3" t="s">
        <v>21</v>
      </c>
    </row>
    <row r="8" spans="1:16">
      <c r="D8" s="4">
        <f>IF('Criteria 1a'!$D$2="Substantial",1,IF('Criteria 1a'!$D$2="Reasonable",2,IF('Criteria 1a'!$D$2="Limited",3,0)))</f>
        <v>1</v>
      </c>
      <c r="E8" s="4">
        <f>IF('Criteria 1b'!$D$2="Substantial",1,IF('Criteria 1b'!$D$2="Reasonable",2,IF('Criteria 1b'!$D$2="Limited",3,0)))</f>
        <v>1</v>
      </c>
      <c r="F8" s="4">
        <f>IF('Criteria 2a'!$D$2="Substantial",1,IF('Criteria 2a'!$D$2="Reasonable",2,IF('Criteria 2a'!$D$2="Limited",3,0)))</f>
        <v>1</v>
      </c>
      <c r="G8" s="4">
        <f>IF('Criteria 2b'!$D$2="Substantial",1,IF('Criteria 2b'!$D$2="Reasonable",2,IF('Criteria 2b'!$D$2="Limited",3,0)))</f>
        <v>1</v>
      </c>
      <c r="H8" s="4">
        <f>IF('Criteria 2c'!$D$2="Substantial",1,IF('Criteria 2c'!$D$2="Reasonable",2,IF('Criteria 2c'!$D$2="Limited",3,0)))</f>
        <v>1</v>
      </c>
      <c r="I8" s="4">
        <f>IF('Criteria 3'!$D$2="Substantial",1,IF('Criteria 3'!$D$2="Reasonable",2,IF('Criteria 3'!$D$2="Limited",3,0)))</f>
        <v>1</v>
      </c>
      <c r="J8" s="4">
        <f>IF('Criteria 4'!$D$2="Substantial",1,IF('Criteria 4'!$D$2="Reasonable",2,IF('Criteria 4'!$D$2="Limited",3,0)))</f>
        <v>1</v>
      </c>
      <c r="K8" s="4">
        <f>IF('Criteria 5'!$D$2="Substantial",1,IF('Criteria 5'!$D$2="Reasonable",2,IF('Criteria 5'!$D$2="Limited",3,0)))</f>
        <v>1</v>
      </c>
      <c r="L8" s="4">
        <f>IF('Criteria 6'!$D$2="Substantial",1,IF('Criteria 6'!$D$2="Reasonable",2,IF('Criteria 6'!$D$2="Limited",3,0)))</f>
        <v>1</v>
      </c>
      <c r="M8" s="4">
        <f>IF('Criteria 7'!$D$2="Substantial",1,IF('Criteria 7'!$D$2="Reasonable",2,IF('Criteria 7'!$D$2="Limited",3,0)))</f>
        <v>1</v>
      </c>
      <c r="N8" s="4">
        <f>IF('Criteria 8a'!$D$2="Substantial",1,IF('Criteria 8a'!$D$2="Reasonable",2,IF('Criteria 8a'!$D$2="Limited",3,0)))</f>
        <v>1</v>
      </c>
      <c r="O8" s="4">
        <f>IF('Criteria 8b'!$D$2="Substantial",1,IF('Criteria 8b'!$D$2="Reasonable",2,IF('Criteria 8b'!$D$2="Limited",3,0)))</f>
        <v>1</v>
      </c>
      <c r="P8" s="4">
        <f>IF('Criteria 9'!$D$2="Substantial",1,IF('Criteria 9'!$D$2="Reasonable",2,IF('Criteria 9'!$D$2="Limited",3,0)))</f>
        <v>1</v>
      </c>
    </row>
    <row r="9" spans="1:16">
      <c r="A9" s="20"/>
    </row>
    <row r="10" spans="1:16">
      <c r="A10" s="20"/>
      <c r="D10" s="21" t="s">
        <v>4</v>
      </c>
      <c r="E10" s="22">
        <f>COUNTIF($D$8:$T$8,1)</f>
        <v>13</v>
      </c>
    </row>
    <row r="11" spans="1:16">
      <c r="A11" s="20"/>
      <c r="D11" s="21" t="s">
        <v>6</v>
      </c>
      <c r="E11" s="23">
        <f>COUNTIF($D$8:$T$8,2)</f>
        <v>0</v>
      </c>
    </row>
    <row r="12" spans="1:16">
      <c r="A12" s="20"/>
      <c r="D12" s="21" t="s">
        <v>8</v>
      </c>
      <c r="E12" s="24">
        <f>COUNTIF($D$8:$T$8,3)</f>
        <v>0</v>
      </c>
    </row>
    <row r="13" spans="1:16">
      <c r="A13" s="20"/>
    </row>
    <row r="14" spans="1:16">
      <c r="A14" s="20"/>
    </row>
    <row r="15" spans="1:16">
      <c r="A15" s="20"/>
    </row>
    <row r="16" spans="1:16">
      <c r="A16" s="20"/>
    </row>
    <row r="17" spans="1:1">
      <c r="A17" s="20"/>
    </row>
    <row r="18" spans="1:1">
      <c r="A18" s="20"/>
    </row>
    <row r="19" spans="1:1">
      <c r="A19" s="20"/>
    </row>
    <row r="20" spans="1:1">
      <c r="A20" s="20"/>
    </row>
    <row r="21" spans="1:1">
      <c r="A21" s="20"/>
    </row>
    <row r="22" spans="1:1">
      <c r="A22" s="20"/>
    </row>
    <row r="23" spans="1:1">
      <c r="A23" s="20"/>
    </row>
    <row r="24" spans="1:1">
      <c r="A24" s="20"/>
    </row>
  </sheetData>
  <phoneticPr fontId="2" type="noConversion"/>
  <pageMargins left="0.7" right="0.7" top="0.75" bottom="0.75" header="0.3" footer="0.3"/>
  <pageSetup paperSize="9"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8F271C-2F06-41D7-A66D-7EA654F26981}">
  <sheetPr codeName="Sheet9">
    <tabColor rgb="FFFFC000"/>
  </sheetPr>
  <dimension ref="A1:H50"/>
  <sheetViews>
    <sheetView workbookViewId="0">
      <selection activeCell="D3" sqref="D3"/>
    </sheetView>
  </sheetViews>
  <sheetFormatPr defaultColWidth="9" defaultRowHeight="18" customHeight="1"/>
  <cols>
    <col min="1" max="1" width="56.7109375" style="2" customWidth="1"/>
    <col min="2" max="3" width="12.28515625" style="2" customWidth="1"/>
    <col min="4" max="4" width="12.5703125" style="2" customWidth="1"/>
    <col min="5" max="5" width="19.5703125" style="2" customWidth="1"/>
    <col min="6" max="6" width="27.5703125" style="2" customWidth="1"/>
    <col min="7" max="8" width="50.7109375" style="2" customWidth="1"/>
    <col min="9" max="16384" width="9" style="2"/>
  </cols>
  <sheetData>
    <row r="1" spans="1:8" s="27" customFormat="1" ht="64.5" customHeight="1">
      <c r="A1" s="73" t="str">
        <f>Dashboard!B19</f>
        <v>Plan and deliver effective and robust protection activities and interventions to mitigate and reduce the risks identified through its risk-based intervention programme and community risk management planning in compliance with the Regulator’s Code and the principles of Better Regulation</v>
      </c>
      <c r="B1" s="74" t="s">
        <v>0</v>
      </c>
      <c r="C1" s="74" t="s">
        <v>1</v>
      </c>
      <c r="D1" s="74" t="s">
        <v>2</v>
      </c>
      <c r="E1" s="74" t="s">
        <v>71</v>
      </c>
      <c r="F1" s="74" t="s">
        <v>72</v>
      </c>
      <c r="G1" s="74" t="s">
        <v>73</v>
      </c>
      <c r="H1" s="75" t="s">
        <v>74</v>
      </c>
    </row>
    <row r="2" spans="1:8" s="27" customFormat="1" ht="39.4" customHeight="1">
      <c r="A2" s="76"/>
      <c r="B2" s="46"/>
      <c r="C2" s="46"/>
      <c r="D2" s="64" t="str">
        <f>IF(COUNTIF(D3:D50,"Limited")&gt;0,"Limited",IF(COUNTIF(D3:D50,"Reasonable")&gt;0,"Reasonable","Substantial"))</f>
        <v>Substantial</v>
      </c>
      <c r="E2" s="48"/>
      <c r="F2" s="49"/>
      <c r="G2" s="48"/>
      <c r="H2" s="77"/>
    </row>
    <row r="3" spans="1:8" ht="39.4" customHeight="1">
      <c r="A3" s="78" t="s">
        <v>126</v>
      </c>
      <c r="B3" s="57"/>
      <c r="C3" s="57"/>
      <c r="D3" s="58"/>
      <c r="E3" s="56"/>
      <c r="F3" s="59"/>
      <c r="G3" s="56"/>
      <c r="H3" s="79"/>
    </row>
    <row r="4" spans="1:8" ht="39.4" customHeight="1">
      <c r="A4" s="80" t="s">
        <v>127</v>
      </c>
      <c r="B4" s="52"/>
      <c r="C4" s="52"/>
      <c r="D4" s="53"/>
      <c r="E4" s="51"/>
      <c r="F4" s="54"/>
      <c r="G4" s="51"/>
      <c r="H4" s="81"/>
    </row>
    <row r="5" spans="1:8" ht="39.4" customHeight="1">
      <c r="A5" s="78" t="s">
        <v>128</v>
      </c>
      <c r="B5" s="57"/>
      <c r="C5" s="57"/>
      <c r="D5" s="58"/>
      <c r="E5" s="56"/>
      <c r="F5" s="59"/>
      <c r="G5" s="56"/>
      <c r="H5" s="79"/>
    </row>
    <row r="6" spans="1:8" ht="39.4" customHeight="1">
      <c r="A6" s="80" t="s">
        <v>129</v>
      </c>
      <c r="B6" s="52"/>
      <c r="C6" s="52"/>
      <c r="D6" s="53"/>
      <c r="E6" s="51"/>
      <c r="F6" s="54"/>
      <c r="G6" s="51"/>
      <c r="H6" s="81"/>
    </row>
    <row r="7" spans="1:8" ht="39.4" customHeight="1">
      <c r="A7" s="78" t="s">
        <v>130</v>
      </c>
      <c r="B7" s="57"/>
      <c r="C7" s="57"/>
      <c r="D7" s="58"/>
      <c r="E7" s="56"/>
      <c r="F7" s="59"/>
      <c r="G7" s="56"/>
      <c r="H7" s="79"/>
    </row>
    <row r="8" spans="1:8" ht="39.4" customHeight="1">
      <c r="A8" s="80" t="s">
        <v>131</v>
      </c>
      <c r="B8" s="52"/>
      <c r="C8" s="52"/>
      <c r="D8" s="53"/>
      <c r="E8" s="51"/>
      <c r="F8" s="54"/>
      <c r="G8" s="51"/>
      <c r="H8" s="81"/>
    </row>
    <row r="9" spans="1:8" ht="39.4" customHeight="1">
      <c r="A9" s="78" t="s">
        <v>132</v>
      </c>
      <c r="B9" s="57"/>
      <c r="C9" s="57"/>
      <c r="D9" s="58"/>
      <c r="E9" s="56"/>
      <c r="F9" s="59"/>
      <c r="G9" s="56"/>
      <c r="H9" s="79"/>
    </row>
    <row r="10" spans="1:8" ht="39.4" customHeight="1">
      <c r="A10" s="80" t="s">
        <v>133</v>
      </c>
      <c r="B10" s="52"/>
      <c r="C10" s="52"/>
      <c r="D10" s="53"/>
      <c r="E10" s="51"/>
      <c r="F10" s="54"/>
      <c r="G10" s="51"/>
      <c r="H10" s="81"/>
    </row>
    <row r="11" spans="1:8" ht="39.4" customHeight="1">
      <c r="A11" s="78" t="s">
        <v>134</v>
      </c>
      <c r="B11" s="57"/>
      <c r="C11" s="57"/>
      <c r="D11" s="58"/>
      <c r="E11" s="56"/>
      <c r="F11" s="59"/>
      <c r="G11" s="56"/>
      <c r="H11" s="79"/>
    </row>
    <row r="12" spans="1:8" ht="39.4" customHeight="1">
      <c r="A12" s="82" t="s">
        <v>135</v>
      </c>
      <c r="B12" s="83"/>
      <c r="C12" s="83"/>
      <c r="D12" s="84"/>
      <c r="E12" s="85"/>
      <c r="F12" s="86"/>
      <c r="G12" s="85"/>
      <c r="H12" s="87"/>
    </row>
    <row r="13" spans="1:8" ht="39" customHeight="1"/>
    <row r="14" spans="1:8" ht="39" customHeight="1"/>
    <row r="15" spans="1:8" ht="39" customHeight="1"/>
    <row r="16" spans="1:8" ht="39" customHeight="1"/>
    <row r="17" ht="39" customHeight="1"/>
    <row r="18" ht="39" customHeight="1"/>
    <row r="19" ht="39" customHeight="1"/>
    <row r="20" ht="39" customHeight="1"/>
    <row r="21" ht="39" customHeight="1"/>
    <row r="22" ht="39" customHeight="1"/>
    <row r="23" ht="39" customHeight="1"/>
    <row r="24" ht="39" customHeight="1"/>
    <row r="25" ht="39" customHeight="1"/>
    <row r="26" ht="39" customHeight="1"/>
    <row r="27" ht="39" customHeight="1"/>
    <row r="28" ht="39" customHeight="1"/>
    <row r="29" ht="39" customHeight="1"/>
    <row r="30" ht="39" customHeight="1"/>
    <row r="31" ht="39" customHeight="1"/>
    <row r="32" ht="39" customHeight="1"/>
    <row r="33" ht="39" customHeight="1"/>
    <row r="34" ht="39" customHeight="1"/>
    <row r="35" ht="39" customHeight="1"/>
    <row r="36" ht="39" customHeight="1"/>
    <row r="37" ht="39" customHeight="1"/>
    <row r="38" ht="39" customHeight="1"/>
    <row r="39" ht="39" customHeight="1"/>
    <row r="40" ht="39" customHeight="1"/>
    <row r="41" ht="39" customHeight="1"/>
    <row r="42" ht="39" customHeight="1"/>
    <row r="43" ht="39" customHeight="1"/>
    <row r="44" ht="39" customHeight="1"/>
    <row r="45" ht="39" customHeight="1"/>
    <row r="46" ht="39" customHeight="1"/>
    <row r="47" ht="39" customHeight="1"/>
    <row r="48" ht="39" customHeight="1"/>
    <row r="49" ht="39" customHeight="1"/>
    <row r="50" ht="39" customHeight="1"/>
  </sheetData>
  <conditionalFormatting sqref="B2:B12">
    <cfRule type="cellIs" dxfId="119" priority="7" operator="equal">
      <formula>"Low"</formula>
    </cfRule>
    <cfRule type="cellIs" dxfId="118" priority="8" operator="equal">
      <formula>"Medium"</formula>
    </cfRule>
  </conditionalFormatting>
  <conditionalFormatting sqref="B2:C12">
    <cfRule type="cellIs" dxfId="117" priority="6" operator="equal">
      <formula>"High"</formula>
    </cfRule>
  </conditionalFormatting>
  <conditionalFormatting sqref="C2:C12">
    <cfRule type="cellIs" dxfId="116" priority="4" operator="equal">
      <formula>"Low"</formula>
    </cfRule>
    <cfRule type="cellIs" dxfId="115" priority="5" operator="equal">
      <formula>"Medium"</formula>
    </cfRule>
  </conditionalFormatting>
  <pageMargins left="0.7" right="0.7" top="0.75" bottom="0.75" header="0.3" footer="0.3"/>
  <pageSetup paperSize="9" orientation="portrait" verticalDpi="0" r:id="rId1"/>
  <extLst>
    <ext xmlns:x14="http://schemas.microsoft.com/office/spreadsheetml/2009/9/main" uri="{78C0D931-6437-407d-A8EE-F0AAD7539E65}">
      <x14:conditionalFormattings>
        <x14:conditionalFormatting xmlns:xm="http://schemas.microsoft.com/office/excel/2006/main">
          <x14:cfRule type="cellIs" priority="1" operator="equal" id="{3AB35E89-0D4E-4EA0-8EE1-2717E76020C0}">
            <xm:f>Lists!$C$4</xm:f>
            <x14:dxf>
              <font>
                <color auto="1"/>
              </font>
              <fill>
                <patternFill>
                  <bgColor rgb="FFFF3300"/>
                </patternFill>
              </fill>
            </x14:dxf>
          </x14:cfRule>
          <x14:cfRule type="cellIs" priority="2" operator="equal" id="{C3D0B814-9C12-492F-901C-46287A883914}">
            <xm:f>Lists!$C$3</xm:f>
            <x14:dxf>
              <font>
                <color auto="1"/>
              </font>
              <fill>
                <patternFill>
                  <bgColor rgb="FFFFC000"/>
                </patternFill>
              </fill>
            </x14:dxf>
          </x14:cfRule>
          <x14:cfRule type="cellIs" priority="3" operator="equal" id="{385118DC-986C-46CD-94B4-D30B9EEBE5C6}">
            <xm:f>Lists!$C$2</xm:f>
            <x14:dxf>
              <font>
                <color auto="1"/>
              </font>
              <fill>
                <patternFill>
                  <bgColor rgb="FF92D050"/>
                </patternFill>
              </fill>
            </x14:dxf>
          </x14:cfRule>
          <xm:sqref>D2:D12</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1DC9DBA8-AFF3-4ED0-A407-4AD1F18C3F1F}">
          <x14:formula1>
            <xm:f>Lists!$C$2:$C$4</xm:f>
          </x14:formula1>
          <xm:sqref>D3:D50</xm:sqref>
        </x14:dataValidation>
        <x14:dataValidation type="list" allowBlank="1" showInputMessage="1" showErrorMessage="1" xr:uid="{0BAE0523-E410-4D40-A6AA-62AFB11A0778}">
          <x14:formula1>
            <xm:f>Lists!$B$2:$B$4</xm:f>
          </x14:formula1>
          <xm:sqref>C2:C50</xm:sqref>
        </x14:dataValidation>
        <x14:dataValidation type="list" allowBlank="1" showInputMessage="1" showErrorMessage="1" xr:uid="{B3242812-3886-40EE-80ED-B551F360D183}">
          <x14:formula1>
            <xm:f>Lists!$A$2:$A$4</xm:f>
          </x14:formula1>
          <xm:sqref>B2:B50</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BD07CE-6A91-441B-86C1-28D00C634E79}">
  <sheetPr codeName="Sheet10">
    <tabColor rgb="FFFFC000"/>
  </sheetPr>
  <dimension ref="A1:H50"/>
  <sheetViews>
    <sheetView workbookViewId="0">
      <selection activeCell="D3" sqref="D3"/>
    </sheetView>
  </sheetViews>
  <sheetFormatPr defaultColWidth="9" defaultRowHeight="18" customHeight="1"/>
  <cols>
    <col min="1" max="1" width="56.7109375" style="2" customWidth="1"/>
    <col min="2" max="3" width="12.28515625" style="2" customWidth="1"/>
    <col min="4" max="4" width="12.5703125" style="2" customWidth="1"/>
    <col min="5" max="5" width="19.5703125" style="2" customWidth="1"/>
    <col min="6" max="6" width="27.5703125" style="2" customWidth="1"/>
    <col min="7" max="8" width="50.7109375" style="2" customWidth="1"/>
    <col min="9" max="16384" width="9" style="2"/>
  </cols>
  <sheetData>
    <row r="1" spans="1:8" s="27" customFormat="1" ht="57.6">
      <c r="A1" s="73" t="str">
        <f>Dashboard!B20</f>
        <v>Maintain an ability to deliver necessary statutory protection activities and interventions at all times</v>
      </c>
      <c r="B1" s="74" t="s">
        <v>0</v>
      </c>
      <c r="C1" s="74" t="s">
        <v>1</v>
      </c>
      <c r="D1" s="74" t="s">
        <v>2</v>
      </c>
      <c r="E1" s="74" t="s">
        <v>71</v>
      </c>
      <c r="F1" s="74" t="s">
        <v>72</v>
      </c>
      <c r="G1" s="74" t="s">
        <v>73</v>
      </c>
      <c r="H1" s="75" t="s">
        <v>74</v>
      </c>
    </row>
    <row r="2" spans="1:8" s="27" customFormat="1" ht="39.4" customHeight="1">
      <c r="A2" s="76"/>
      <c r="B2" s="46"/>
      <c r="C2" s="46"/>
      <c r="D2" s="64" t="str">
        <f>IF(COUNTIF(D3:D50,"Limited")&gt;0,"Limited",IF(COUNTIF(D3:D50,"Reasonable")&gt;0,"Reasonable","Substantial"))</f>
        <v>Substantial</v>
      </c>
      <c r="E2" s="48"/>
      <c r="F2" s="49"/>
      <c r="G2" s="48"/>
      <c r="H2" s="77"/>
    </row>
    <row r="3" spans="1:8" ht="39.4" customHeight="1">
      <c r="A3" s="78" t="s">
        <v>136</v>
      </c>
      <c r="B3" s="57"/>
      <c r="C3" s="57"/>
      <c r="D3" s="58"/>
      <c r="E3" s="56"/>
      <c r="F3" s="59"/>
      <c r="G3" s="56"/>
      <c r="H3" s="79"/>
    </row>
    <row r="4" spans="1:8" ht="39.4" customHeight="1">
      <c r="A4" s="80" t="s">
        <v>137</v>
      </c>
      <c r="B4" s="52"/>
      <c r="C4" s="52"/>
      <c r="D4" s="53"/>
      <c r="E4" s="51"/>
      <c r="F4" s="54"/>
      <c r="G4" s="51"/>
      <c r="H4" s="81"/>
    </row>
    <row r="5" spans="1:8" ht="39.4" customHeight="1">
      <c r="A5" s="78" t="s">
        <v>138</v>
      </c>
      <c r="B5" s="57"/>
      <c r="C5" s="57"/>
      <c r="D5" s="58"/>
      <c r="E5" s="56"/>
      <c r="F5" s="59"/>
      <c r="G5" s="56"/>
      <c r="H5" s="79"/>
    </row>
    <row r="6" spans="1:8" ht="39.4" customHeight="1">
      <c r="A6" s="80" t="s">
        <v>139</v>
      </c>
      <c r="B6" s="52"/>
      <c r="C6" s="52"/>
      <c r="D6" s="53"/>
      <c r="E6" s="51"/>
      <c r="F6" s="54"/>
      <c r="G6" s="51"/>
      <c r="H6" s="81"/>
    </row>
    <row r="7" spans="1:8" ht="39.4" customHeight="1">
      <c r="A7" s="78" t="s">
        <v>140</v>
      </c>
      <c r="B7" s="57"/>
      <c r="C7" s="57"/>
      <c r="D7" s="58"/>
      <c r="E7" s="56"/>
      <c r="F7" s="59"/>
      <c r="G7" s="56"/>
      <c r="H7" s="79"/>
    </row>
    <row r="8" spans="1:8" ht="39.4" customHeight="1">
      <c r="A8" s="80" t="s">
        <v>141</v>
      </c>
      <c r="B8" s="52"/>
      <c r="C8" s="52"/>
      <c r="D8" s="53"/>
      <c r="E8" s="51"/>
      <c r="F8" s="54"/>
      <c r="G8" s="51"/>
      <c r="H8" s="81"/>
    </row>
    <row r="9" spans="1:8" ht="39.4" customHeight="1">
      <c r="A9" s="78" t="s">
        <v>142</v>
      </c>
      <c r="B9" s="57"/>
      <c r="C9" s="57"/>
      <c r="D9" s="58"/>
      <c r="E9" s="56"/>
      <c r="F9" s="59"/>
      <c r="G9" s="56"/>
      <c r="H9" s="79"/>
    </row>
    <row r="10" spans="1:8" ht="39.4" customHeight="1">
      <c r="A10" s="80" t="s">
        <v>143</v>
      </c>
      <c r="B10" s="52"/>
      <c r="C10" s="52"/>
      <c r="D10" s="53"/>
      <c r="E10" s="51"/>
      <c r="F10" s="54"/>
      <c r="G10" s="51"/>
      <c r="H10" s="81"/>
    </row>
    <row r="11" spans="1:8" ht="39.4" customHeight="1">
      <c r="A11" s="78" t="s">
        <v>144</v>
      </c>
      <c r="B11" s="57"/>
      <c r="C11" s="57"/>
      <c r="D11" s="58"/>
      <c r="E11" s="56"/>
      <c r="F11" s="59"/>
      <c r="G11" s="56"/>
      <c r="H11" s="79"/>
    </row>
    <row r="12" spans="1:8" ht="39.4" customHeight="1">
      <c r="A12" s="82" t="s">
        <v>145</v>
      </c>
      <c r="B12" s="83"/>
      <c r="C12" s="83"/>
      <c r="D12" s="84"/>
      <c r="E12" s="85"/>
      <c r="F12" s="86"/>
      <c r="G12" s="85"/>
      <c r="H12" s="87"/>
    </row>
    <row r="13" spans="1:8" ht="39" customHeight="1"/>
    <row r="14" spans="1:8" ht="39" customHeight="1"/>
    <row r="15" spans="1:8" ht="39" customHeight="1"/>
    <row r="16" spans="1:8" ht="39" customHeight="1"/>
    <row r="17" ht="39" customHeight="1"/>
    <row r="18" ht="39" customHeight="1"/>
    <row r="19" ht="39" customHeight="1"/>
    <row r="20" ht="39" customHeight="1"/>
    <row r="21" ht="39" customHeight="1"/>
    <row r="22" ht="39" customHeight="1"/>
    <row r="23" ht="39" customHeight="1"/>
    <row r="24" ht="39" customHeight="1"/>
    <row r="25" ht="39" customHeight="1"/>
    <row r="26" ht="39" customHeight="1"/>
    <row r="27" ht="39" customHeight="1"/>
    <row r="28" ht="39" customHeight="1"/>
    <row r="29" ht="39" customHeight="1"/>
    <row r="30" ht="39" customHeight="1"/>
    <row r="31" ht="39" customHeight="1"/>
    <row r="32" ht="39" customHeight="1"/>
    <row r="33" ht="39" customHeight="1"/>
    <row r="34" ht="39" customHeight="1"/>
    <row r="35" ht="39" customHeight="1"/>
    <row r="36" ht="39" customHeight="1"/>
    <row r="37" ht="39" customHeight="1"/>
    <row r="38" ht="39" customHeight="1"/>
    <row r="39" ht="39" customHeight="1"/>
    <row r="40" ht="39" customHeight="1"/>
    <row r="41" ht="39" customHeight="1"/>
    <row r="42" ht="39" customHeight="1"/>
    <row r="43" ht="39" customHeight="1"/>
    <row r="44" ht="39" customHeight="1"/>
    <row r="45" ht="39" customHeight="1"/>
    <row r="46" ht="39" customHeight="1"/>
    <row r="47" ht="39" customHeight="1"/>
    <row r="48" ht="39" customHeight="1"/>
    <row r="49" ht="39" customHeight="1"/>
    <row r="50" ht="39" customHeight="1"/>
  </sheetData>
  <conditionalFormatting sqref="B2:B12">
    <cfRule type="cellIs" dxfId="111" priority="7" operator="equal">
      <formula>"Low"</formula>
    </cfRule>
    <cfRule type="cellIs" dxfId="110" priority="8" operator="equal">
      <formula>"Medium"</formula>
    </cfRule>
  </conditionalFormatting>
  <conditionalFormatting sqref="B2:C12">
    <cfRule type="cellIs" dxfId="109" priority="6" operator="equal">
      <formula>"High"</formula>
    </cfRule>
  </conditionalFormatting>
  <conditionalFormatting sqref="C2:C12">
    <cfRule type="cellIs" dxfId="108" priority="4" operator="equal">
      <formula>"Low"</formula>
    </cfRule>
    <cfRule type="cellIs" dxfId="107" priority="5" operator="equal">
      <formula>"Medium"</formula>
    </cfRule>
  </conditionalFormatting>
  <pageMargins left="0.7" right="0.7" top="0.75" bottom="0.75" header="0.3" footer="0.3"/>
  <pageSetup paperSize="9" orientation="portrait" verticalDpi="0" r:id="rId1"/>
  <extLst>
    <ext xmlns:x14="http://schemas.microsoft.com/office/spreadsheetml/2009/9/main" uri="{78C0D931-6437-407d-A8EE-F0AAD7539E65}">
      <x14:conditionalFormattings>
        <x14:conditionalFormatting xmlns:xm="http://schemas.microsoft.com/office/excel/2006/main">
          <x14:cfRule type="cellIs" priority="1" operator="equal" id="{AFF95DA8-5AB8-404A-987E-A462E964D65D}">
            <xm:f>Lists!$C$4</xm:f>
            <x14:dxf>
              <font>
                <color auto="1"/>
              </font>
              <fill>
                <patternFill>
                  <bgColor rgb="FFFF3300"/>
                </patternFill>
              </fill>
            </x14:dxf>
          </x14:cfRule>
          <x14:cfRule type="cellIs" priority="2" operator="equal" id="{C4BDD8FE-5A82-4EE0-B43E-50D045DD2897}">
            <xm:f>Lists!$C$3</xm:f>
            <x14:dxf>
              <font>
                <color auto="1"/>
              </font>
              <fill>
                <patternFill>
                  <bgColor rgb="FFFFC000"/>
                </patternFill>
              </fill>
            </x14:dxf>
          </x14:cfRule>
          <x14:cfRule type="cellIs" priority="3" operator="equal" id="{16123A68-B44C-46F5-9B1E-AF8424C799B8}">
            <xm:f>Lists!$C$2</xm:f>
            <x14:dxf>
              <font>
                <color auto="1"/>
              </font>
              <fill>
                <patternFill>
                  <bgColor rgb="FF92D050"/>
                </patternFill>
              </fill>
            </x14:dxf>
          </x14:cfRule>
          <xm:sqref>D2:D12</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36E1DCA8-93D7-4380-8DA3-482471E51A3C}">
          <x14:formula1>
            <xm:f>Lists!$A$2:$A$4</xm:f>
          </x14:formula1>
          <xm:sqref>B2:B50</xm:sqref>
        </x14:dataValidation>
        <x14:dataValidation type="list" allowBlank="1" showInputMessage="1" showErrorMessage="1" xr:uid="{0FB7D1A6-ACF8-47DC-B3F1-AA1CABD94715}">
          <x14:formula1>
            <xm:f>Lists!$B$2:$B$4</xm:f>
          </x14:formula1>
          <xm:sqref>C2:C50</xm:sqref>
        </x14:dataValidation>
        <x14:dataValidation type="list" allowBlank="1" showInputMessage="1" showErrorMessage="1" xr:uid="{E3CD58DF-A327-45E4-B80A-4703D01463C0}">
          <x14:formula1>
            <xm:f>Lists!$C$2:$C$4</xm:f>
          </x14:formula1>
          <xm:sqref>D3:D50</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B906F5-D065-427E-ACFF-8BC24BDBB9F2}">
  <sheetPr codeName="Sheet11">
    <tabColor rgb="FFFFC000"/>
  </sheetPr>
  <dimension ref="A1:H12"/>
  <sheetViews>
    <sheetView workbookViewId="0">
      <selection activeCell="D3" sqref="D3"/>
    </sheetView>
  </sheetViews>
  <sheetFormatPr defaultColWidth="9" defaultRowHeight="39.4" customHeight="1"/>
  <cols>
    <col min="1" max="1" width="56.7109375" style="2" customWidth="1"/>
    <col min="2" max="3" width="12.28515625" style="2" customWidth="1"/>
    <col min="4" max="4" width="12.5703125" style="2" customWidth="1"/>
    <col min="5" max="5" width="19.5703125" style="2" customWidth="1"/>
    <col min="6" max="6" width="27.5703125" style="2" customWidth="1"/>
    <col min="7" max="8" width="50.7109375" style="2" customWidth="1"/>
    <col min="9" max="16384" width="9" style="2"/>
  </cols>
  <sheetData>
    <row r="1" spans="1:8" s="27" customFormat="1" ht="50.25" customHeight="1">
      <c r="A1" s="73" t="str">
        <f>Dashboard!B21</f>
        <v>Plan and deliver both proactive and reactive engagement with those responsible for keeping relevant premises and communities safe, to provide inclusive advice and education in a constructive and helpful way on matters relating to protection activity and interventions</v>
      </c>
      <c r="B1" s="74" t="s">
        <v>0</v>
      </c>
      <c r="C1" s="74" t="s">
        <v>1</v>
      </c>
      <c r="D1" s="74" t="s">
        <v>2</v>
      </c>
      <c r="E1" s="74" t="s">
        <v>71</v>
      </c>
      <c r="F1" s="74" t="s">
        <v>72</v>
      </c>
      <c r="G1" s="74" t="s">
        <v>73</v>
      </c>
      <c r="H1" s="75" t="s">
        <v>74</v>
      </c>
    </row>
    <row r="2" spans="1:8" s="27" customFormat="1" ht="39.4" customHeight="1">
      <c r="A2" s="76"/>
      <c r="B2" s="46"/>
      <c r="C2" s="46"/>
      <c r="D2" s="64" t="str">
        <f>IF(COUNTIF(D3:D50,"Limited")&gt;0,"Limited",IF(COUNTIF(D3:D50,"Reasonable")&gt;0,"Reasonable","Substantial"))</f>
        <v>Substantial</v>
      </c>
      <c r="E2" s="48"/>
      <c r="F2" s="49"/>
      <c r="G2" s="48"/>
      <c r="H2" s="77"/>
    </row>
    <row r="3" spans="1:8" ht="39.4" customHeight="1">
      <c r="A3" s="78" t="s">
        <v>146</v>
      </c>
      <c r="B3" s="57"/>
      <c r="C3" s="57"/>
      <c r="D3" s="58"/>
      <c r="E3" s="56"/>
      <c r="F3" s="59"/>
      <c r="G3" s="56"/>
      <c r="H3" s="79"/>
    </row>
    <row r="4" spans="1:8" ht="39.4" customHeight="1">
      <c r="A4" s="80" t="s">
        <v>147</v>
      </c>
      <c r="B4" s="52"/>
      <c r="C4" s="52"/>
      <c r="D4" s="53"/>
      <c r="E4" s="51"/>
      <c r="F4" s="54"/>
      <c r="G4" s="51"/>
      <c r="H4" s="81"/>
    </row>
    <row r="5" spans="1:8" ht="39.4" customHeight="1">
      <c r="A5" s="78" t="s">
        <v>148</v>
      </c>
      <c r="B5" s="57"/>
      <c r="C5" s="57"/>
      <c r="D5" s="58"/>
      <c r="E5" s="56"/>
      <c r="F5" s="59"/>
      <c r="G5" s="56"/>
      <c r="H5" s="79"/>
    </row>
    <row r="6" spans="1:8" ht="39.4" customHeight="1">
      <c r="A6" s="80" t="s">
        <v>149</v>
      </c>
      <c r="B6" s="52"/>
      <c r="C6" s="52"/>
      <c r="D6" s="53"/>
      <c r="E6" s="51"/>
      <c r="F6" s="54"/>
      <c r="G6" s="51"/>
      <c r="H6" s="81"/>
    </row>
    <row r="7" spans="1:8" ht="39.4" customHeight="1">
      <c r="A7" s="78" t="s">
        <v>150</v>
      </c>
      <c r="B7" s="57"/>
      <c r="C7" s="57"/>
      <c r="D7" s="58"/>
      <c r="E7" s="56"/>
      <c r="F7" s="59"/>
      <c r="G7" s="56"/>
      <c r="H7" s="79"/>
    </row>
    <row r="8" spans="1:8" ht="39.4" customHeight="1">
      <c r="A8" s="80" t="s">
        <v>151</v>
      </c>
      <c r="B8" s="52"/>
      <c r="C8" s="52"/>
      <c r="D8" s="53"/>
      <c r="E8" s="51"/>
      <c r="F8" s="54"/>
      <c r="G8" s="51"/>
      <c r="H8" s="81"/>
    </row>
    <row r="9" spans="1:8" ht="39.4" customHeight="1">
      <c r="A9" s="78" t="s">
        <v>152</v>
      </c>
      <c r="B9" s="57"/>
      <c r="C9" s="57"/>
      <c r="D9" s="58"/>
      <c r="E9" s="56"/>
      <c r="F9" s="59"/>
      <c r="G9" s="56"/>
      <c r="H9" s="79"/>
    </row>
    <row r="10" spans="1:8" ht="39.4" customHeight="1">
      <c r="A10" s="80" t="s">
        <v>153</v>
      </c>
      <c r="B10" s="52"/>
      <c r="C10" s="52"/>
      <c r="D10" s="53"/>
      <c r="E10" s="51"/>
      <c r="F10" s="54"/>
      <c r="G10" s="51"/>
      <c r="H10" s="81"/>
    </row>
    <row r="11" spans="1:8" ht="39.4" customHeight="1">
      <c r="A11" s="78" t="s">
        <v>154</v>
      </c>
      <c r="B11" s="57"/>
      <c r="C11" s="57"/>
      <c r="D11" s="58"/>
      <c r="E11" s="56"/>
      <c r="F11" s="59"/>
      <c r="G11" s="56"/>
      <c r="H11" s="79"/>
    </row>
    <row r="12" spans="1:8" ht="39.4" customHeight="1">
      <c r="A12" s="82" t="s">
        <v>155</v>
      </c>
      <c r="B12" s="83"/>
      <c r="C12" s="83"/>
      <c r="D12" s="84"/>
      <c r="E12" s="85"/>
      <c r="F12" s="86"/>
      <c r="G12" s="85"/>
      <c r="H12" s="87"/>
    </row>
  </sheetData>
  <conditionalFormatting sqref="B2:B12">
    <cfRule type="cellIs" dxfId="103" priority="7" operator="equal">
      <formula>"Low"</formula>
    </cfRule>
    <cfRule type="cellIs" dxfId="102" priority="8" operator="equal">
      <formula>"Medium"</formula>
    </cfRule>
  </conditionalFormatting>
  <conditionalFormatting sqref="B2:C12">
    <cfRule type="cellIs" dxfId="101" priority="6" operator="equal">
      <formula>"High"</formula>
    </cfRule>
  </conditionalFormatting>
  <conditionalFormatting sqref="C2:C12">
    <cfRule type="cellIs" dxfId="100" priority="4" operator="equal">
      <formula>"Low"</formula>
    </cfRule>
    <cfRule type="cellIs" dxfId="99" priority="5" operator="equal">
      <formula>"Medium"</formula>
    </cfRule>
  </conditionalFormatting>
  <pageMargins left="0.7" right="0.7" top="0.75" bottom="0.75" header="0.3" footer="0.3"/>
  <pageSetup paperSize="9" orientation="portrait" verticalDpi="0" r:id="rId1"/>
  <extLst>
    <ext xmlns:x14="http://schemas.microsoft.com/office/spreadsheetml/2009/9/main" uri="{78C0D931-6437-407d-A8EE-F0AAD7539E65}">
      <x14:conditionalFormattings>
        <x14:conditionalFormatting xmlns:xm="http://schemas.microsoft.com/office/excel/2006/main">
          <x14:cfRule type="cellIs" priority="1" operator="equal" id="{9F4C332D-1A1B-4BD7-8714-695C56A4F518}">
            <xm:f>Lists!$C$4</xm:f>
            <x14:dxf>
              <font>
                <color auto="1"/>
              </font>
              <fill>
                <patternFill>
                  <bgColor rgb="FFFF3300"/>
                </patternFill>
              </fill>
            </x14:dxf>
          </x14:cfRule>
          <x14:cfRule type="cellIs" priority="2" operator="equal" id="{2C9A0223-5ACE-4528-9590-F6C9B82740AA}">
            <xm:f>Lists!$C$3</xm:f>
            <x14:dxf>
              <font>
                <color auto="1"/>
              </font>
              <fill>
                <patternFill>
                  <bgColor rgb="FFFFC000"/>
                </patternFill>
              </fill>
            </x14:dxf>
          </x14:cfRule>
          <x14:cfRule type="cellIs" priority="3" operator="equal" id="{556D318D-3910-4458-B851-2AF3F14224C6}">
            <xm:f>Lists!$C$2</xm:f>
            <x14:dxf>
              <font>
                <color auto="1"/>
              </font>
              <fill>
                <patternFill>
                  <bgColor rgb="FF92D050"/>
                </patternFill>
              </fill>
            </x14:dxf>
          </x14:cfRule>
          <xm:sqref>D2:D12</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EE03F337-C2FB-40AB-82F3-28E8D08DB953}">
          <x14:formula1>
            <xm:f>Lists!$C$2:$C$4</xm:f>
          </x14:formula1>
          <xm:sqref>D3:D50</xm:sqref>
        </x14:dataValidation>
        <x14:dataValidation type="list" allowBlank="1" showInputMessage="1" showErrorMessage="1" xr:uid="{7CF32DC5-9E94-4433-9458-BEF850214BD0}">
          <x14:formula1>
            <xm:f>Lists!$B$2:$B$4</xm:f>
          </x14:formula1>
          <xm:sqref>C2:C50</xm:sqref>
        </x14:dataValidation>
        <x14:dataValidation type="list" allowBlank="1" showInputMessage="1" showErrorMessage="1" xr:uid="{CB587238-3A58-4743-8D8F-186BCF390787}">
          <x14:formula1>
            <xm:f>Lists!$A$2:$A$4</xm:f>
          </x14:formula1>
          <xm:sqref>B2:B50</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BA2EE7-0C64-4D5C-A5C5-02A53B128BDE}">
  <sheetPr codeName="Sheet12">
    <tabColor rgb="FFFFC000"/>
  </sheetPr>
  <dimension ref="A1:H12"/>
  <sheetViews>
    <sheetView workbookViewId="0">
      <selection activeCell="D3" sqref="D3"/>
    </sheetView>
  </sheetViews>
  <sheetFormatPr defaultColWidth="9" defaultRowHeight="39.4" customHeight="1"/>
  <cols>
    <col min="1" max="1" width="56.7109375" style="2" customWidth="1"/>
    <col min="2" max="3" width="12.28515625" style="2" customWidth="1"/>
    <col min="4" max="4" width="12.5703125" style="2" customWidth="1"/>
    <col min="5" max="5" width="19.5703125" style="2" customWidth="1"/>
    <col min="6" max="6" width="27.5703125" style="2" customWidth="1"/>
    <col min="7" max="8" width="50.7109375" style="2" customWidth="1"/>
    <col min="9" max="16384" width="9" style="2"/>
  </cols>
  <sheetData>
    <row r="1" spans="1:8" s="27" customFormat="1" ht="129" customHeight="1">
      <c r="A1" s="73" t="str">
        <f>Dashboard!B22</f>
        <v>Respond to statutory and non-statutory consultations, in a timely and appropriate way</v>
      </c>
      <c r="B1" s="74" t="s">
        <v>0</v>
      </c>
      <c r="C1" s="74" t="s">
        <v>1</v>
      </c>
      <c r="D1" s="74" t="s">
        <v>2</v>
      </c>
      <c r="E1" s="74" t="s">
        <v>71</v>
      </c>
      <c r="F1" s="74" t="s">
        <v>72</v>
      </c>
      <c r="G1" s="74" t="s">
        <v>73</v>
      </c>
      <c r="H1" s="75" t="s">
        <v>74</v>
      </c>
    </row>
    <row r="2" spans="1:8" s="27" customFormat="1" ht="39.4" customHeight="1">
      <c r="A2" s="76"/>
      <c r="B2" s="46"/>
      <c r="C2" s="46"/>
      <c r="D2" s="64" t="str">
        <f>IF(COUNTIF(D3:D50,"Limited")&gt;0,"Limited",IF(COUNTIF(D3:D50,"Reasonable")&gt;0,"Reasonable","Substantial"))</f>
        <v>Substantial</v>
      </c>
      <c r="E2" s="48"/>
      <c r="F2" s="49"/>
      <c r="G2" s="48"/>
      <c r="H2" s="77"/>
    </row>
    <row r="3" spans="1:8" ht="39.4" customHeight="1">
      <c r="A3" s="78" t="s">
        <v>156</v>
      </c>
      <c r="B3" s="57"/>
      <c r="C3" s="57"/>
      <c r="D3" s="58"/>
      <c r="E3" s="56"/>
      <c r="F3" s="59"/>
      <c r="G3" s="56"/>
      <c r="H3" s="79"/>
    </row>
    <row r="4" spans="1:8" ht="39.4" customHeight="1">
      <c r="A4" s="80" t="s">
        <v>157</v>
      </c>
      <c r="B4" s="52"/>
      <c r="C4" s="52"/>
      <c r="D4" s="53"/>
      <c r="E4" s="51"/>
      <c r="F4" s="54"/>
      <c r="G4" s="51"/>
      <c r="H4" s="81"/>
    </row>
    <row r="5" spans="1:8" ht="39.4" customHeight="1">
      <c r="A5" s="78" t="s">
        <v>158</v>
      </c>
      <c r="B5" s="57"/>
      <c r="C5" s="57"/>
      <c r="D5" s="58"/>
      <c r="E5" s="56"/>
      <c r="F5" s="59"/>
      <c r="G5" s="56"/>
      <c r="H5" s="79"/>
    </row>
    <row r="6" spans="1:8" ht="39.4" customHeight="1">
      <c r="A6" s="80" t="s">
        <v>159</v>
      </c>
      <c r="B6" s="52"/>
      <c r="C6" s="52"/>
      <c r="D6" s="53"/>
      <c r="E6" s="51"/>
      <c r="F6" s="54"/>
      <c r="G6" s="51"/>
      <c r="H6" s="81"/>
    </row>
    <row r="7" spans="1:8" ht="39.4" customHeight="1">
      <c r="A7" s="78" t="s">
        <v>160</v>
      </c>
      <c r="B7" s="57"/>
      <c r="C7" s="57"/>
      <c r="D7" s="58"/>
      <c r="E7" s="56"/>
      <c r="F7" s="59"/>
      <c r="G7" s="56"/>
      <c r="H7" s="79"/>
    </row>
    <row r="8" spans="1:8" ht="39.4" customHeight="1">
      <c r="A8" s="80" t="s">
        <v>161</v>
      </c>
      <c r="B8" s="52"/>
      <c r="C8" s="52"/>
      <c r="D8" s="53"/>
      <c r="E8" s="51"/>
      <c r="F8" s="54"/>
      <c r="G8" s="51"/>
      <c r="H8" s="81"/>
    </row>
    <row r="9" spans="1:8" ht="39.4" customHeight="1">
      <c r="A9" s="78" t="s">
        <v>162</v>
      </c>
      <c r="B9" s="57"/>
      <c r="C9" s="57"/>
      <c r="D9" s="58"/>
      <c r="E9" s="56"/>
      <c r="F9" s="59"/>
      <c r="G9" s="56"/>
      <c r="H9" s="79"/>
    </row>
    <row r="10" spans="1:8" ht="39.4" customHeight="1">
      <c r="A10" s="80" t="s">
        <v>163</v>
      </c>
      <c r="B10" s="52"/>
      <c r="C10" s="52"/>
      <c r="D10" s="53"/>
      <c r="E10" s="51"/>
      <c r="F10" s="54"/>
      <c r="G10" s="51"/>
      <c r="H10" s="81"/>
    </row>
    <row r="11" spans="1:8" ht="39.4" customHeight="1">
      <c r="A11" s="78" t="s">
        <v>164</v>
      </c>
      <c r="B11" s="57"/>
      <c r="C11" s="57"/>
      <c r="D11" s="58"/>
      <c r="E11" s="56"/>
      <c r="F11" s="59"/>
      <c r="G11" s="56"/>
      <c r="H11" s="79"/>
    </row>
    <row r="12" spans="1:8" ht="39.4" customHeight="1">
      <c r="A12" s="82" t="s">
        <v>165</v>
      </c>
      <c r="B12" s="83"/>
      <c r="C12" s="83"/>
      <c r="D12" s="84"/>
      <c r="E12" s="85"/>
      <c r="F12" s="86"/>
      <c r="G12" s="85"/>
      <c r="H12" s="87"/>
    </row>
  </sheetData>
  <conditionalFormatting sqref="B2:B12">
    <cfRule type="cellIs" dxfId="95" priority="7" operator="equal">
      <formula>"Low"</formula>
    </cfRule>
    <cfRule type="cellIs" dxfId="94" priority="8" operator="equal">
      <formula>"Medium"</formula>
    </cfRule>
  </conditionalFormatting>
  <conditionalFormatting sqref="B2:C12">
    <cfRule type="cellIs" dxfId="93" priority="6" operator="equal">
      <formula>"High"</formula>
    </cfRule>
  </conditionalFormatting>
  <conditionalFormatting sqref="C2:C12">
    <cfRule type="cellIs" dxfId="92" priority="4" operator="equal">
      <formula>"Low"</formula>
    </cfRule>
    <cfRule type="cellIs" dxfId="91" priority="5" operator="equal">
      <formula>"Medium"</formula>
    </cfRule>
  </conditionalFormatting>
  <pageMargins left="0.7" right="0.7" top="0.75" bottom="0.75" header="0.3" footer="0.3"/>
  <pageSetup paperSize="9" orientation="portrait" verticalDpi="0" r:id="rId1"/>
  <extLst>
    <ext xmlns:x14="http://schemas.microsoft.com/office/spreadsheetml/2009/9/main" uri="{78C0D931-6437-407d-A8EE-F0AAD7539E65}">
      <x14:conditionalFormattings>
        <x14:conditionalFormatting xmlns:xm="http://schemas.microsoft.com/office/excel/2006/main">
          <x14:cfRule type="cellIs" priority="1" operator="equal" id="{12DBDDB1-F94D-407F-B575-E68A14C81DEA}">
            <xm:f>Lists!$C$4</xm:f>
            <x14:dxf>
              <font>
                <color auto="1"/>
              </font>
              <fill>
                <patternFill>
                  <bgColor rgb="FFFF3300"/>
                </patternFill>
              </fill>
            </x14:dxf>
          </x14:cfRule>
          <x14:cfRule type="cellIs" priority="2" operator="equal" id="{A9CA8609-53B4-4BF4-AA8C-ABD0F079FBC1}">
            <xm:f>Lists!$C$3</xm:f>
            <x14:dxf>
              <font>
                <color auto="1"/>
              </font>
              <fill>
                <patternFill>
                  <bgColor rgb="FFFFC000"/>
                </patternFill>
              </fill>
            </x14:dxf>
          </x14:cfRule>
          <x14:cfRule type="cellIs" priority="3" operator="equal" id="{1F0B435E-9C71-46B0-A8E5-A79BA08D334C}">
            <xm:f>Lists!$C$2</xm:f>
            <x14:dxf>
              <font>
                <color auto="1"/>
              </font>
              <fill>
                <patternFill>
                  <bgColor rgb="FF92D050"/>
                </patternFill>
              </fill>
            </x14:dxf>
          </x14:cfRule>
          <xm:sqref>D2:D12</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797EA50B-BE5F-4CAD-B728-545B5F0D0330}">
          <x14:formula1>
            <xm:f>Lists!$A$2:$A$4</xm:f>
          </x14:formula1>
          <xm:sqref>B2:B50</xm:sqref>
        </x14:dataValidation>
        <x14:dataValidation type="list" allowBlank="1" showInputMessage="1" showErrorMessage="1" xr:uid="{3AB7AB86-8C3A-43DF-85EB-FB238D980055}">
          <x14:formula1>
            <xm:f>Lists!$B$2:$B$4</xm:f>
          </x14:formula1>
          <xm:sqref>C2:C50</xm:sqref>
        </x14:dataValidation>
        <x14:dataValidation type="list" allowBlank="1" showInputMessage="1" showErrorMessage="1" xr:uid="{D93314F9-D40F-4196-BB0E-8E23F925414B}">
          <x14:formula1>
            <xm:f>Lists!$C$2:$C$4</xm:f>
          </x14:formula1>
          <xm:sqref>D3:D50</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E3DEEE-4330-4B53-ADC8-CCD37314BEAF}">
  <sheetPr codeName="Sheet13">
    <tabColor rgb="FFFFC000"/>
  </sheetPr>
  <dimension ref="A1:H12"/>
  <sheetViews>
    <sheetView workbookViewId="0">
      <selection activeCell="D3" sqref="D3"/>
    </sheetView>
  </sheetViews>
  <sheetFormatPr defaultColWidth="9" defaultRowHeight="39.4" customHeight="1"/>
  <cols>
    <col min="1" max="1" width="56.7109375" style="2" customWidth="1"/>
    <col min="2" max="3" width="12.28515625" style="2" customWidth="1"/>
    <col min="4" max="4" width="12.5703125" style="2" customWidth="1"/>
    <col min="5" max="5" width="19.5703125" style="2" customWidth="1"/>
    <col min="6" max="6" width="27.5703125" style="2" customWidth="1"/>
    <col min="7" max="8" width="50.7109375" style="2" customWidth="1"/>
    <col min="9" max="16384" width="9" style="2"/>
  </cols>
  <sheetData>
    <row r="1" spans="1:8" s="27" customFormat="1" ht="61.5" customHeight="1">
      <c r="A1" s="73" t="str">
        <f>Dashboard!B23</f>
        <v>Collaborate with fire and rescue services and other partners to deliver protection and enforcement activities and interventions</v>
      </c>
      <c r="B1" s="74" t="s">
        <v>0</v>
      </c>
      <c r="C1" s="74" t="s">
        <v>1</v>
      </c>
      <c r="D1" s="74" t="s">
        <v>2</v>
      </c>
      <c r="E1" s="74" t="s">
        <v>71</v>
      </c>
      <c r="F1" s="74" t="s">
        <v>72</v>
      </c>
      <c r="G1" s="74" t="s">
        <v>73</v>
      </c>
      <c r="H1" s="75" t="s">
        <v>74</v>
      </c>
    </row>
    <row r="2" spans="1:8" s="27" customFormat="1" ht="39.4" customHeight="1">
      <c r="A2" s="76"/>
      <c r="B2" s="46"/>
      <c r="C2" s="46"/>
      <c r="D2" s="64" t="str">
        <f>IF(COUNTIF(D3:D50,"Limited")&gt;0,"Limited",IF(COUNTIF(D3:D50,"Reasonable")&gt;0,"Reasonable","Substantial"))</f>
        <v>Substantial</v>
      </c>
      <c r="E2" s="48"/>
      <c r="F2" s="49"/>
      <c r="G2" s="48"/>
      <c r="H2" s="77"/>
    </row>
    <row r="3" spans="1:8" ht="39.4" customHeight="1">
      <c r="A3" s="78" t="s">
        <v>166</v>
      </c>
      <c r="B3" s="57"/>
      <c r="C3" s="57"/>
      <c r="D3" s="58"/>
      <c r="E3" s="56"/>
      <c r="F3" s="59"/>
      <c r="G3" s="56"/>
      <c r="H3" s="79"/>
    </row>
    <row r="4" spans="1:8" ht="39.4" customHeight="1">
      <c r="A4" s="80" t="s">
        <v>167</v>
      </c>
      <c r="B4" s="52"/>
      <c r="C4" s="52"/>
      <c r="D4" s="53"/>
      <c r="E4" s="51"/>
      <c r="F4" s="54"/>
      <c r="G4" s="51"/>
      <c r="H4" s="81"/>
    </row>
    <row r="5" spans="1:8" ht="39.4" customHeight="1">
      <c r="A5" s="78" t="s">
        <v>168</v>
      </c>
      <c r="B5" s="57"/>
      <c r="C5" s="57"/>
      <c r="D5" s="58"/>
      <c r="E5" s="56"/>
      <c r="F5" s="59"/>
      <c r="G5" s="56"/>
      <c r="H5" s="79"/>
    </row>
    <row r="6" spans="1:8" ht="39.4" customHeight="1">
      <c r="A6" s="80" t="s">
        <v>169</v>
      </c>
      <c r="B6" s="52"/>
      <c r="C6" s="52"/>
      <c r="D6" s="53"/>
      <c r="E6" s="51"/>
      <c r="F6" s="54"/>
      <c r="G6" s="51"/>
      <c r="H6" s="81"/>
    </row>
    <row r="7" spans="1:8" ht="39.4" customHeight="1">
      <c r="A7" s="78" t="s">
        <v>170</v>
      </c>
      <c r="B7" s="57"/>
      <c r="C7" s="57"/>
      <c r="D7" s="58"/>
      <c r="E7" s="56"/>
      <c r="F7" s="59"/>
      <c r="G7" s="56"/>
      <c r="H7" s="79"/>
    </row>
    <row r="8" spans="1:8" ht="39.4" customHeight="1">
      <c r="A8" s="80" t="s">
        <v>171</v>
      </c>
      <c r="B8" s="52"/>
      <c r="C8" s="52"/>
      <c r="D8" s="53"/>
      <c r="E8" s="51"/>
      <c r="F8" s="54"/>
      <c r="G8" s="51"/>
      <c r="H8" s="81"/>
    </row>
    <row r="9" spans="1:8" ht="39.4" customHeight="1">
      <c r="A9" s="78" t="s">
        <v>172</v>
      </c>
      <c r="B9" s="57"/>
      <c r="C9" s="57"/>
      <c r="D9" s="58"/>
      <c r="E9" s="56"/>
      <c r="F9" s="59"/>
      <c r="G9" s="56"/>
      <c r="H9" s="79"/>
    </row>
    <row r="10" spans="1:8" ht="39.4" customHeight="1">
      <c r="A10" s="80" t="s">
        <v>173</v>
      </c>
      <c r="B10" s="52"/>
      <c r="C10" s="52"/>
      <c r="D10" s="53"/>
      <c r="E10" s="51"/>
      <c r="F10" s="54"/>
      <c r="G10" s="51"/>
      <c r="H10" s="81"/>
    </row>
    <row r="11" spans="1:8" ht="39.4" customHeight="1">
      <c r="A11" s="78" t="s">
        <v>174</v>
      </c>
      <c r="B11" s="57"/>
      <c r="C11" s="57"/>
      <c r="D11" s="58"/>
      <c r="E11" s="56"/>
      <c r="F11" s="59"/>
      <c r="G11" s="56"/>
      <c r="H11" s="79"/>
    </row>
    <row r="12" spans="1:8" ht="39.4" customHeight="1">
      <c r="A12" s="82" t="s">
        <v>175</v>
      </c>
      <c r="B12" s="83"/>
      <c r="C12" s="83"/>
      <c r="D12" s="84"/>
      <c r="E12" s="85"/>
      <c r="F12" s="86"/>
      <c r="G12" s="85"/>
      <c r="H12" s="87"/>
    </row>
  </sheetData>
  <conditionalFormatting sqref="B2:B12">
    <cfRule type="cellIs" dxfId="87" priority="7" operator="equal">
      <formula>"Low"</formula>
    </cfRule>
    <cfRule type="cellIs" dxfId="86" priority="8" operator="equal">
      <formula>"Medium"</formula>
    </cfRule>
  </conditionalFormatting>
  <conditionalFormatting sqref="B2:C12">
    <cfRule type="cellIs" dxfId="85" priority="6" operator="equal">
      <formula>"High"</formula>
    </cfRule>
  </conditionalFormatting>
  <conditionalFormatting sqref="C2:C12">
    <cfRule type="cellIs" dxfId="84" priority="4" operator="equal">
      <formula>"Low"</formula>
    </cfRule>
    <cfRule type="cellIs" dxfId="83" priority="5" operator="equal">
      <formula>"Medium"</formula>
    </cfRule>
  </conditionalFormatting>
  <pageMargins left="0.7" right="0.7" top="0.75" bottom="0.75" header="0.3" footer="0.3"/>
  <pageSetup paperSize="9" orientation="portrait" verticalDpi="0" r:id="rId1"/>
  <extLst>
    <ext xmlns:x14="http://schemas.microsoft.com/office/spreadsheetml/2009/9/main" uri="{78C0D931-6437-407d-A8EE-F0AAD7539E65}">
      <x14:conditionalFormattings>
        <x14:conditionalFormatting xmlns:xm="http://schemas.microsoft.com/office/excel/2006/main">
          <x14:cfRule type="cellIs" priority="1" operator="equal" id="{D700930F-CEC7-4FB4-B832-07F10FEB5554}">
            <xm:f>Lists!$C$4</xm:f>
            <x14:dxf>
              <font>
                <color auto="1"/>
              </font>
              <fill>
                <patternFill>
                  <bgColor rgb="FFFF3300"/>
                </patternFill>
              </fill>
            </x14:dxf>
          </x14:cfRule>
          <x14:cfRule type="cellIs" priority="2" operator="equal" id="{227008D2-53B6-46E5-BC9F-A5995E4460BC}">
            <xm:f>Lists!$C$3</xm:f>
            <x14:dxf>
              <font>
                <color auto="1"/>
              </font>
              <fill>
                <patternFill>
                  <bgColor rgb="FFFFC000"/>
                </patternFill>
              </fill>
            </x14:dxf>
          </x14:cfRule>
          <x14:cfRule type="cellIs" priority="3" operator="equal" id="{CA5C5569-8C93-48B3-9CB5-BEFB2F5E16F0}">
            <xm:f>Lists!$C$2</xm:f>
            <x14:dxf>
              <font>
                <color auto="1"/>
              </font>
              <fill>
                <patternFill>
                  <bgColor rgb="FF92D050"/>
                </patternFill>
              </fill>
            </x14:dxf>
          </x14:cfRule>
          <xm:sqref>D2:D12</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9C2DB249-203E-4EA6-9A77-635D8D9B2521}">
          <x14:formula1>
            <xm:f>Lists!$C$2:$C$4</xm:f>
          </x14:formula1>
          <xm:sqref>D3:D50</xm:sqref>
        </x14:dataValidation>
        <x14:dataValidation type="list" allowBlank="1" showInputMessage="1" showErrorMessage="1" xr:uid="{777F2A66-EABB-4000-B116-2580357191C0}">
          <x14:formula1>
            <xm:f>Lists!$B$2:$B$4</xm:f>
          </x14:formula1>
          <xm:sqref>C2:C50</xm:sqref>
        </x14:dataValidation>
        <x14:dataValidation type="list" allowBlank="1" showInputMessage="1" showErrorMessage="1" xr:uid="{6CED29C6-D1CB-497A-A6A8-0500C656A80D}">
          <x14:formula1>
            <xm:f>Lists!$A$2:$A$4</xm:f>
          </x14:formula1>
          <xm:sqref>B2:B50</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C9AAD5-3D7F-482B-AC77-662EF4D0E50D}">
  <sheetPr codeName="Sheet14">
    <tabColor rgb="FFFFC000"/>
  </sheetPr>
  <dimension ref="A1:H12"/>
  <sheetViews>
    <sheetView workbookViewId="0">
      <selection activeCell="D3" sqref="D3"/>
    </sheetView>
  </sheetViews>
  <sheetFormatPr defaultColWidth="9" defaultRowHeight="39.4" customHeight="1"/>
  <cols>
    <col min="1" max="1" width="56.7109375" style="2" customWidth="1"/>
    <col min="2" max="3" width="12.28515625" style="2" customWidth="1"/>
    <col min="4" max="4" width="12.5703125" style="2" customWidth="1"/>
    <col min="5" max="5" width="19.5703125" style="2" customWidth="1"/>
    <col min="6" max="6" width="27.5703125" style="2" customWidth="1"/>
    <col min="7" max="8" width="50.7109375" style="2" customWidth="1"/>
    <col min="9" max="16384" width="9" style="2"/>
  </cols>
  <sheetData>
    <row r="1" spans="1:8" s="27" customFormat="1" ht="59.25" customHeight="1">
      <c r="A1" s="73" t="str">
        <f>Dashboard!B24</f>
        <v>Recruit, train, develop and maintain a competent and professional protection workforce by: 
a. adopting the Competence Framework for Fire Safety Regulators (the framework), where relevant to the role and embedding it into local policies, procedures, tailored guidance, and training materials</v>
      </c>
      <c r="B1" s="74" t="s">
        <v>0</v>
      </c>
      <c r="C1" s="74" t="s">
        <v>1</v>
      </c>
      <c r="D1" s="74" t="s">
        <v>2</v>
      </c>
      <c r="E1" s="74" t="s">
        <v>71</v>
      </c>
      <c r="F1" s="74" t="s">
        <v>72</v>
      </c>
      <c r="G1" s="74" t="s">
        <v>73</v>
      </c>
      <c r="H1" s="75" t="s">
        <v>74</v>
      </c>
    </row>
    <row r="2" spans="1:8" s="27" customFormat="1" ht="39.4" customHeight="1">
      <c r="A2" s="76"/>
      <c r="B2" s="46"/>
      <c r="C2" s="46"/>
      <c r="D2" s="64" t="str">
        <f>IF(COUNTIF(D3:D50,"Limited")&gt;0,"Limited",IF(COUNTIF(D3:D50,"Reasonable")&gt;0,"Reasonable","Substantial"))</f>
        <v>Substantial</v>
      </c>
      <c r="E2" s="48"/>
      <c r="F2" s="49"/>
      <c r="G2" s="48"/>
      <c r="H2" s="77"/>
    </row>
    <row r="3" spans="1:8" ht="39.4" customHeight="1">
      <c r="A3" s="78" t="s">
        <v>176</v>
      </c>
      <c r="B3" s="57"/>
      <c r="C3" s="57"/>
      <c r="D3" s="58"/>
      <c r="E3" s="56"/>
      <c r="F3" s="59"/>
      <c r="G3" s="56"/>
      <c r="H3" s="79"/>
    </row>
    <row r="4" spans="1:8" ht="39.4" customHeight="1">
      <c r="A4" s="80" t="s">
        <v>177</v>
      </c>
      <c r="B4" s="52"/>
      <c r="C4" s="52"/>
      <c r="D4" s="53"/>
      <c r="E4" s="51"/>
      <c r="F4" s="54"/>
      <c r="G4" s="51"/>
      <c r="H4" s="81"/>
    </row>
    <row r="5" spans="1:8" ht="39.4" customHeight="1">
      <c r="A5" s="78" t="s">
        <v>178</v>
      </c>
      <c r="B5" s="57"/>
      <c r="C5" s="57"/>
      <c r="D5" s="58"/>
      <c r="E5" s="56"/>
      <c r="F5" s="59"/>
      <c r="G5" s="56"/>
      <c r="H5" s="79"/>
    </row>
    <row r="6" spans="1:8" ht="39.4" customHeight="1">
      <c r="A6" s="80" t="s">
        <v>179</v>
      </c>
      <c r="B6" s="52"/>
      <c r="C6" s="52"/>
      <c r="D6" s="53"/>
      <c r="E6" s="51"/>
      <c r="F6" s="54"/>
      <c r="G6" s="51"/>
      <c r="H6" s="81"/>
    </row>
    <row r="7" spans="1:8" ht="39.4" customHeight="1">
      <c r="A7" s="78" t="s">
        <v>180</v>
      </c>
      <c r="B7" s="57"/>
      <c r="C7" s="57"/>
      <c r="D7" s="58"/>
      <c r="E7" s="56"/>
      <c r="F7" s="59"/>
      <c r="G7" s="56"/>
      <c r="H7" s="79"/>
    </row>
    <row r="8" spans="1:8" ht="39.4" customHeight="1">
      <c r="A8" s="80" t="s">
        <v>181</v>
      </c>
      <c r="B8" s="52"/>
      <c r="C8" s="52"/>
      <c r="D8" s="53"/>
      <c r="E8" s="51"/>
      <c r="F8" s="54"/>
      <c r="G8" s="51"/>
      <c r="H8" s="81"/>
    </row>
    <row r="9" spans="1:8" ht="39.4" customHeight="1">
      <c r="A9" s="78" t="s">
        <v>182</v>
      </c>
      <c r="B9" s="57"/>
      <c r="C9" s="57"/>
      <c r="D9" s="58"/>
      <c r="E9" s="56"/>
      <c r="F9" s="59"/>
      <c r="G9" s="56"/>
      <c r="H9" s="79"/>
    </row>
    <row r="10" spans="1:8" ht="39.4" customHeight="1">
      <c r="A10" s="80" t="s">
        <v>183</v>
      </c>
      <c r="B10" s="52"/>
      <c r="C10" s="52"/>
      <c r="D10" s="53"/>
      <c r="E10" s="51"/>
      <c r="F10" s="54"/>
      <c r="G10" s="51"/>
      <c r="H10" s="81"/>
    </row>
    <row r="11" spans="1:8" ht="39.4" customHeight="1">
      <c r="A11" s="78" t="s">
        <v>184</v>
      </c>
      <c r="B11" s="57"/>
      <c r="C11" s="57"/>
      <c r="D11" s="58"/>
      <c r="E11" s="56"/>
      <c r="F11" s="59"/>
      <c r="G11" s="56"/>
      <c r="H11" s="79"/>
    </row>
    <row r="12" spans="1:8" ht="39.4" customHeight="1">
      <c r="A12" s="82" t="s">
        <v>185</v>
      </c>
      <c r="B12" s="83"/>
      <c r="C12" s="83"/>
      <c r="D12" s="84"/>
      <c r="E12" s="85"/>
      <c r="F12" s="86"/>
      <c r="G12" s="85"/>
      <c r="H12" s="87"/>
    </row>
  </sheetData>
  <conditionalFormatting sqref="B2:B12">
    <cfRule type="cellIs" dxfId="79" priority="7" operator="equal">
      <formula>"Low"</formula>
    </cfRule>
    <cfRule type="cellIs" dxfId="78" priority="8" operator="equal">
      <formula>"Medium"</formula>
    </cfRule>
  </conditionalFormatting>
  <conditionalFormatting sqref="B2:C12">
    <cfRule type="cellIs" dxfId="77" priority="6" operator="equal">
      <formula>"High"</formula>
    </cfRule>
  </conditionalFormatting>
  <conditionalFormatting sqref="C2:C12">
    <cfRule type="cellIs" dxfId="76" priority="4" operator="equal">
      <formula>"Low"</formula>
    </cfRule>
    <cfRule type="cellIs" dxfId="75" priority="5" operator="equal">
      <formula>"Medium"</formula>
    </cfRule>
  </conditionalFormatting>
  <pageMargins left="0.7" right="0.7" top="0.75" bottom="0.75" header="0.3" footer="0.3"/>
  <pageSetup paperSize="9" orientation="portrait" verticalDpi="0" r:id="rId1"/>
  <extLst>
    <ext xmlns:x14="http://schemas.microsoft.com/office/spreadsheetml/2009/9/main" uri="{78C0D931-6437-407d-A8EE-F0AAD7539E65}">
      <x14:conditionalFormattings>
        <x14:conditionalFormatting xmlns:xm="http://schemas.microsoft.com/office/excel/2006/main">
          <x14:cfRule type="cellIs" priority="1" operator="equal" id="{E1EF3939-8A9A-4629-AC92-41BB0EFFEC01}">
            <xm:f>Lists!$C$4</xm:f>
            <x14:dxf>
              <font>
                <color auto="1"/>
              </font>
              <fill>
                <patternFill>
                  <bgColor rgb="FFFF3300"/>
                </patternFill>
              </fill>
            </x14:dxf>
          </x14:cfRule>
          <x14:cfRule type="cellIs" priority="2" operator="equal" id="{0516CB83-41A5-4B60-8B59-76E586B200D8}">
            <xm:f>Lists!$C$3</xm:f>
            <x14:dxf>
              <font>
                <color auto="1"/>
              </font>
              <fill>
                <patternFill>
                  <bgColor rgb="FFFFC000"/>
                </patternFill>
              </fill>
            </x14:dxf>
          </x14:cfRule>
          <x14:cfRule type="cellIs" priority="3" operator="equal" id="{364203D5-8B06-46C2-BA69-9AE3FC12D71A}">
            <xm:f>Lists!$C$2</xm:f>
            <x14:dxf>
              <font>
                <color auto="1"/>
              </font>
              <fill>
                <patternFill>
                  <bgColor rgb="FF92D050"/>
                </patternFill>
              </fill>
            </x14:dxf>
          </x14:cfRule>
          <xm:sqref>D2:D12</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CC9D385B-5277-4188-8149-3A6DBAEEDC11}">
          <x14:formula1>
            <xm:f>Lists!$A$2:$A$4</xm:f>
          </x14:formula1>
          <xm:sqref>B2:B50</xm:sqref>
        </x14:dataValidation>
        <x14:dataValidation type="list" allowBlank="1" showInputMessage="1" showErrorMessage="1" xr:uid="{A1685684-609C-4FDA-BD18-FC32FA57137B}">
          <x14:formula1>
            <xm:f>Lists!$B$2:$B$4</xm:f>
          </x14:formula1>
          <xm:sqref>C2:C50</xm:sqref>
        </x14:dataValidation>
        <x14:dataValidation type="list" allowBlank="1" showInputMessage="1" showErrorMessage="1" xr:uid="{245DFD4D-70F5-4110-89A7-549743973AC8}">
          <x14:formula1>
            <xm:f>Lists!$C$2:$C$4</xm:f>
          </x14:formula1>
          <xm:sqref>D3:D50</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6F3003-8E9A-4B17-9161-39BF12C0E7F5}">
  <sheetPr codeName="Sheet15">
    <tabColor rgb="FFFFC000"/>
  </sheetPr>
  <dimension ref="A1:H12"/>
  <sheetViews>
    <sheetView workbookViewId="0">
      <selection activeCell="D3" sqref="D3"/>
    </sheetView>
  </sheetViews>
  <sheetFormatPr defaultColWidth="9" defaultRowHeight="39.4" customHeight="1"/>
  <cols>
    <col min="1" max="1" width="56.7109375" style="2" customWidth="1"/>
    <col min="2" max="3" width="12.28515625" style="2" customWidth="1"/>
    <col min="4" max="4" width="12.5703125" style="2" customWidth="1"/>
    <col min="5" max="5" width="19.5703125" style="2" customWidth="1"/>
    <col min="6" max="6" width="27.5703125" style="2" customWidth="1"/>
    <col min="7" max="8" width="50.7109375" style="2" customWidth="1"/>
    <col min="9" max="16384" width="9" style="2"/>
  </cols>
  <sheetData>
    <row r="1" spans="1:8" s="27" customFormat="1" ht="59.25" customHeight="1">
      <c r="A1" s="73" t="str">
        <f>Dashboard!B25</f>
        <v>Recruit, train, develop and maintain a competent and professional protection workforce by: 
b. recording and monitoring competence</v>
      </c>
      <c r="B1" s="74" t="s">
        <v>0</v>
      </c>
      <c r="C1" s="74" t="s">
        <v>1</v>
      </c>
      <c r="D1" s="74" t="s">
        <v>2</v>
      </c>
      <c r="E1" s="74" t="s">
        <v>71</v>
      </c>
      <c r="F1" s="74" t="s">
        <v>72</v>
      </c>
      <c r="G1" s="74" t="s">
        <v>73</v>
      </c>
      <c r="H1" s="75" t="s">
        <v>74</v>
      </c>
    </row>
    <row r="2" spans="1:8" s="27" customFormat="1" ht="39.4" customHeight="1">
      <c r="A2" s="76"/>
      <c r="B2" s="46"/>
      <c r="C2" s="46"/>
      <c r="D2" s="64" t="str">
        <f>IF(COUNTIF(D3:D50,"Limited")&gt;0,"Limited",IF(COUNTIF(D3:D50,"Reasonable")&gt;0,"Reasonable","Substantial"))</f>
        <v>Substantial</v>
      </c>
      <c r="E2" s="48"/>
      <c r="F2" s="49"/>
      <c r="G2" s="48"/>
      <c r="H2" s="77"/>
    </row>
    <row r="3" spans="1:8" ht="39.4" customHeight="1">
      <c r="A3" s="78" t="s">
        <v>186</v>
      </c>
      <c r="B3" s="57"/>
      <c r="C3" s="57"/>
      <c r="D3" s="58"/>
      <c r="E3" s="56"/>
      <c r="F3" s="59"/>
      <c r="G3" s="56"/>
      <c r="H3" s="79"/>
    </row>
    <row r="4" spans="1:8" ht="39.4" customHeight="1">
      <c r="A4" s="80" t="s">
        <v>187</v>
      </c>
      <c r="B4" s="52"/>
      <c r="C4" s="52"/>
      <c r="D4" s="53"/>
      <c r="E4" s="51"/>
      <c r="F4" s="54"/>
      <c r="G4" s="51"/>
      <c r="H4" s="81"/>
    </row>
    <row r="5" spans="1:8" ht="39.4" customHeight="1">
      <c r="A5" s="78" t="s">
        <v>188</v>
      </c>
      <c r="B5" s="57"/>
      <c r="C5" s="57"/>
      <c r="D5" s="58"/>
      <c r="E5" s="56"/>
      <c r="F5" s="59"/>
      <c r="G5" s="56"/>
      <c r="H5" s="79"/>
    </row>
    <row r="6" spans="1:8" ht="39.4" customHeight="1">
      <c r="A6" s="80" t="s">
        <v>189</v>
      </c>
      <c r="B6" s="52"/>
      <c r="C6" s="52"/>
      <c r="D6" s="53"/>
      <c r="E6" s="51"/>
      <c r="F6" s="54"/>
      <c r="G6" s="51"/>
      <c r="H6" s="81"/>
    </row>
    <row r="7" spans="1:8" ht="39.4" customHeight="1">
      <c r="A7" s="78" t="s">
        <v>190</v>
      </c>
      <c r="B7" s="57"/>
      <c r="C7" s="57"/>
      <c r="D7" s="58"/>
      <c r="E7" s="56"/>
      <c r="F7" s="59"/>
      <c r="G7" s="56"/>
      <c r="H7" s="79"/>
    </row>
    <row r="8" spans="1:8" ht="39.4" customHeight="1">
      <c r="A8" s="80" t="s">
        <v>191</v>
      </c>
      <c r="B8" s="52"/>
      <c r="C8" s="52"/>
      <c r="D8" s="53"/>
      <c r="E8" s="51"/>
      <c r="F8" s="54"/>
      <c r="G8" s="51"/>
      <c r="H8" s="81"/>
    </row>
    <row r="9" spans="1:8" ht="39.4" customHeight="1">
      <c r="A9" s="78" t="s">
        <v>192</v>
      </c>
      <c r="B9" s="57"/>
      <c r="C9" s="57"/>
      <c r="D9" s="58"/>
      <c r="E9" s="56"/>
      <c r="F9" s="59"/>
      <c r="G9" s="56"/>
      <c r="H9" s="79"/>
    </row>
    <row r="10" spans="1:8" ht="39.4" customHeight="1">
      <c r="A10" s="80" t="s">
        <v>193</v>
      </c>
      <c r="B10" s="52"/>
      <c r="C10" s="52"/>
      <c r="D10" s="53"/>
      <c r="E10" s="51"/>
      <c r="F10" s="54"/>
      <c r="G10" s="51"/>
      <c r="H10" s="81"/>
    </row>
    <row r="11" spans="1:8" ht="39.4" customHeight="1">
      <c r="A11" s="78" t="s">
        <v>194</v>
      </c>
      <c r="B11" s="57"/>
      <c r="C11" s="57"/>
      <c r="D11" s="58"/>
      <c r="E11" s="56"/>
      <c r="F11" s="59"/>
      <c r="G11" s="56"/>
      <c r="H11" s="79"/>
    </row>
    <row r="12" spans="1:8" ht="39.4" customHeight="1">
      <c r="A12" s="82" t="s">
        <v>195</v>
      </c>
      <c r="B12" s="83"/>
      <c r="C12" s="83"/>
      <c r="D12" s="84"/>
      <c r="E12" s="85"/>
      <c r="F12" s="86"/>
      <c r="G12" s="85"/>
      <c r="H12" s="87"/>
    </row>
  </sheetData>
  <conditionalFormatting sqref="B2:B12">
    <cfRule type="cellIs" dxfId="71" priority="7" operator="equal">
      <formula>"Low"</formula>
    </cfRule>
    <cfRule type="cellIs" dxfId="70" priority="8" operator="equal">
      <formula>"Medium"</formula>
    </cfRule>
  </conditionalFormatting>
  <conditionalFormatting sqref="B2:C12">
    <cfRule type="cellIs" dxfId="69" priority="6" operator="equal">
      <formula>"High"</formula>
    </cfRule>
  </conditionalFormatting>
  <conditionalFormatting sqref="C2:C12">
    <cfRule type="cellIs" dxfId="68" priority="4" operator="equal">
      <formula>"Low"</formula>
    </cfRule>
    <cfRule type="cellIs" dxfId="67" priority="5" operator="equal">
      <formula>"Medium"</formula>
    </cfRule>
  </conditionalFormatting>
  <pageMargins left="0.7" right="0.7" top="0.75" bottom="0.75" header="0.3" footer="0.3"/>
  <pageSetup paperSize="9" orientation="portrait" verticalDpi="0" r:id="rId1"/>
  <extLst>
    <ext xmlns:x14="http://schemas.microsoft.com/office/spreadsheetml/2009/9/main" uri="{78C0D931-6437-407d-A8EE-F0AAD7539E65}">
      <x14:conditionalFormattings>
        <x14:conditionalFormatting xmlns:xm="http://schemas.microsoft.com/office/excel/2006/main">
          <x14:cfRule type="cellIs" priority="1" operator="equal" id="{4126E5AA-C4A1-495F-A546-EB572B47B7B9}">
            <xm:f>Lists!$C$4</xm:f>
            <x14:dxf>
              <font>
                <color auto="1"/>
              </font>
              <fill>
                <patternFill>
                  <bgColor rgb="FFFF3300"/>
                </patternFill>
              </fill>
            </x14:dxf>
          </x14:cfRule>
          <x14:cfRule type="cellIs" priority="2" operator="equal" id="{82ABBC36-9184-4F53-B00E-2389E57A483A}">
            <xm:f>Lists!$C$3</xm:f>
            <x14:dxf>
              <font>
                <color auto="1"/>
              </font>
              <fill>
                <patternFill>
                  <bgColor rgb="FFFFC000"/>
                </patternFill>
              </fill>
            </x14:dxf>
          </x14:cfRule>
          <x14:cfRule type="cellIs" priority="3" operator="equal" id="{F7517233-96B6-4A9E-BE8E-F8FABB1D5272}">
            <xm:f>Lists!$C$2</xm:f>
            <x14:dxf>
              <font>
                <color auto="1"/>
              </font>
              <fill>
                <patternFill>
                  <bgColor rgb="FF92D050"/>
                </patternFill>
              </fill>
            </x14:dxf>
          </x14:cfRule>
          <xm:sqref>D2:D12</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457B7AD9-070D-4654-93AC-2596C452377A}">
          <x14:formula1>
            <xm:f>Lists!$C$2:$C$4</xm:f>
          </x14:formula1>
          <xm:sqref>D3:D50</xm:sqref>
        </x14:dataValidation>
        <x14:dataValidation type="list" allowBlank="1" showInputMessage="1" showErrorMessage="1" xr:uid="{B6AABE7D-2092-446C-9992-E53C60A2BA5C}">
          <x14:formula1>
            <xm:f>Lists!$B$2:$B$4</xm:f>
          </x14:formula1>
          <xm:sqref>C2:C50</xm:sqref>
        </x14:dataValidation>
        <x14:dataValidation type="list" allowBlank="1" showInputMessage="1" showErrorMessage="1" xr:uid="{3298EB8C-E63B-456E-A03E-5F9B71CDB7F6}">
          <x14:formula1>
            <xm:f>Lists!$A$2:$A$4</xm:f>
          </x14:formula1>
          <xm:sqref>B2:B50</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CC395B-A18A-4A77-BD1A-3DB49EBD2314}">
  <sheetPr codeName="Sheet16">
    <tabColor rgb="FFFFC000"/>
  </sheetPr>
  <dimension ref="A1:H12"/>
  <sheetViews>
    <sheetView workbookViewId="0">
      <selection activeCell="D3" sqref="D3"/>
    </sheetView>
  </sheetViews>
  <sheetFormatPr defaultColWidth="9" defaultRowHeight="39.4" customHeight="1"/>
  <cols>
    <col min="1" max="1" width="56.7109375" style="2" customWidth="1"/>
    <col min="2" max="3" width="12.28515625" style="2" customWidth="1"/>
    <col min="4" max="4" width="12.5703125" style="2" customWidth="1"/>
    <col min="5" max="5" width="19.5703125" style="2" customWidth="1"/>
    <col min="6" max="6" width="27.5703125" style="2" customWidth="1"/>
    <col min="7" max="8" width="50.7109375" style="2" customWidth="1"/>
    <col min="9" max="16384" width="9" style="2"/>
  </cols>
  <sheetData>
    <row r="1" spans="1:8" s="27" customFormat="1" ht="59.25" customHeight="1">
      <c r="A1" s="73" t="str">
        <f>Dashboard!B26</f>
        <v>Have in place necessary succession planning and processes to maintain a sustainable competent protection workforce</v>
      </c>
      <c r="B1" s="74" t="s">
        <v>0</v>
      </c>
      <c r="C1" s="74" t="s">
        <v>1</v>
      </c>
      <c r="D1" s="74" t="s">
        <v>2</v>
      </c>
      <c r="E1" s="74" t="s">
        <v>71</v>
      </c>
      <c r="F1" s="74" t="s">
        <v>72</v>
      </c>
      <c r="G1" s="74" t="s">
        <v>73</v>
      </c>
      <c r="H1" s="75" t="s">
        <v>74</v>
      </c>
    </row>
    <row r="2" spans="1:8" s="27" customFormat="1" ht="39.4" customHeight="1">
      <c r="A2" s="76"/>
      <c r="B2" s="46"/>
      <c r="C2" s="46"/>
      <c r="D2" s="64" t="str">
        <f>IF(COUNTIF(D3:D50,"Limited")&gt;0,"Limited",IF(COUNTIF(D3:D50,"Reasonable")&gt;0,"Reasonable","Substantial"))</f>
        <v>Substantial</v>
      </c>
      <c r="E2" s="48"/>
      <c r="F2" s="49"/>
      <c r="G2" s="48"/>
      <c r="H2" s="77"/>
    </row>
    <row r="3" spans="1:8" ht="39.4" customHeight="1">
      <c r="A3" s="78" t="s">
        <v>196</v>
      </c>
      <c r="B3" s="57"/>
      <c r="C3" s="57"/>
      <c r="D3" s="58"/>
      <c r="E3" s="56"/>
      <c r="F3" s="59"/>
      <c r="G3" s="56"/>
      <c r="H3" s="79"/>
    </row>
    <row r="4" spans="1:8" ht="39.4" customHeight="1">
      <c r="A4" s="80" t="s">
        <v>197</v>
      </c>
      <c r="B4" s="52"/>
      <c r="C4" s="52"/>
      <c r="D4" s="53"/>
      <c r="E4" s="51"/>
      <c r="F4" s="54"/>
      <c r="G4" s="51"/>
      <c r="H4" s="81"/>
    </row>
    <row r="5" spans="1:8" ht="39.4" customHeight="1">
      <c r="A5" s="78" t="s">
        <v>198</v>
      </c>
      <c r="B5" s="57"/>
      <c r="C5" s="57"/>
      <c r="D5" s="58"/>
      <c r="E5" s="56"/>
      <c r="F5" s="59"/>
      <c r="G5" s="56"/>
      <c r="H5" s="79"/>
    </row>
    <row r="6" spans="1:8" ht="39.4" customHeight="1">
      <c r="A6" s="80" t="s">
        <v>199</v>
      </c>
      <c r="B6" s="52"/>
      <c r="C6" s="52"/>
      <c r="D6" s="53"/>
      <c r="E6" s="51"/>
      <c r="F6" s="54"/>
      <c r="G6" s="51"/>
      <c r="H6" s="81"/>
    </row>
    <row r="7" spans="1:8" ht="39.4" customHeight="1">
      <c r="A7" s="78" t="s">
        <v>200</v>
      </c>
      <c r="B7" s="57"/>
      <c r="C7" s="57"/>
      <c r="D7" s="58"/>
      <c r="E7" s="56"/>
      <c r="F7" s="59"/>
      <c r="G7" s="56"/>
      <c r="H7" s="79"/>
    </row>
    <row r="8" spans="1:8" ht="39.4" customHeight="1">
      <c r="A8" s="80" t="s">
        <v>201</v>
      </c>
      <c r="B8" s="52"/>
      <c r="C8" s="52"/>
      <c r="D8" s="53"/>
      <c r="E8" s="51"/>
      <c r="F8" s="54"/>
      <c r="G8" s="51"/>
      <c r="H8" s="81"/>
    </row>
    <row r="9" spans="1:8" ht="39.4" customHeight="1">
      <c r="A9" s="78" t="s">
        <v>202</v>
      </c>
      <c r="B9" s="57"/>
      <c r="C9" s="57"/>
      <c r="D9" s="58"/>
      <c r="E9" s="56"/>
      <c r="F9" s="59"/>
      <c r="G9" s="56"/>
      <c r="H9" s="79"/>
    </row>
    <row r="10" spans="1:8" ht="39.4" customHeight="1">
      <c r="A10" s="80" t="s">
        <v>203</v>
      </c>
      <c r="B10" s="52"/>
      <c r="C10" s="52"/>
      <c r="D10" s="53"/>
      <c r="E10" s="51"/>
      <c r="F10" s="54"/>
      <c r="G10" s="51"/>
      <c r="H10" s="81"/>
    </row>
    <row r="11" spans="1:8" ht="39.4" customHeight="1">
      <c r="A11" s="78" t="s">
        <v>204</v>
      </c>
      <c r="B11" s="57"/>
      <c r="C11" s="57"/>
      <c r="D11" s="58"/>
      <c r="E11" s="56"/>
      <c r="F11" s="59"/>
      <c r="G11" s="56"/>
      <c r="H11" s="79"/>
    </row>
    <row r="12" spans="1:8" ht="39.4" customHeight="1">
      <c r="A12" s="82" t="s">
        <v>205</v>
      </c>
      <c r="B12" s="83"/>
      <c r="C12" s="83"/>
      <c r="D12" s="84"/>
      <c r="E12" s="85"/>
      <c r="F12" s="86"/>
      <c r="G12" s="85"/>
      <c r="H12" s="87"/>
    </row>
  </sheetData>
  <conditionalFormatting sqref="B2:B12">
    <cfRule type="cellIs" dxfId="63" priority="7" operator="equal">
      <formula>"Low"</formula>
    </cfRule>
    <cfRule type="cellIs" dxfId="62" priority="8" operator="equal">
      <formula>"Medium"</formula>
    </cfRule>
  </conditionalFormatting>
  <conditionalFormatting sqref="B2:C12">
    <cfRule type="cellIs" dxfId="61" priority="6" operator="equal">
      <formula>"High"</formula>
    </cfRule>
  </conditionalFormatting>
  <conditionalFormatting sqref="C2:C12">
    <cfRule type="cellIs" dxfId="60" priority="4" operator="equal">
      <formula>"Low"</formula>
    </cfRule>
    <cfRule type="cellIs" dxfId="59" priority="5" operator="equal">
      <formula>"Medium"</formula>
    </cfRule>
  </conditionalFormatting>
  <pageMargins left="0.7" right="0.7" top="0.75" bottom="0.75" header="0.3" footer="0.3"/>
  <pageSetup paperSize="9" orientation="portrait" verticalDpi="0" r:id="rId1"/>
  <extLst>
    <ext xmlns:x14="http://schemas.microsoft.com/office/spreadsheetml/2009/9/main" uri="{78C0D931-6437-407d-A8EE-F0AAD7539E65}">
      <x14:conditionalFormattings>
        <x14:conditionalFormatting xmlns:xm="http://schemas.microsoft.com/office/excel/2006/main">
          <x14:cfRule type="cellIs" priority="1" operator="equal" id="{C5CEB278-E761-44E3-B967-081A492CCAC6}">
            <xm:f>Lists!$C$4</xm:f>
            <x14:dxf>
              <font>
                <color auto="1"/>
              </font>
              <fill>
                <patternFill>
                  <bgColor rgb="FFFF3300"/>
                </patternFill>
              </fill>
            </x14:dxf>
          </x14:cfRule>
          <x14:cfRule type="cellIs" priority="2" operator="equal" id="{9C7FF588-B36E-4572-B6D3-9729EE29DFC3}">
            <xm:f>Lists!$C$3</xm:f>
            <x14:dxf>
              <font>
                <color auto="1"/>
              </font>
              <fill>
                <patternFill>
                  <bgColor rgb="FFFFC000"/>
                </patternFill>
              </fill>
            </x14:dxf>
          </x14:cfRule>
          <x14:cfRule type="cellIs" priority="3" operator="equal" id="{E85E8D7C-DAFE-4A9D-A092-E45715848DBD}">
            <xm:f>Lists!$C$2</xm:f>
            <x14:dxf>
              <font>
                <color auto="1"/>
              </font>
              <fill>
                <patternFill>
                  <bgColor rgb="FF92D050"/>
                </patternFill>
              </fill>
            </x14:dxf>
          </x14:cfRule>
          <xm:sqref>D2:D12</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3C1CF054-6C03-4944-8808-64116DE09451}">
          <x14:formula1>
            <xm:f>Lists!$A$2:$A$4</xm:f>
          </x14:formula1>
          <xm:sqref>B2:B50</xm:sqref>
        </x14:dataValidation>
        <x14:dataValidation type="list" allowBlank="1" showInputMessage="1" showErrorMessage="1" xr:uid="{B47E89A6-C010-4AFC-AFC0-5A8CD65287EC}">
          <x14:formula1>
            <xm:f>Lists!$B$2:$B$4</xm:f>
          </x14:formula1>
          <xm:sqref>C2:C50</xm:sqref>
        </x14:dataValidation>
        <x14:dataValidation type="list" allowBlank="1" showInputMessage="1" showErrorMessage="1" xr:uid="{F99A3A96-95AD-4179-B7F0-4194977DC2EF}">
          <x14:formula1>
            <xm:f>Lists!$C$2:$C$4</xm:f>
          </x14:formula1>
          <xm:sqref>D3:D50</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205A20-2599-48D9-8C15-DE0F0E4E8F10}">
  <sheetPr>
    <tabColor rgb="FFFFC000"/>
  </sheetPr>
  <dimension ref="A1:H12"/>
  <sheetViews>
    <sheetView workbookViewId="0">
      <selection activeCell="B3" sqref="B3:D5"/>
    </sheetView>
  </sheetViews>
  <sheetFormatPr defaultColWidth="9" defaultRowHeight="39.4" customHeight="1"/>
  <cols>
    <col min="1" max="1" width="56.7109375" style="2" customWidth="1"/>
    <col min="2" max="3" width="12.28515625" style="2" customWidth="1"/>
    <col min="4" max="4" width="12.5703125" style="2" customWidth="1"/>
    <col min="5" max="5" width="19.5703125" style="2" customWidth="1"/>
    <col min="6" max="6" width="27.5703125" style="2" customWidth="1"/>
    <col min="7" max="8" width="50.7109375" style="2" customWidth="1"/>
    <col min="9" max="16384" width="9" style="2"/>
  </cols>
  <sheetData>
    <row r="1" spans="1:8" s="27" customFormat="1" ht="59.25" customHeight="1">
      <c r="A1" s="73" t="str">
        <f>Dashboard!B27</f>
        <v>Provide support to operational response employees and any other employees who undertake protection activities to build knowledge and understanding</v>
      </c>
      <c r="B1" s="74" t="s">
        <v>0</v>
      </c>
      <c r="C1" s="74" t="s">
        <v>1</v>
      </c>
      <c r="D1" s="74" t="s">
        <v>2</v>
      </c>
      <c r="E1" s="74" t="s">
        <v>71</v>
      </c>
      <c r="F1" s="74" t="s">
        <v>72</v>
      </c>
      <c r="G1" s="74" t="s">
        <v>73</v>
      </c>
      <c r="H1" s="75" t="s">
        <v>74</v>
      </c>
    </row>
    <row r="2" spans="1:8" s="27" customFormat="1" ht="39.4" customHeight="1">
      <c r="A2" s="76"/>
      <c r="B2" s="46"/>
      <c r="C2" s="46"/>
      <c r="D2" s="64" t="str">
        <f>IF(COUNTIF(D3:D50,"Limited")&gt;0,"Limited",IF(COUNTIF(D3:D50,"Reasonable")&gt;0,"Reasonable","Substantial"))</f>
        <v>Substantial</v>
      </c>
      <c r="E2" s="48"/>
      <c r="F2" s="49"/>
      <c r="G2" s="48"/>
      <c r="H2" s="77"/>
    </row>
    <row r="3" spans="1:8" ht="39.4" customHeight="1">
      <c r="A3" s="78" t="s">
        <v>196</v>
      </c>
      <c r="B3" s="57"/>
      <c r="C3" s="57"/>
      <c r="D3" s="58"/>
      <c r="E3" s="56"/>
      <c r="F3" s="59"/>
      <c r="G3" s="56"/>
      <c r="H3" s="79"/>
    </row>
    <row r="4" spans="1:8" ht="39.4" customHeight="1">
      <c r="A4" s="80" t="s">
        <v>197</v>
      </c>
      <c r="B4" s="52"/>
      <c r="C4" s="52"/>
      <c r="D4" s="53"/>
      <c r="E4" s="51"/>
      <c r="F4" s="54"/>
      <c r="G4" s="51"/>
      <c r="H4" s="81"/>
    </row>
    <row r="5" spans="1:8" ht="39.4" customHeight="1">
      <c r="A5" s="78" t="s">
        <v>198</v>
      </c>
      <c r="B5" s="57"/>
      <c r="C5" s="57"/>
      <c r="D5" s="58"/>
      <c r="E5" s="56"/>
      <c r="F5" s="59"/>
      <c r="G5" s="56"/>
      <c r="H5" s="79"/>
    </row>
    <row r="6" spans="1:8" ht="39.4" customHeight="1">
      <c r="A6" s="80" t="s">
        <v>199</v>
      </c>
      <c r="B6" s="52"/>
      <c r="C6" s="52"/>
      <c r="D6" s="53"/>
      <c r="E6" s="51"/>
      <c r="F6" s="54"/>
      <c r="G6" s="51"/>
      <c r="H6" s="81"/>
    </row>
    <row r="7" spans="1:8" ht="39.4" customHeight="1">
      <c r="A7" s="78" t="s">
        <v>200</v>
      </c>
      <c r="B7" s="57"/>
      <c r="C7" s="57"/>
      <c r="D7" s="58"/>
      <c r="E7" s="56"/>
      <c r="F7" s="59"/>
      <c r="G7" s="56"/>
      <c r="H7" s="79"/>
    </row>
    <row r="8" spans="1:8" ht="39.4" customHeight="1">
      <c r="A8" s="80" t="s">
        <v>201</v>
      </c>
      <c r="B8" s="52"/>
      <c r="C8" s="52"/>
      <c r="D8" s="53"/>
      <c r="E8" s="51"/>
      <c r="F8" s="54"/>
      <c r="G8" s="51"/>
      <c r="H8" s="81"/>
    </row>
    <row r="9" spans="1:8" ht="39.4" customHeight="1">
      <c r="A9" s="78" t="s">
        <v>202</v>
      </c>
      <c r="B9" s="57"/>
      <c r="C9" s="57"/>
      <c r="D9" s="58"/>
      <c r="E9" s="56"/>
      <c r="F9" s="59"/>
      <c r="G9" s="56"/>
      <c r="H9" s="79"/>
    </row>
    <row r="10" spans="1:8" ht="39.4" customHeight="1">
      <c r="A10" s="80" t="s">
        <v>203</v>
      </c>
      <c r="B10" s="52"/>
      <c r="C10" s="52"/>
      <c r="D10" s="53"/>
      <c r="E10" s="51"/>
      <c r="F10" s="54"/>
      <c r="G10" s="51"/>
      <c r="H10" s="81"/>
    </row>
    <row r="11" spans="1:8" ht="39.4" customHeight="1">
      <c r="A11" s="78" t="s">
        <v>204</v>
      </c>
      <c r="B11" s="57"/>
      <c r="C11" s="57"/>
      <c r="D11" s="58"/>
      <c r="E11" s="56"/>
      <c r="F11" s="59"/>
      <c r="G11" s="56"/>
      <c r="H11" s="79"/>
    </row>
    <row r="12" spans="1:8" ht="39.4" customHeight="1">
      <c r="A12" s="82" t="s">
        <v>205</v>
      </c>
      <c r="B12" s="83"/>
      <c r="C12" s="83"/>
      <c r="D12" s="84"/>
      <c r="E12" s="85"/>
      <c r="F12" s="86"/>
      <c r="G12" s="85"/>
      <c r="H12" s="87"/>
    </row>
  </sheetData>
  <conditionalFormatting sqref="B2:B12">
    <cfRule type="cellIs" dxfId="55" priority="7" operator="equal">
      <formula>"Low"</formula>
    </cfRule>
    <cfRule type="cellIs" dxfId="54" priority="8" operator="equal">
      <formula>"Medium"</formula>
    </cfRule>
  </conditionalFormatting>
  <conditionalFormatting sqref="B2:C12">
    <cfRule type="cellIs" dxfId="53" priority="6" operator="equal">
      <formula>"High"</formula>
    </cfRule>
  </conditionalFormatting>
  <conditionalFormatting sqref="C2:C12">
    <cfRule type="cellIs" dxfId="52" priority="4" operator="equal">
      <formula>"Low"</formula>
    </cfRule>
    <cfRule type="cellIs" dxfId="51" priority="5" operator="equal">
      <formula>"Medium"</formula>
    </cfRule>
  </conditionalFormatting>
  <pageMargins left="0.7" right="0.7" top="0.75" bottom="0.75" header="0.3" footer="0.3"/>
  <pageSetup paperSize="9" orientation="portrait" verticalDpi="0" r:id="rId1"/>
  <extLst>
    <ext xmlns:x14="http://schemas.microsoft.com/office/spreadsheetml/2009/9/main" uri="{78C0D931-6437-407d-A8EE-F0AAD7539E65}">
      <x14:conditionalFormattings>
        <x14:conditionalFormatting xmlns:xm="http://schemas.microsoft.com/office/excel/2006/main">
          <x14:cfRule type="cellIs" priority="1" operator="equal" id="{19A3B7F3-EB92-4D04-9E14-59E96DE96A8F}">
            <xm:f>Lists!$C$4</xm:f>
            <x14:dxf>
              <font>
                <color auto="1"/>
              </font>
              <fill>
                <patternFill>
                  <bgColor rgb="FFFF3300"/>
                </patternFill>
              </fill>
            </x14:dxf>
          </x14:cfRule>
          <x14:cfRule type="cellIs" priority="2" operator="equal" id="{D024E39F-71FF-42E9-910D-77F870BF1E58}">
            <xm:f>Lists!$C$3</xm:f>
            <x14:dxf>
              <font>
                <color auto="1"/>
              </font>
              <fill>
                <patternFill>
                  <bgColor rgb="FFFFC000"/>
                </patternFill>
              </fill>
            </x14:dxf>
          </x14:cfRule>
          <x14:cfRule type="cellIs" priority="3" operator="equal" id="{E5C52934-A90F-4CA0-9BB7-DD091A6D55DF}">
            <xm:f>Lists!$C$2</xm:f>
            <x14:dxf>
              <font>
                <color auto="1"/>
              </font>
              <fill>
                <patternFill>
                  <bgColor rgb="FF92D050"/>
                </patternFill>
              </fill>
            </x14:dxf>
          </x14:cfRule>
          <xm:sqref>D2:D12</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0B2896A8-F336-4B1C-9150-BD2F0358C7BC}">
          <x14:formula1>
            <xm:f>Lists!$C$2:$C$4</xm:f>
          </x14:formula1>
          <xm:sqref>D3:D50</xm:sqref>
        </x14:dataValidation>
        <x14:dataValidation type="list" allowBlank="1" showInputMessage="1" showErrorMessage="1" xr:uid="{B89DF27F-26D1-47E5-BF86-D67A0EDC62A8}">
          <x14:formula1>
            <xm:f>Lists!$B$2:$B$4</xm:f>
          </x14:formula1>
          <xm:sqref>C2:C50</xm:sqref>
        </x14:dataValidation>
        <x14:dataValidation type="list" allowBlank="1" showInputMessage="1" showErrorMessage="1" xr:uid="{0EF5B424-0D6E-4638-9075-71F9EA1C1746}">
          <x14:formula1>
            <xm:f>Lists!$A$2:$A$4</xm:f>
          </x14:formula1>
          <xm:sqref>B2:B50</xm:sqref>
        </x14:dataValidation>
      </x14:dataValidation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796C91-2AD7-4025-BABA-D82A3C64D725}">
  <sheetPr>
    <tabColor rgb="FFFFC000"/>
  </sheetPr>
  <dimension ref="A1:H12"/>
  <sheetViews>
    <sheetView workbookViewId="0">
      <selection activeCell="B3" sqref="B3:D5"/>
    </sheetView>
  </sheetViews>
  <sheetFormatPr defaultColWidth="9" defaultRowHeight="39.4" customHeight="1"/>
  <cols>
    <col min="1" max="1" width="56.7109375" style="2" customWidth="1"/>
    <col min="2" max="3" width="12.28515625" style="2" customWidth="1"/>
    <col min="4" max="4" width="12.5703125" style="2" customWidth="1"/>
    <col min="5" max="5" width="19.5703125" style="2" customWidth="1"/>
    <col min="6" max="6" width="27.5703125" style="2" customWidth="1"/>
    <col min="7" max="8" width="50.7109375" style="2" customWidth="1"/>
    <col min="9" max="16384" width="9" style="2"/>
  </cols>
  <sheetData>
    <row r="1" spans="1:8" s="27" customFormat="1" ht="59.25" customHeight="1">
      <c r="A1" s="73" t="str">
        <f>Dashboard!B28</f>
        <v>Demonstrate how it monitors and evaluates the effectiveness, efficiency and impact of its protection activities to drive improvement</v>
      </c>
      <c r="B1" s="74" t="s">
        <v>0</v>
      </c>
      <c r="C1" s="74" t="s">
        <v>1</v>
      </c>
      <c r="D1" s="74" t="s">
        <v>2</v>
      </c>
      <c r="E1" s="74" t="s">
        <v>71</v>
      </c>
      <c r="F1" s="74" t="s">
        <v>72</v>
      </c>
      <c r="G1" s="74" t="s">
        <v>73</v>
      </c>
      <c r="H1" s="75" t="s">
        <v>74</v>
      </c>
    </row>
    <row r="2" spans="1:8" s="27" customFormat="1" ht="39.4" customHeight="1">
      <c r="A2" s="76"/>
      <c r="B2" s="46"/>
      <c r="C2" s="46"/>
      <c r="D2" s="64" t="str">
        <f>IF(COUNTIF(D3:D50,"Limited")&gt;0,"Limited",IF(COUNTIF(D3:D50,"Reasonable")&gt;0,"Reasonable","Substantial"))</f>
        <v>Substantial</v>
      </c>
      <c r="E2" s="48"/>
      <c r="F2" s="49"/>
      <c r="G2" s="48"/>
      <c r="H2" s="77"/>
    </row>
    <row r="3" spans="1:8" ht="39.4" customHeight="1">
      <c r="A3" s="78" t="s">
        <v>196</v>
      </c>
      <c r="B3" s="57"/>
      <c r="C3" s="57"/>
      <c r="D3" s="58"/>
      <c r="E3" s="56"/>
      <c r="F3" s="59"/>
      <c r="G3" s="56"/>
      <c r="H3" s="79"/>
    </row>
    <row r="4" spans="1:8" ht="39.4" customHeight="1">
      <c r="A4" s="80" t="s">
        <v>197</v>
      </c>
      <c r="B4" s="52"/>
      <c r="C4" s="52"/>
      <c r="D4" s="53"/>
      <c r="E4" s="51"/>
      <c r="F4" s="54"/>
      <c r="G4" s="51"/>
      <c r="H4" s="81"/>
    </row>
    <row r="5" spans="1:8" ht="39.4" customHeight="1">
      <c r="A5" s="78" t="s">
        <v>198</v>
      </c>
      <c r="B5" s="57"/>
      <c r="C5" s="57"/>
      <c r="D5" s="58"/>
      <c r="E5" s="56"/>
      <c r="F5" s="59"/>
      <c r="G5" s="56"/>
      <c r="H5" s="79"/>
    </row>
    <row r="6" spans="1:8" ht="39.4" customHeight="1">
      <c r="A6" s="80" t="s">
        <v>199</v>
      </c>
      <c r="B6" s="52"/>
      <c r="C6" s="52"/>
      <c r="D6" s="53"/>
      <c r="E6" s="51"/>
      <c r="F6" s="54"/>
      <c r="G6" s="51"/>
      <c r="H6" s="81"/>
    </row>
    <row r="7" spans="1:8" ht="39.4" customHeight="1">
      <c r="A7" s="78" t="s">
        <v>200</v>
      </c>
      <c r="B7" s="57"/>
      <c r="C7" s="57"/>
      <c r="D7" s="58"/>
      <c r="E7" s="56"/>
      <c r="F7" s="59"/>
      <c r="G7" s="56"/>
      <c r="H7" s="79"/>
    </row>
    <row r="8" spans="1:8" ht="39.4" customHeight="1">
      <c r="A8" s="80" t="s">
        <v>201</v>
      </c>
      <c r="B8" s="52"/>
      <c r="C8" s="52"/>
      <c r="D8" s="53"/>
      <c r="E8" s="51"/>
      <c r="F8" s="54"/>
      <c r="G8" s="51"/>
      <c r="H8" s="81"/>
    </row>
    <row r="9" spans="1:8" ht="39.4" customHeight="1">
      <c r="A9" s="78" t="s">
        <v>202</v>
      </c>
      <c r="B9" s="57"/>
      <c r="C9" s="57"/>
      <c r="D9" s="58"/>
      <c r="E9" s="56"/>
      <c r="F9" s="59"/>
      <c r="G9" s="56"/>
      <c r="H9" s="79"/>
    </row>
    <row r="10" spans="1:8" ht="39.4" customHeight="1">
      <c r="A10" s="80" t="s">
        <v>203</v>
      </c>
      <c r="B10" s="52"/>
      <c r="C10" s="52"/>
      <c r="D10" s="53"/>
      <c r="E10" s="51"/>
      <c r="F10" s="54"/>
      <c r="G10" s="51"/>
      <c r="H10" s="81"/>
    </row>
    <row r="11" spans="1:8" ht="39.4" customHeight="1">
      <c r="A11" s="78" t="s">
        <v>204</v>
      </c>
      <c r="B11" s="57"/>
      <c r="C11" s="57"/>
      <c r="D11" s="58"/>
      <c r="E11" s="56"/>
      <c r="F11" s="59"/>
      <c r="G11" s="56"/>
      <c r="H11" s="79"/>
    </row>
    <row r="12" spans="1:8" ht="39.4" customHeight="1">
      <c r="A12" s="82" t="s">
        <v>205</v>
      </c>
      <c r="B12" s="83"/>
      <c r="C12" s="83"/>
      <c r="D12" s="84"/>
      <c r="E12" s="85"/>
      <c r="F12" s="86"/>
      <c r="G12" s="85"/>
      <c r="H12" s="87"/>
    </row>
  </sheetData>
  <conditionalFormatting sqref="B2:B12">
    <cfRule type="cellIs" dxfId="47" priority="7" operator="equal">
      <formula>"Low"</formula>
    </cfRule>
    <cfRule type="cellIs" dxfId="46" priority="8" operator="equal">
      <formula>"Medium"</formula>
    </cfRule>
  </conditionalFormatting>
  <conditionalFormatting sqref="B2:C12">
    <cfRule type="cellIs" dxfId="45" priority="6" operator="equal">
      <formula>"High"</formula>
    </cfRule>
  </conditionalFormatting>
  <conditionalFormatting sqref="C2:C12">
    <cfRule type="cellIs" dxfId="44" priority="4" operator="equal">
      <formula>"Low"</formula>
    </cfRule>
    <cfRule type="cellIs" dxfId="43" priority="5" operator="equal">
      <formula>"Medium"</formula>
    </cfRule>
  </conditionalFormatting>
  <pageMargins left="0.7" right="0.7" top="0.75" bottom="0.75" header="0.3" footer="0.3"/>
  <pageSetup paperSize="9" orientation="portrait" verticalDpi="0" r:id="rId1"/>
  <extLst>
    <ext xmlns:x14="http://schemas.microsoft.com/office/spreadsheetml/2009/9/main" uri="{78C0D931-6437-407d-A8EE-F0AAD7539E65}">
      <x14:conditionalFormattings>
        <x14:conditionalFormatting xmlns:xm="http://schemas.microsoft.com/office/excel/2006/main">
          <x14:cfRule type="cellIs" priority="1" operator="equal" id="{CE125BE1-5CDA-4867-9D95-7F2A0BCCF82A}">
            <xm:f>Lists!$C$4</xm:f>
            <x14:dxf>
              <font>
                <color auto="1"/>
              </font>
              <fill>
                <patternFill>
                  <bgColor rgb="FFFF3300"/>
                </patternFill>
              </fill>
            </x14:dxf>
          </x14:cfRule>
          <x14:cfRule type="cellIs" priority="2" operator="equal" id="{3684A979-1D0E-4387-A67B-6414BA020FD4}">
            <xm:f>Lists!$C$3</xm:f>
            <x14:dxf>
              <font>
                <color auto="1"/>
              </font>
              <fill>
                <patternFill>
                  <bgColor rgb="FFFFC000"/>
                </patternFill>
              </fill>
            </x14:dxf>
          </x14:cfRule>
          <x14:cfRule type="cellIs" priority="3" operator="equal" id="{FD01B2A5-E6F8-4EFB-8EDB-AEFCE443B06D}">
            <xm:f>Lists!$C$2</xm:f>
            <x14:dxf>
              <font>
                <color auto="1"/>
              </font>
              <fill>
                <patternFill>
                  <bgColor rgb="FF92D050"/>
                </patternFill>
              </fill>
            </x14:dxf>
          </x14:cfRule>
          <xm:sqref>D2:D12</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E6ACCE78-1B5F-4AD4-964F-15AF2AAE82B0}">
          <x14:formula1>
            <xm:f>Lists!$A$2:$A$4</xm:f>
          </x14:formula1>
          <xm:sqref>B2:B50</xm:sqref>
        </x14:dataValidation>
        <x14:dataValidation type="list" allowBlank="1" showInputMessage="1" showErrorMessage="1" xr:uid="{C2DBDE55-B4BE-474A-9EB1-100A95EDD25A}">
          <x14:formula1>
            <xm:f>Lists!$B$2:$B$4</xm:f>
          </x14:formula1>
          <xm:sqref>C2:C50</xm:sqref>
        </x14:dataValidation>
        <x14:dataValidation type="list" allowBlank="1" showInputMessage="1" showErrorMessage="1" xr:uid="{B6AC7D27-B436-4F25-A957-818C5C26F144}">
          <x14:formula1>
            <xm:f>Lists!$C$2:$C$4</xm:f>
          </x14:formula1>
          <xm:sqref>D3:D50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370363-2054-4626-8DBB-93CF51DC284E}">
  <sheetPr codeName="Sheet2"/>
  <dimension ref="A1"/>
  <sheetViews>
    <sheetView workbookViewId="0">
      <selection activeCell="S15" sqref="S15"/>
    </sheetView>
  </sheetViews>
  <sheetFormatPr defaultRowHeight="14.45"/>
  <sheetData/>
  <pageMargins left="0.7" right="0.7" top="0.75" bottom="0.75" header="0.3" footer="0.3"/>
  <pageSetup paperSize="9" orientation="portrait" horizontalDpi="4294967293" verticalDpi="0"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A3431F-E512-4262-96D2-67AA18AFB6E6}">
  <sheetPr>
    <tabColor rgb="FFFFC000"/>
  </sheetPr>
  <dimension ref="A1:H12"/>
  <sheetViews>
    <sheetView workbookViewId="0">
      <selection activeCell="B3" sqref="B3:D5"/>
    </sheetView>
  </sheetViews>
  <sheetFormatPr defaultColWidth="9" defaultRowHeight="39.4" customHeight="1"/>
  <cols>
    <col min="1" max="1" width="56.7109375" style="2" customWidth="1"/>
    <col min="2" max="3" width="12.28515625" style="2" customWidth="1"/>
    <col min="4" max="4" width="12.5703125" style="2" customWidth="1"/>
    <col min="5" max="5" width="19.5703125" style="2" customWidth="1"/>
    <col min="6" max="6" width="27.5703125" style="2" customWidth="1"/>
    <col min="7" max="8" width="50.7109375" style="2" customWidth="1"/>
    <col min="9" max="16384" width="9" style="2"/>
  </cols>
  <sheetData>
    <row r="1" spans="1:8" s="27" customFormat="1" ht="59.25" customHeight="1">
      <c r="A1" s="73" t="str">
        <f>Dashboard!B29</f>
        <v>Generate a culture which embraces national and organisational learning allowing it to identify and capture feedback from a range of sources; evaluate, share and act upon it to drive innovation and continuous improvement and enhance future performance</v>
      </c>
      <c r="B1" s="74" t="s">
        <v>0</v>
      </c>
      <c r="C1" s="74" t="s">
        <v>1</v>
      </c>
      <c r="D1" s="74" t="s">
        <v>2</v>
      </c>
      <c r="E1" s="74" t="s">
        <v>71</v>
      </c>
      <c r="F1" s="74" t="s">
        <v>72</v>
      </c>
      <c r="G1" s="74" t="s">
        <v>73</v>
      </c>
      <c r="H1" s="75" t="s">
        <v>74</v>
      </c>
    </row>
    <row r="2" spans="1:8" s="27" customFormat="1" ht="39.4" customHeight="1">
      <c r="A2" s="76"/>
      <c r="B2" s="46"/>
      <c r="C2" s="46"/>
      <c r="D2" s="64" t="str">
        <f>IF(COUNTIF(D3:D50,"Limited")&gt;0,"Limited",IF(COUNTIF(D3:D50,"Reasonable")&gt;0,"Reasonable","Substantial"))</f>
        <v>Substantial</v>
      </c>
      <c r="E2" s="48"/>
      <c r="F2" s="49"/>
      <c r="G2" s="48"/>
      <c r="H2" s="77"/>
    </row>
    <row r="3" spans="1:8" ht="39.4" customHeight="1">
      <c r="A3" s="78" t="s">
        <v>196</v>
      </c>
      <c r="B3" s="57"/>
      <c r="C3" s="57"/>
      <c r="D3" s="58"/>
      <c r="E3" s="56"/>
      <c r="F3" s="59"/>
      <c r="G3" s="56"/>
      <c r="H3" s="79"/>
    </row>
    <row r="4" spans="1:8" ht="39.4" customHeight="1">
      <c r="A4" s="80" t="s">
        <v>197</v>
      </c>
      <c r="B4" s="52"/>
      <c r="C4" s="52"/>
      <c r="D4" s="53"/>
      <c r="E4" s="51"/>
      <c r="F4" s="54"/>
      <c r="G4" s="51"/>
      <c r="H4" s="81"/>
    </row>
    <row r="5" spans="1:8" ht="39.4" customHeight="1">
      <c r="A5" s="78" t="s">
        <v>198</v>
      </c>
      <c r="B5" s="57"/>
      <c r="C5" s="57"/>
      <c r="D5" s="58"/>
      <c r="E5" s="56"/>
      <c r="F5" s="59"/>
      <c r="G5" s="56"/>
      <c r="H5" s="79"/>
    </row>
    <row r="6" spans="1:8" ht="39.4" customHeight="1">
      <c r="A6" s="80" t="s">
        <v>199</v>
      </c>
      <c r="B6" s="52"/>
      <c r="C6" s="52"/>
      <c r="D6" s="53"/>
      <c r="E6" s="51"/>
      <c r="F6" s="54"/>
      <c r="G6" s="51"/>
      <c r="H6" s="81"/>
    </row>
    <row r="7" spans="1:8" ht="39.4" customHeight="1">
      <c r="A7" s="78" t="s">
        <v>200</v>
      </c>
      <c r="B7" s="57"/>
      <c r="C7" s="57"/>
      <c r="D7" s="58"/>
      <c r="E7" s="56"/>
      <c r="F7" s="59"/>
      <c r="G7" s="56"/>
      <c r="H7" s="79"/>
    </row>
    <row r="8" spans="1:8" ht="39.4" customHeight="1">
      <c r="A8" s="80" t="s">
        <v>201</v>
      </c>
      <c r="B8" s="52"/>
      <c r="C8" s="52"/>
      <c r="D8" s="53"/>
      <c r="E8" s="51"/>
      <c r="F8" s="54"/>
      <c r="G8" s="51"/>
      <c r="H8" s="81"/>
    </row>
    <row r="9" spans="1:8" ht="39.4" customHeight="1">
      <c r="A9" s="78" t="s">
        <v>202</v>
      </c>
      <c r="B9" s="57"/>
      <c r="C9" s="57"/>
      <c r="D9" s="58"/>
      <c r="E9" s="56"/>
      <c r="F9" s="59"/>
      <c r="G9" s="56"/>
      <c r="H9" s="79"/>
    </row>
    <row r="10" spans="1:8" ht="39.4" customHeight="1">
      <c r="A10" s="80" t="s">
        <v>203</v>
      </c>
      <c r="B10" s="52"/>
      <c r="C10" s="52"/>
      <c r="D10" s="53"/>
      <c r="E10" s="51"/>
      <c r="F10" s="54"/>
      <c r="G10" s="51"/>
      <c r="H10" s="81"/>
    </row>
    <row r="11" spans="1:8" ht="39.4" customHeight="1">
      <c r="A11" s="78" t="s">
        <v>204</v>
      </c>
      <c r="B11" s="57"/>
      <c r="C11" s="57"/>
      <c r="D11" s="58"/>
      <c r="E11" s="56"/>
      <c r="F11" s="59"/>
      <c r="G11" s="56"/>
      <c r="H11" s="79"/>
    </row>
    <row r="12" spans="1:8" ht="39.4" customHeight="1">
      <c r="A12" s="82" t="s">
        <v>205</v>
      </c>
      <c r="B12" s="83"/>
      <c r="C12" s="83"/>
      <c r="D12" s="84"/>
      <c r="E12" s="85"/>
      <c r="F12" s="86"/>
      <c r="G12" s="85"/>
      <c r="H12" s="87"/>
    </row>
  </sheetData>
  <conditionalFormatting sqref="B2:B12">
    <cfRule type="cellIs" dxfId="39" priority="7" operator="equal">
      <formula>"Low"</formula>
    </cfRule>
    <cfRule type="cellIs" dxfId="38" priority="8" operator="equal">
      <formula>"Medium"</formula>
    </cfRule>
  </conditionalFormatting>
  <conditionalFormatting sqref="B2:C12">
    <cfRule type="cellIs" dxfId="37" priority="6" operator="equal">
      <formula>"High"</formula>
    </cfRule>
  </conditionalFormatting>
  <conditionalFormatting sqref="C2:C12">
    <cfRule type="cellIs" dxfId="36" priority="4" operator="equal">
      <formula>"Low"</formula>
    </cfRule>
    <cfRule type="cellIs" dxfId="35" priority="5" operator="equal">
      <formula>"Medium"</formula>
    </cfRule>
  </conditionalFormatting>
  <pageMargins left="0.7" right="0.7" top="0.75" bottom="0.75" header="0.3" footer="0.3"/>
  <pageSetup paperSize="9" orientation="portrait" verticalDpi="0" r:id="rId1"/>
  <extLst>
    <ext xmlns:x14="http://schemas.microsoft.com/office/spreadsheetml/2009/9/main" uri="{78C0D931-6437-407d-A8EE-F0AAD7539E65}">
      <x14:conditionalFormattings>
        <x14:conditionalFormatting xmlns:xm="http://schemas.microsoft.com/office/excel/2006/main">
          <x14:cfRule type="cellIs" priority="1" operator="equal" id="{4581C161-E655-479F-98CC-1055235283F8}">
            <xm:f>Lists!$C$4</xm:f>
            <x14:dxf>
              <font>
                <color auto="1"/>
              </font>
              <fill>
                <patternFill>
                  <bgColor rgb="FFFF3300"/>
                </patternFill>
              </fill>
            </x14:dxf>
          </x14:cfRule>
          <x14:cfRule type="cellIs" priority="2" operator="equal" id="{F28A795D-C8A7-4AC1-943C-D02FFEF44FFA}">
            <xm:f>Lists!$C$3</xm:f>
            <x14:dxf>
              <font>
                <color auto="1"/>
              </font>
              <fill>
                <patternFill>
                  <bgColor rgb="FFFFC000"/>
                </patternFill>
              </fill>
            </x14:dxf>
          </x14:cfRule>
          <x14:cfRule type="cellIs" priority="3" operator="equal" id="{5E4710AD-3CEA-4E66-B58C-5D1B440A3B56}">
            <xm:f>Lists!$C$2</xm:f>
            <x14:dxf>
              <font>
                <color auto="1"/>
              </font>
              <fill>
                <patternFill>
                  <bgColor rgb="FF92D050"/>
                </patternFill>
              </fill>
            </x14:dxf>
          </x14:cfRule>
          <xm:sqref>D2:D12</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183A7A1C-C2B9-4D13-84F4-A437D62648EB}">
          <x14:formula1>
            <xm:f>Lists!$C$2:$C$4</xm:f>
          </x14:formula1>
          <xm:sqref>D3:D50</xm:sqref>
        </x14:dataValidation>
        <x14:dataValidation type="list" allowBlank="1" showInputMessage="1" showErrorMessage="1" xr:uid="{4C8A501A-0CA9-4816-9C13-DC3CBE39505F}">
          <x14:formula1>
            <xm:f>Lists!$B$2:$B$4</xm:f>
          </x14:formula1>
          <xm:sqref>C2:C50</xm:sqref>
        </x14:dataValidation>
        <x14:dataValidation type="list" allowBlank="1" showInputMessage="1" showErrorMessage="1" xr:uid="{7F75F562-1A18-4795-994D-2B193A9D8A8A}">
          <x14:formula1>
            <xm:f>Lists!$A$2:$A$4</xm:f>
          </x14:formula1>
          <xm:sqref>B2:B50</xm:sqref>
        </x14:dataValidation>
      </x14:dataValidations>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3F23C5-A05E-4450-AFE3-01CCF8CED2FB}">
  <sheetPr>
    <tabColor rgb="FFFFC000"/>
  </sheetPr>
  <dimension ref="A1:H12"/>
  <sheetViews>
    <sheetView workbookViewId="0">
      <selection activeCell="B3" sqref="B3:D6"/>
    </sheetView>
  </sheetViews>
  <sheetFormatPr defaultColWidth="9" defaultRowHeight="39.4" customHeight="1"/>
  <cols>
    <col min="1" max="1" width="56.7109375" style="2" customWidth="1"/>
    <col min="2" max="3" width="12.28515625" style="2" customWidth="1"/>
    <col min="4" max="4" width="12.5703125" style="2" customWidth="1"/>
    <col min="5" max="5" width="19.5703125" style="2" customWidth="1"/>
    <col min="6" max="6" width="27.5703125" style="2" customWidth="1"/>
    <col min="7" max="8" width="50.7109375" style="2" customWidth="1"/>
    <col min="9" max="16384" width="9" style="2"/>
  </cols>
  <sheetData>
    <row r="1" spans="1:8" s="27" customFormat="1" ht="59.25" customHeight="1">
      <c r="A1" s="73" t="str">
        <f>Dashboard!B30</f>
        <v>Enable Fire Safety Regulators to achieve accreditation aligned with the NFCC Competency Framework</v>
      </c>
      <c r="B1" s="74" t="s">
        <v>0</v>
      </c>
      <c r="C1" s="74" t="s">
        <v>1</v>
      </c>
      <c r="D1" s="74" t="s">
        <v>2</v>
      </c>
      <c r="E1" s="74" t="s">
        <v>71</v>
      </c>
      <c r="F1" s="74" t="s">
        <v>72</v>
      </c>
      <c r="G1" s="74" t="s">
        <v>73</v>
      </c>
      <c r="H1" s="75" t="s">
        <v>74</v>
      </c>
    </row>
    <row r="2" spans="1:8" s="27" customFormat="1" ht="39.4" customHeight="1">
      <c r="A2" s="76"/>
      <c r="B2" s="46"/>
      <c r="C2" s="46"/>
      <c r="D2" s="64" t="str">
        <f>IF(COUNTIF(D3:D50,"Limited")&gt;0,"Limited",IF(COUNTIF(D3:D50,"Reasonable")&gt;0,"Reasonable","Substantial"))</f>
        <v>Substantial</v>
      </c>
      <c r="E2" s="48"/>
      <c r="F2" s="49"/>
      <c r="G2" s="48"/>
      <c r="H2" s="77"/>
    </row>
    <row r="3" spans="1:8" ht="39.4" customHeight="1">
      <c r="A3" s="78" t="s">
        <v>196</v>
      </c>
      <c r="B3" s="57"/>
      <c r="C3" s="57"/>
      <c r="D3" s="58"/>
      <c r="E3" s="56"/>
      <c r="F3" s="59"/>
      <c r="G3" s="56"/>
      <c r="H3" s="79"/>
    </row>
    <row r="4" spans="1:8" ht="39.4" customHeight="1">
      <c r="A4" s="80" t="s">
        <v>197</v>
      </c>
      <c r="B4" s="52"/>
      <c r="C4" s="52"/>
      <c r="D4" s="53"/>
      <c r="E4" s="51"/>
      <c r="F4" s="54"/>
      <c r="G4" s="51"/>
      <c r="H4" s="81"/>
    </row>
    <row r="5" spans="1:8" ht="39.4" customHeight="1">
      <c r="A5" s="78" t="s">
        <v>198</v>
      </c>
      <c r="B5" s="57"/>
      <c r="C5" s="57"/>
      <c r="D5" s="58"/>
      <c r="E5" s="56"/>
      <c r="F5" s="59"/>
      <c r="G5" s="56"/>
      <c r="H5" s="79"/>
    </row>
    <row r="6" spans="1:8" ht="39.4" customHeight="1">
      <c r="A6" s="80" t="s">
        <v>199</v>
      </c>
      <c r="B6" s="52"/>
      <c r="C6" s="52"/>
      <c r="D6" s="53"/>
      <c r="E6" s="51"/>
      <c r="F6" s="54"/>
      <c r="G6" s="51"/>
      <c r="H6" s="81"/>
    </row>
    <row r="7" spans="1:8" ht="39.4" customHeight="1">
      <c r="A7" s="78" t="s">
        <v>200</v>
      </c>
      <c r="B7" s="57"/>
      <c r="C7" s="57"/>
      <c r="D7" s="58"/>
      <c r="E7" s="56"/>
      <c r="F7" s="59"/>
      <c r="G7" s="56"/>
      <c r="H7" s="79"/>
    </row>
    <row r="8" spans="1:8" ht="39.4" customHeight="1">
      <c r="A8" s="80" t="s">
        <v>201</v>
      </c>
      <c r="B8" s="52"/>
      <c r="C8" s="52"/>
      <c r="D8" s="53"/>
      <c r="E8" s="51"/>
      <c r="F8" s="54"/>
      <c r="G8" s="51"/>
      <c r="H8" s="81"/>
    </row>
    <row r="9" spans="1:8" ht="39.4" customHeight="1">
      <c r="A9" s="78" t="s">
        <v>202</v>
      </c>
      <c r="B9" s="57"/>
      <c r="C9" s="57"/>
      <c r="D9" s="58"/>
      <c r="E9" s="56"/>
      <c r="F9" s="59"/>
      <c r="G9" s="56"/>
      <c r="H9" s="79"/>
    </row>
    <row r="10" spans="1:8" ht="39.4" customHeight="1">
      <c r="A10" s="80" t="s">
        <v>203</v>
      </c>
      <c r="B10" s="52"/>
      <c r="C10" s="52"/>
      <c r="D10" s="53"/>
      <c r="E10" s="51"/>
      <c r="F10" s="54"/>
      <c r="G10" s="51"/>
      <c r="H10" s="81"/>
    </row>
    <row r="11" spans="1:8" ht="39.4" customHeight="1">
      <c r="A11" s="78" t="s">
        <v>204</v>
      </c>
      <c r="B11" s="57"/>
      <c r="C11" s="57"/>
      <c r="D11" s="58"/>
      <c r="E11" s="56"/>
      <c r="F11" s="59"/>
      <c r="G11" s="56"/>
      <c r="H11" s="79"/>
    </row>
    <row r="12" spans="1:8" ht="39.4" customHeight="1">
      <c r="A12" s="82" t="s">
        <v>205</v>
      </c>
      <c r="B12" s="83"/>
      <c r="C12" s="83"/>
      <c r="D12" s="84"/>
      <c r="E12" s="85"/>
      <c r="F12" s="86"/>
      <c r="G12" s="85"/>
      <c r="H12" s="87"/>
    </row>
  </sheetData>
  <conditionalFormatting sqref="B2:B12">
    <cfRule type="cellIs" dxfId="31" priority="7" operator="equal">
      <formula>"Low"</formula>
    </cfRule>
    <cfRule type="cellIs" dxfId="30" priority="8" operator="equal">
      <formula>"Medium"</formula>
    </cfRule>
  </conditionalFormatting>
  <conditionalFormatting sqref="B2:C12">
    <cfRule type="cellIs" dxfId="29" priority="6" operator="equal">
      <formula>"High"</formula>
    </cfRule>
  </conditionalFormatting>
  <conditionalFormatting sqref="C2:C12">
    <cfRule type="cellIs" dxfId="28" priority="4" operator="equal">
      <formula>"Low"</formula>
    </cfRule>
    <cfRule type="cellIs" dxfId="27" priority="5" operator="equal">
      <formula>"Medium"</formula>
    </cfRule>
  </conditionalFormatting>
  <pageMargins left="0.7" right="0.7" top="0.75" bottom="0.75" header="0.3" footer="0.3"/>
  <pageSetup paperSize="9" orientation="portrait" verticalDpi="0" r:id="rId1"/>
  <extLst>
    <ext xmlns:x14="http://schemas.microsoft.com/office/spreadsheetml/2009/9/main" uri="{78C0D931-6437-407d-A8EE-F0AAD7539E65}">
      <x14:conditionalFormattings>
        <x14:conditionalFormatting xmlns:xm="http://schemas.microsoft.com/office/excel/2006/main">
          <x14:cfRule type="cellIs" priority="1" operator="equal" id="{1D87C19E-F2CB-43F3-B751-591D164FE200}">
            <xm:f>Lists!$C$4</xm:f>
            <x14:dxf>
              <font>
                <color auto="1"/>
              </font>
              <fill>
                <patternFill>
                  <bgColor rgb="FFFF3300"/>
                </patternFill>
              </fill>
            </x14:dxf>
          </x14:cfRule>
          <x14:cfRule type="cellIs" priority="2" operator="equal" id="{4B758146-CFDC-43AC-B682-ECA4AA48F237}">
            <xm:f>Lists!$C$3</xm:f>
            <x14:dxf>
              <font>
                <color auto="1"/>
              </font>
              <fill>
                <patternFill>
                  <bgColor rgb="FFFFC000"/>
                </patternFill>
              </fill>
            </x14:dxf>
          </x14:cfRule>
          <x14:cfRule type="cellIs" priority="3" operator="equal" id="{ED4B4756-530F-4DA1-99BC-00DA3E848D81}">
            <xm:f>Lists!$C$2</xm:f>
            <x14:dxf>
              <font>
                <color auto="1"/>
              </font>
              <fill>
                <patternFill>
                  <bgColor rgb="FF92D050"/>
                </patternFill>
              </fill>
            </x14:dxf>
          </x14:cfRule>
          <xm:sqref>D2:D12</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0FDC467A-6EDB-485C-95A7-C504374C9340}">
          <x14:formula1>
            <xm:f>Lists!$A$2:$A$4</xm:f>
          </x14:formula1>
          <xm:sqref>B2:B50</xm:sqref>
        </x14:dataValidation>
        <x14:dataValidation type="list" allowBlank="1" showInputMessage="1" showErrorMessage="1" xr:uid="{607893F9-9715-4B7C-A427-7DF43CA5BE73}">
          <x14:formula1>
            <xm:f>Lists!$B$2:$B$4</xm:f>
          </x14:formula1>
          <xm:sqref>C2:C50</xm:sqref>
        </x14:dataValidation>
        <x14:dataValidation type="list" allowBlank="1" showInputMessage="1" showErrorMessage="1" xr:uid="{4F5D53EE-9A94-4F03-802C-679461A00785}">
          <x14:formula1>
            <xm:f>Lists!$C$2:$C$4</xm:f>
          </x14:formula1>
          <xm:sqref>D3:D50</xm:sqref>
        </x14:dataValidation>
      </x14:dataValidations>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601758-BC6F-43A6-826D-F273FAB9A4CF}">
  <sheetPr>
    <tabColor rgb="FFFFC000"/>
  </sheetPr>
  <dimension ref="A1:H12"/>
  <sheetViews>
    <sheetView workbookViewId="0">
      <selection activeCell="A2" sqref="A2"/>
    </sheetView>
  </sheetViews>
  <sheetFormatPr defaultColWidth="9" defaultRowHeight="39.4" customHeight="1"/>
  <cols>
    <col min="1" max="1" width="56.7109375" style="2" customWidth="1"/>
    <col min="2" max="3" width="12.28515625" style="2" customWidth="1"/>
    <col min="4" max="4" width="12.5703125" style="2" customWidth="1"/>
    <col min="5" max="5" width="19.5703125" style="2" customWidth="1"/>
    <col min="6" max="6" width="27.5703125" style="2" customWidth="1"/>
    <col min="7" max="8" width="50.7109375" style="2" customWidth="1"/>
    <col min="9" max="16384" width="9" style="2"/>
  </cols>
  <sheetData>
    <row r="1" spans="1:8" s="27" customFormat="1" ht="59.25" customHeight="1">
      <c r="A1" s="73" t="str">
        <f>Dashboard!B31</f>
        <v>Maximise opportunities gained from supporting the National Fire Chiefs Council (NFCC) network by sharing learning and experiences, collaborating with others and contributing to the continual improvement of fire protection activities</v>
      </c>
      <c r="B1" s="74" t="s">
        <v>0</v>
      </c>
      <c r="C1" s="74" t="s">
        <v>1</v>
      </c>
      <c r="D1" s="74" t="s">
        <v>2</v>
      </c>
      <c r="E1" s="74" t="s">
        <v>71</v>
      </c>
      <c r="F1" s="74" t="s">
        <v>72</v>
      </c>
      <c r="G1" s="74" t="s">
        <v>73</v>
      </c>
      <c r="H1" s="75" t="s">
        <v>74</v>
      </c>
    </row>
    <row r="2" spans="1:8" s="27" customFormat="1" ht="39.4" customHeight="1">
      <c r="A2" s="76"/>
      <c r="B2" s="46"/>
      <c r="C2" s="46"/>
      <c r="D2" s="64" t="str">
        <f>IF(COUNTIF(D3:D50,"Limited")&gt;0,"Limited",IF(COUNTIF(D3:D50,"Reasonable")&gt;0,"Reasonable","Substantial"))</f>
        <v>Substantial</v>
      </c>
      <c r="E2" s="48"/>
      <c r="F2" s="49"/>
      <c r="G2" s="48"/>
      <c r="H2" s="77"/>
    </row>
    <row r="3" spans="1:8" ht="39.4" customHeight="1">
      <c r="A3" s="78" t="s">
        <v>196</v>
      </c>
      <c r="B3" s="57"/>
      <c r="C3" s="57"/>
      <c r="D3" s="58"/>
      <c r="E3" s="56"/>
      <c r="F3" s="59"/>
      <c r="G3" s="56"/>
      <c r="H3" s="79"/>
    </row>
    <row r="4" spans="1:8" ht="39.4" customHeight="1">
      <c r="A4" s="80" t="s">
        <v>197</v>
      </c>
      <c r="B4" s="52"/>
      <c r="C4" s="52"/>
      <c r="D4" s="53"/>
      <c r="E4" s="51"/>
      <c r="F4" s="54"/>
      <c r="G4" s="51"/>
      <c r="H4" s="81"/>
    </row>
    <row r="5" spans="1:8" ht="39.4" customHeight="1">
      <c r="A5" s="78" t="s">
        <v>198</v>
      </c>
      <c r="B5" s="57"/>
      <c r="C5" s="57"/>
      <c r="D5" s="58"/>
      <c r="E5" s="56"/>
      <c r="F5" s="59"/>
      <c r="G5" s="56"/>
      <c r="H5" s="79"/>
    </row>
    <row r="6" spans="1:8" ht="39.4" customHeight="1">
      <c r="A6" s="80" t="s">
        <v>199</v>
      </c>
      <c r="B6" s="52"/>
      <c r="C6" s="52"/>
      <c r="D6" s="53"/>
      <c r="E6" s="51"/>
      <c r="F6" s="54"/>
      <c r="G6" s="51"/>
      <c r="H6" s="81"/>
    </row>
    <row r="7" spans="1:8" ht="39.4" customHeight="1">
      <c r="A7" s="78" t="s">
        <v>200</v>
      </c>
      <c r="B7" s="57"/>
      <c r="C7" s="57"/>
      <c r="D7" s="58"/>
      <c r="E7" s="56"/>
      <c r="F7" s="59"/>
      <c r="G7" s="56"/>
      <c r="H7" s="79"/>
    </row>
    <row r="8" spans="1:8" ht="39.4" customHeight="1">
      <c r="A8" s="80" t="s">
        <v>201</v>
      </c>
      <c r="B8" s="52"/>
      <c r="C8" s="52"/>
      <c r="D8" s="53"/>
      <c r="E8" s="51"/>
      <c r="F8" s="54"/>
      <c r="G8" s="51"/>
      <c r="H8" s="81"/>
    </row>
    <row r="9" spans="1:8" ht="39.4" customHeight="1">
      <c r="A9" s="78" t="s">
        <v>202</v>
      </c>
      <c r="B9" s="57"/>
      <c r="C9" s="57"/>
      <c r="D9" s="58"/>
      <c r="E9" s="56"/>
      <c r="F9" s="59"/>
      <c r="G9" s="56"/>
      <c r="H9" s="79"/>
    </row>
    <row r="10" spans="1:8" ht="39.4" customHeight="1">
      <c r="A10" s="80" t="s">
        <v>203</v>
      </c>
      <c r="B10" s="52"/>
      <c r="C10" s="52"/>
      <c r="D10" s="53"/>
      <c r="E10" s="51"/>
      <c r="F10" s="54"/>
      <c r="G10" s="51"/>
      <c r="H10" s="81"/>
    </row>
    <row r="11" spans="1:8" ht="39.4" customHeight="1">
      <c r="A11" s="78" t="s">
        <v>204</v>
      </c>
      <c r="B11" s="57"/>
      <c r="C11" s="57"/>
      <c r="D11" s="58"/>
      <c r="E11" s="56"/>
      <c r="F11" s="59"/>
      <c r="G11" s="56"/>
      <c r="H11" s="79"/>
    </row>
    <row r="12" spans="1:8" ht="39.4" customHeight="1">
      <c r="A12" s="82" t="s">
        <v>205</v>
      </c>
      <c r="B12" s="83"/>
      <c r="C12" s="83"/>
      <c r="D12" s="84"/>
      <c r="E12" s="85"/>
      <c r="F12" s="86"/>
      <c r="G12" s="85"/>
      <c r="H12" s="87"/>
    </row>
  </sheetData>
  <conditionalFormatting sqref="B2:B12">
    <cfRule type="cellIs" dxfId="23" priority="7" operator="equal">
      <formula>"Low"</formula>
    </cfRule>
    <cfRule type="cellIs" dxfId="22" priority="8" operator="equal">
      <formula>"Medium"</formula>
    </cfRule>
  </conditionalFormatting>
  <conditionalFormatting sqref="B2:C12">
    <cfRule type="cellIs" dxfId="21" priority="6" operator="equal">
      <formula>"High"</formula>
    </cfRule>
  </conditionalFormatting>
  <conditionalFormatting sqref="C2:C12">
    <cfRule type="cellIs" dxfId="20" priority="4" operator="equal">
      <formula>"Low"</formula>
    </cfRule>
    <cfRule type="cellIs" dxfId="19" priority="5" operator="equal">
      <formula>"Medium"</formula>
    </cfRule>
  </conditionalFormatting>
  <pageMargins left="0.7" right="0.7" top="0.75" bottom="0.75" header="0.3" footer="0.3"/>
  <pageSetup paperSize="9" orientation="portrait" verticalDpi="0" r:id="rId1"/>
  <extLst>
    <ext xmlns:x14="http://schemas.microsoft.com/office/spreadsheetml/2009/9/main" uri="{78C0D931-6437-407d-A8EE-F0AAD7539E65}">
      <x14:conditionalFormattings>
        <x14:conditionalFormatting xmlns:xm="http://schemas.microsoft.com/office/excel/2006/main">
          <x14:cfRule type="cellIs" priority="1" operator="equal" id="{2E6EEE0E-9801-4BFE-A4BB-BEDD2F2898AE}">
            <xm:f>Lists!$C$4</xm:f>
            <x14:dxf>
              <font>
                <color auto="1"/>
              </font>
              <fill>
                <patternFill>
                  <bgColor rgb="FFFF3300"/>
                </patternFill>
              </fill>
            </x14:dxf>
          </x14:cfRule>
          <x14:cfRule type="cellIs" priority="2" operator="equal" id="{6761AE9C-87BB-41B6-8B46-9CB224FD7A02}">
            <xm:f>Lists!$C$3</xm:f>
            <x14:dxf>
              <font>
                <color auto="1"/>
              </font>
              <fill>
                <patternFill>
                  <bgColor rgb="FFFFC000"/>
                </patternFill>
              </fill>
            </x14:dxf>
          </x14:cfRule>
          <x14:cfRule type="cellIs" priority="3" operator="equal" id="{6571EC7B-E02C-4103-AD83-47724E6A722A}">
            <xm:f>Lists!$C$2</xm:f>
            <x14:dxf>
              <font>
                <color auto="1"/>
              </font>
              <fill>
                <patternFill>
                  <bgColor rgb="FF92D050"/>
                </patternFill>
              </fill>
            </x14:dxf>
          </x14:cfRule>
          <xm:sqref>D2:D12</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C4DFEA77-D114-479A-B7A0-7DFB333CEE0F}">
          <x14:formula1>
            <xm:f>Lists!$C$2:$C$4</xm:f>
          </x14:formula1>
          <xm:sqref>D3:D50</xm:sqref>
        </x14:dataValidation>
        <x14:dataValidation type="list" allowBlank="1" showInputMessage="1" showErrorMessage="1" xr:uid="{86AD4536-A1C1-46BF-9ABF-CE802A2D9B61}">
          <x14:formula1>
            <xm:f>Lists!$B$2:$B$4</xm:f>
          </x14:formula1>
          <xm:sqref>C2:C50</xm:sqref>
        </x14:dataValidation>
        <x14:dataValidation type="list" allowBlank="1" showInputMessage="1" showErrorMessage="1" xr:uid="{A72D8466-899F-47BF-93D4-8F563ECB6E73}">
          <x14:formula1>
            <xm:f>Lists!$A$2:$A$4</xm:f>
          </x14:formula1>
          <xm:sqref>B2:B50</xm:sqref>
        </x14:dataValidation>
      </x14:dataValidations>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FB5466-B982-45A0-BEE1-891BE7369CAE}">
  <sheetPr>
    <tabColor rgb="FFFFC000"/>
  </sheetPr>
  <dimension ref="A1:H12"/>
  <sheetViews>
    <sheetView workbookViewId="0">
      <selection activeCell="A2" sqref="A2"/>
    </sheetView>
  </sheetViews>
  <sheetFormatPr defaultColWidth="9" defaultRowHeight="39.4" customHeight="1"/>
  <cols>
    <col min="1" max="1" width="56.7109375" style="2" customWidth="1"/>
    <col min="2" max="3" width="12.28515625" style="2" customWidth="1"/>
    <col min="4" max="4" width="12.5703125" style="2" customWidth="1"/>
    <col min="5" max="5" width="19.5703125" style="2" customWidth="1"/>
    <col min="6" max="6" width="27.5703125" style="2" customWidth="1"/>
    <col min="7" max="8" width="50.7109375" style="2" customWidth="1"/>
    <col min="9" max="16384" width="9" style="2"/>
  </cols>
  <sheetData>
    <row r="1" spans="1:8" s="27" customFormat="1" ht="59.25" customHeight="1">
      <c r="A1" s="73" t="str">
        <f>Dashboard!B32</f>
        <v>Contribute to and support national campaigns and initiatives, where appropriate and where resources are available</v>
      </c>
      <c r="B1" s="74" t="s">
        <v>0</v>
      </c>
      <c r="C1" s="74" t="s">
        <v>1</v>
      </c>
      <c r="D1" s="74" t="s">
        <v>2</v>
      </c>
      <c r="E1" s="74" t="s">
        <v>71</v>
      </c>
      <c r="F1" s="74" t="s">
        <v>72</v>
      </c>
      <c r="G1" s="74" t="s">
        <v>73</v>
      </c>
      <c r="H1" s="75" t="s">
        <v>74</v>
      </c>
    </row>
    <row r="2" spans="1:8" s="27" customFormat="1" ht="39.4" customHeight="1">
      <c r="A2" s="76"/>
      <c r="B2" s="46"/>
      <c r="C2" s="46"/>
      <c r="D2" s="64" t="str">
        <f>IF(COUNTIF(D3:D50,"Limited")&gt;0,"Limited",IF(COUNTIF(D3:D50,"Reasonable")&gt;0,"Reasonable","Substantial"))</f>
        <v>Substantial</v>
      </c>
      <c r="E2" s="48"/>
      <c r="F2" s="49"/>
      <c r="G2" s="48"/>
      <c r="H2" s="77"/>
    </row>
    <row r="3" spans="1:8" ht="39.4" customHeight="1">
      <c r="A3" s="78" t="s">
        <v>196</v>
      </c>
      <c r="B3" s="57"/>
      <c r="C3" s="57"/>
      <c r="D3" s="58"/>
      <c r="E3" s="56"/>
      <c r="F3" s="59"/>
      <c r="G3" s="56"/>
      <c r="H3" s="79"/>
    </row>
    <row r="4" spans="1:8" ht="39.4" customHeight="1">
      <c r="A4" s="80" t="s">
        <v>197</v>
      </c>
      <c r="B4" s="52"/>
      <c r="C4" s="52"/>
      <c r="D4" s="53"/>
      <c r="E4" s="51"/>
      <c r="F4" s="54"/>
      <c r="G4" s="51"/>
      <c r="H4" s="81"/>
    </row>
    <row r="5" spans="1:8" ht="39.4" customHeight="1">
      <c r="A5" s="78" t="s">
        <v>198</v>
      </c>
      <c r="B5" s="57"/>
      <c r="C5" s="57"/>
      <c r="D5" s="58"/>
      <c r="E5" s="56"/>
      <c r="F5" s="59"/>
      <c r="G5" s="56"/>
      <c r="H5" s="79"/>
    </row>
    <row r="6" spans="1:8" ht="39.4" customHeight="1">
      <c r="A6" s="80" t="s">
        <v>199</v>
      </c>
      <c r="B6" s="52"/>
      <c r="C6" s="52"/>
      <c r="D6" s="53"/>
      <c r="E6" s="51"/>
      <c r="F6" s="54"/>
      <c r="G6" s="51"/>
      <c r="H6" s="81"/>
    </row>
    <row r="7" spans="1:8" ht="39.4" customHeight="1">
      <c r="A7" s="78" t="s">
        <v>200</v>
      </c>
      <c r="B7" s="57"/>
      <c r="C7" s="57"/>
      <c r="D7" s="58"/>
      <c r="E7" s="56"/>
      <c r="F7" s="59"/>
      <c r="G7" s="56"/>
      <c r="H7" s="79"/>
    </row>
    <row r="8" spans="1:8" ht="39.4" customHeight="1">
      <c r="A8" s="80" t="s">
        <v>201</v>
      </c>
      <c r="B8" s="52"/>
      <c r="C8" s="52"/>
      <c r="D8" s="53"/>
      <c r="E8" s="51"/>
      <c r="F8" s="54"/>
      <c r="G8" s="51"/>
      <c r="H8" s="81"/>
    </row>
    <row r="9" spans="1:8" ht="39.4" customHeight="1">
      <c r="A9" s="78" t="s">
        <v>202</v>
      </c>
      <c r="B9" s="57"/>
      <c r="C9" s="57"/>
      <c r="D9" s="58"/>
      <c r="E9" s="56"/>
      <c r="F9" s="59"/>
      <c r="G9" s="56"/>
      <c r="H9" s="79"/>
    </row>
    <row r="10" spans="1:8" ht="39.4" customHeight="1">
      <c r="A10" s="80" t="s">
        <v>203</v>
      </c>
      <c r="B10" s="52"/>
      <c r="C10" s="52"/>
      <c r="D10" s="53"/>
      <c r="E10" s="51"/>
      <c r="F10" s="54"/>
      <c r="G10" s="51"/>
      <c r="H10" s="81"/>
    </row>
    <row r="11" spans="1:8" ht="39.4" customHeight="1">
      <c r="A11" s="78" t="s">
        <v>204</v>
      </c>
      <c r="B11" s="57"/>
      <c r="C11" s="57"/>
      <c r="D11" s="58"/>
      <c r="E11" s="56"/>
      <c r="F11" s="59"/>
      <c r="G11" s="56"/>
      <c r="H11" s="79"/>
    </row>
    <row r="12" spans="1:8" ht="39.4" customHeight="1">
      <c r="A12" s="82" t="s">
        <v>205</v>
      </c>
      <c r="B12" s="83"/>
      <c r="C12" s="83"/>
      <c r="D12" s="84"/>
      <c r="E12" s="85"/>
      <c r="F12" s="86"/>
      <c r="G12" s="85"/>
      <c r="H12" s="87"/>
    </row>
  </sheetData>
  <conditionalFormatting sqref="B2:B12">
    <cfRule type="cellIs" dxfId="15" priority="7" operator="equal">
      <formula>"Low"</formula>
    </cfRule>
    <cfRule type="cellIs" dxfId="14" priority="8" operator="equal">
      <formula>"Medium"</formula>
    </cfRule>
  </conditionalFormatting>
  <conditionalFormatting sqref="B2:C12">
    <cfRule type="cellIs" dxfId="13" priority="6" operator="equal">
      <formula>"High"</formula>
    </cfRule>
  </conditionalFormatting>
  <conditionalFormatting sqref="C2:C12">
    <cfRule type="cellIs" dxfId="12" priority="4" operator="equal">
      <formula>"Low"</formula>
    </cfRule>
    <cfRule type="cellIs" dxfId="11" priority="5" operator="equal">
      <formula>"Medium"</formula>
    </cfRule>
  </conditionalFormatting>
  <pageMargins left="0.7" right="0.7" top="0.75" bottom="0.75" header="0.3" footer="0.3"/>
  <pageSetup paperSize="9" orientation="portrait" verticalDpi="0" r:id="rId1"/>
  <extLst>
    <ext xmlns:x14="http://schemas.microsoft.com/office/spreadsheetml/2009/9/main" uri="{78C0D931-6437-407d-A8EE-F0AAD7539E65}">
      <x14:conditionalFormattings>
        <x14:conditionalFormatting xmlns:xm="http://schemas.microsoft.com/office/excel/2006/main">
          <x14:cfRule type="cellIs" priority="1" operator="equal" id="{532B76E8-74E6-486E-8218-A361A1DB656F}">
            <xm:f>Lists!$C$4</xm:f>
            <x14:dxf>
              <font>
                <color auto="1"/>
              </font>
              <fill>
                <patternFill>
                  <bgColor rgb="FFFF3300"/>
                </patternFill>
              </fill>
            </x14:dxf>
          </x14:cfRule>
          <x14:cfRule type="cellIs" priority="2" operator="equal" id="{138B8244-2416-4D87-9511-0B37BC329537}">
            <xm:f>Lists!$C$3</xm:f>
            <x14:dxf>
              <font>
                <color auto="1"/>
              </font>
              <fill>
                <patternFill>
                  <bgColor rgb="FFFFC000"/>
                </patternFill>
              </fill>
            </x14:dxf>
          </x14:cfRule>
          <x14:cfRule type="cellIs" priority="3" operator="equal" id="{44BE9B56-EFC4-435F-9F62-6637A17FFB83}">
            <xm:f>Lists!$C$2</xm:f>
            <x14:dxf>
              <font>
                <color auto="1"/>
              </font>
              <fill>
                <patternFill>
                  <bgColor rgb="FF92D050"/>
                </patternFill>
              </fill>
            </x14:dxf>
          </x14:cfRule>
          <xm:sqref>D2:D12</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5FBECD00-90DA-47C2-A0CB-333CD8398DA8}">
          <x14:formula1>
            <xm:f>Lists!$A$2:$A$4</xm:f>
          </x14:formula1>
          <xm:sqref>B2:B50</xm:sqref>
        </x14:dataValidation>
        <x14:dataValidation type="list" allowBlank="1" showInputMessage="1" showErrorMessage="1" xr:uid="{8E1A7B6C-30B9-4596-8429-A1C19B6A74E2}">
          <x14:formula1>
            <xm:f>Lists!$B$2:$B$4</xm:f>
          </x14:formula1>
          <xm:sqref>C2:C50</xm:sqref>
        </x14:dataValidation>
        <x14:dataValidation type="list" allowBlank="1" showInputMessage="1" showErrorMessage="1" xr:uid="{5F00E2AF-5B29-4318-83A7-7AD55D9CC123}">
          <x14:formula1>
            <xm:f>Lists!$C$2:$C$4</xm:f>
          </x14:formula1>
          <xm:sqref>D3:D50</xm:sqref>
        </x14:dataValidation>
      </x14:dataValidations>
    </ext>
  </extLs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F73C18-C9E0-4316-BCCF-8C3F6F8F4456}">
  <sheetPr>
    <tabColor rgb="FFFFC000"/>
  </sheetPr>
  <dimension ref="A1:H12"/>
  <sheetViews>
    <sheetView workbookViewId="0">
      <selection activeCell="A2" sqref="A2"/>
    </sheetView>
  </sheetViews>
  <sheetFormatPr defaultColWidth="9" defaultRowHeight="39.4" customHeight="1"/>
  <cols>
    <col min="1" max="1" width="56.7109375" style="2" customWidth="1"/>
    <col min="2" max="3" width="12.28515625" style="2" customWidth="1"/>
    <col min="4" max="4" width="12.5703125" style="2" customWidth="1"/>
    <col min="5" max="5" width="19.5703125" style="2" customWidth="1"/>
    <col min="6" max="6" width="27.5703125" style="2" customWidth="1"/>
    <col min="7" max="8" width="50.7109375" style="2" customWidth="1"/>
    <col min="9" max="16384" width="9" style="2"/>
  </cols>
  <sheetData>
    <row r="1" spans="1:8" s="27" customFormat="1" ht="59.25" customHeight="1">
      <c r="A1" s="73" t="str">
        <f>Dashboard!B33</f>
        <v>Where Petroleum or Explosives regulation is managed within its protection function, a fire and rescue service must apply criteria 1 to 14 within this Standard</v>
      </c>
      <c r="B1" s="74" t="s">
        <v>0</v>
      </c>
      <c r="C1" s="74" t="s">
        <v>1</v>
      </c>
      <c r="D1" s="74" t="s">
        <v>2</v>
      </c>
      <c r="E1" s="74" t="s">
        <v>71</v>
      </c>
      <c r="F1" s="74" t="s">
        <v>72</v>
      </c>
      <c r="G1" s="74" t="s">
        <v>73</v>
      </c>
      <c r="H1" s="75" t="s">
        <v>74</v>
      </c>
    </row>
    <row r="2" spans="1:8" s="27" customFormat="1" ht="39.4" customHeight="1">
      <c r="A2" s="76"/>
      <c r="B2" s="46"/>
      <c r="C2" s="46"/>
      <c r="D2" s="64" t="str">
        <f>IF(COUNTIF(D3:D50,"Limited")&gt;0,"Limited",IF(COUNTIF(D3:D50,"Reasonable")&gt;0,"Reasonable","Substantial"))</f>
        <v>Substantial</v>
      </c>
      <c r="E2" s="48"/>
      <c r="F2" s="49"/>
      <c r="G2" s="48"/>
      <c r="H2" s="77"/>
    </row>
    <row r="3" spans="1:8" ht="39.4" customHeight="1">
      <c r="A3" s="78" t="s">
        <v>196</v>
      </c>
      <c r="B3" s="57"/>
      <c r="C3" s="57"/>
      <c r="D3" s="58"/>
      <c r="E3" s="56"/>
      <c r="F3" s="59"/>
      <c r="G3" s="56"/>
      <c r="H3" s="79"/>
    </row>
    <row r="4" spans="1:8" ht="39.4" customHeight="1">
      <c r="A4" s="80" t="s">
        <v>197</v>
      </c>
      <c r="B4" s="52"/>
      <c r="C4" s="52"/>
      <c r="D4" s="53"/>
      <c r="E4" s="51"/>
      <c r="F4" s="54"/>
      <c r="G4" s="51"/>
      <c r="H4" s="81"/>
    </row>
    <row r="5" spans="1:8" ht="39.4" customHeight="1">
      <c r="A5" s="78" t="s">
        <v>198</v>
      </c>
      <c r="B5" s="57"/>
      <c r="C5" s="57"/>
      <c r="D5" s="58"/>
      <c r="E5" s="56"/>
      <c r="F5" s="59"/>
      <c r="G5" s="56"/>
      <c r="H5" s="79"/>
    </row>
    <row r="6" spans="1:8" ht="39.4" customHeight="1">
      <c r="A6" s="80" t="s">
        <v>199</v>
      </c>
      <c r="B6" s="52"/>
      <c r="C6" s="52"/>
      <c r="D6" s="53"/>
      <c r="E6" s="51"/>
      <c r="F6" s="54"/>
      <c r="G6" s="51"/>
      <c r="H6" s="81"/>
    </row>
    <row r="7" spans="1:8" ht="39.4" customHeight="1">
      <c r="A7" s="78" t="s">
        <v>200</v>
      </c>
      <c r="B7" s="57"/>
      <c r="C7" s="57"/>
      <c r="D7" s="58"/>
      <c r="E7" s="56"/>
      <c r="F7" s="59"/>
      <c r="G7" s="56"/>
      <c r="H7" s="79"/>
    </row>
    <row r="8" spans="1:8" ht="39.4" customHeight="1">
      <c r="A8" s="80" t="s">
        <v>201</v>
      </c>
      <c r="B8" s="52"/>
      <c r="C8" s="52"/>
      <c r="D8" s="53"/>
      <c r="E8" s="51"/>
      <c r="F8" s="54"/>
      <c r="G8" s="51"/>
      <c r="H8" s="81"/>
    </row>
    <row r="9" spans="1:8" ht="39.4" customHeight="1">
      <c r="A9" s="78" t="s">
        <v>202</v>
      </c>
      <c r="B9" s="57"/>
      <c r="C9" s="57"/>
      <c r="D9" s="58"/>
      <c r="E9" s="56"/>
      <c r="F9" s="59"/>
      <c r="G9" s="56"/>
      <c r="H9" s="79"/>
    </row>
    <row r="10" spans="1:8" ht="39.4" customHeight="1">
      <c r="A10" s="80" t="s">
        <v>203</v>
      </c>
      <c r="B10" s="52"/>
      <c r="C10" s="52"/>
      <c r="D10" s="53"/>
      <c r="E10" s="51"/>
      <c r="F10" s="54"/>
      <c r="G10" s="51"/>
      <c r="H10" s="81"/>
    </row>
    <row r="11" spans="1:8" ht="39.4" customHeight="1">
      <c r="A11" s="78" t="s">
        <v>204</v>
      </c>
      <c r="B11" s="57"/>
      <c r="C11" s="57"/>
      <c r="D11" s="58"/>
      <c r="E11" s="56"/>
      <c r="F11" s="59"/>
      <c r="G11" s="56"/>
      <c r="H11" s="79"/>
    </row>
    <row r="12" spans="1:8" ht="39.4" customHeight="1">
      <c r="A12" s="82" t="s">
        <v>205</v>
      </c>
      <c r="B12" s="83"/>
      <c r="C12" s="83"/>
      <c r="D12" s="84"/>
      <c r="E12" s="85"/>
      <c r="F12" s="86"/>
      <c r="G12" s="85"/>
      <c r="H12" s="87"/>
    </row>
  </sheetData>
  <conditionalFormatting sqref="B2:B12">
    <cfRule type="cellIs" dxfId="7" priority="7" operator="equal">
      <formula>"Low"</formula>
    </cfRule>
    <cfRule type="cellIs" dxfId="6" priority="8" operator="equal">
      <formula>"Medium"</formula>
    </cfRule>
  </conditionalFormatting>
  <conditionalFormatting sqref="B2:C12">
    <cfRule type="cellIs" dxfId="5" priority="6" operator="equal">
      <formula>"High"</formula>
    </cfRule>
  </conditionalFormatting>
  <conditionalFormatting sqref="C2:C12">
    <cfRule type="cellIs" dxfId="4" priority="4" operator="equal">
      <formula>"Low"</formula>
    </cfRule>
    <cfRule type="cellIs" dxfId="3" priority="5" operator="equal">
      <formula>"Medium"</formula>
    </cfRule>
  </conditionalFormatting>
  <pageMargins left="0.7" right="0.7" top="0.75" bottom="0.75" header="0.3" footer="0.3"/>
  <pageSetup paperSize="9" orientation="portrait" verticalDpi="0" r:id="rId1"/>
  <extLst>
    <ext xmlns:x14="http://schemas.microsoft.com/office/spreadsheetml/2009/9/main" uri="{78C0D931-6437-407d-A8EE-F0AAD7539E65}">
      <x14:conditionalFormattings>
        <x14:conditionalFormatting xmlns:xm="http://schemas.microsoft.com/office/excel/2006/main">
          <x14:cfRule type="cellIs" priority="1" operator="equal" id="{DC264052-9F9D-4382-8490-2358C07A08B1}">
            <xm:f>Lists!$C$4</xm:f>
            <x14:dxf>
              <font>
                <color auto="1"/>
              </font>
              <fill>
                <patternFill>
                  <bgColor rgb="FFFF3300"/>
                </patternFill>
              </fill>
            </x14:dxf>
          </x14:cfRule>
          <x14:cfRule type="cellIs" priority="2" operator="equal" id="{69639688-3877-4DCB-AE22-738F76BEACBA}">
            <xm:f>Lists!$C$3</xm:f>
            <x14:dxf>
              <font>
                <color auto="1"/>
              </font>
              <fill>
                <patternFill>
                  <bgColor rgb="FFFFC000"/>
                </patternFill>
              </fill>
            </x14:dxf>
          </x14:cfRule>
          <x14:cfRule type="cellIs" priority="3" operator="equal" id="{9E846D28-14B9-4A15-9E77-DBC62852EF81}">
            <xm:f>Lists!$C$2</xm:f>
            <x14:dxf>
              <font>
                <color auto="1"/>
              </font>
              <fill>
                <patternFill>
                  <bgColor rgb="FF92D050"/>
                </patternFill>
              </fill>
            </x14:dxf>
          </x14:cfRule>
          <xm:sqref>D2:D12</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B7B00B19-98C6-47C4-9EA0-994A990B4017}">
          <x14:formula1>
            <xm:f>Lists!$C$2:$C$4</xm:f>
          </x14:formula1>
          <xm:sqref>D3:D50</xm:sqref>
        </x14:dataValidation>
        <x14:dataValidation type="list" allowBlank="1" showInputMessage="1" showErrorMessage="1" xr:uid="{C584B382-4F68-423F-BB16-D39A317C6C8F}">
          <x14:formula1>
            <xm:f>Lists!$B$2:$B$4</xm:f>
          </x14:formula1>
          <xm:sqref>C2:C50</xm:sqref>
        </x14:dataValidation>
        <x14:dataValidation type="list" allowBlank="1" showInputMessage="1" showErrorMessage="1" xr:uid="{FDB6F00A-6158-416D-8AD0-190B6EF5B34C}">
          <x14:formula1>
            <xm:f>Lists!$A$2:$A$4</xm:f>
          </x14:formula1>
          <xm:sqref>B2:B50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5D00B4-0208-4F33-B426-0224EE6FE99E}">
  <sheetPr>
    <tabColor rgb="FF00B050"/>
  </sheetPr>
  <dimension ref="A1:H35"/>
  <sheetViews>
    <sheetView zoomScale="72" zoomScaleNormal="100" workbookViewId="0">
      <selection activeCell="A23" sqref="A23"/>
    </sheetView>
  </sheetViews>
  <sheetFormatPr defaultRowHeight="14.45"/>
  <cols>
    <col min="1" max="1" width="12" customWidth="1"/>
    <col min="2" max="2" width="78.28515625" customWidth="1"/>
    <col min="3" max="4" width="11.140625" customWidth="1"/>
    <col min="5" max="5" width="43.28515625" style="100" customWidth="1"/>
    <col min="6" max="6" width="42.85546875" style="100" customWidth="1"/>
    <col min="7" max="7" width="43.28515625" style="100" customWidth="1"/>
    <col min="8" max="8" width="63.28515625" style="100" customWidth="1"/>
  </cols>
  <sheetData>
    <row r="1" spans="1:8" s="2" customFormat="1" ht="26.25" customHeight="1">
      <c r="A1" s="102"/>
      <c r="B1" s="101" t="s">
        <v>22</v>
      </c>
      <c r="C1" s="107" t="s">
        <v>23</v>
      </c>
      <c r="D1" s="108"/>
      <c r="E1" s="108"/>
      <c r="F1" s="108"/>
      <c r="G1" s="109"/>
      <c r="H1" s="103"/>
    </row>
    <row r="2" spans="1:8" s="91" customFormat="1" ht="63.75" customHeight="1">
      <c r="A2" s="88" t="s">
        <v>24</v>
      </c>
      <c r="B2" s="88" t="s">
        <v>25</v>
      </c>
      <c r="C2" s="88" t="s">
        <v>0</v>
      </c>
      <c r="D2" s="88" t="s">
        <v>1</v>
      </c>
      <c r="E2" s="89" t="s">
        <v>26</v>
      </c>
      <c r="F2" s="89" t="s">
        <v>27</v>
      </c>
      <c r="G2" s="89" t="s">
        <v>28</v>
      </c>
      <c r="H2" s="90" t="s">
        <v>29</v>
      </c>
    </row>
    <row r="3" spans="1:8" s="95" customFormat="1" ht="110.25" customHeight="1">
      <c r="A3" s="92"/>
      <c r="B3" s="92"/>
      <c r="C3" s="92"/>
      <c r="D3" s="92"/>
      <c r="E3" s="93" t="s">
        <v>30</v>
      </c>
      <c r="F3" s="93" t="s">
        <v>31</v>
      </c>
      <c r="G3" s="94" t="s">
        <v>32</v>
      </c>
      <c r="H3" s="93" t="s">
        <v>33</v>
      </c>
    </row>
    <row r="4" spans="1:8" ht="44.25" customHeight="1">
      <c r="A4" s="96" t="str">
        <f>Dashboard!A14</f>
        <v>1a</v>
      </c>
      <c r="B4" s="27" t="str">
        <f>Dashboard!B14</f>
        <v>Through its community risk management planning:
a. identify and understand its risk profile related to the built environment, including premises they need to regulate</v>
      </c>
      <c r="C4" s="104"/>
      <c r="D4" s="104"/>
      <c r="E4" s="97"/>
      <c r="F4" s="97"/>
      <c r="G4" s="97"/>
      <c r="H4" s="97"/>
    </row>
    <row r="5" spans="1:8" ht="76.5" customHeight="1">
      <c r="A5" s="96" t="str">
        <f>Dashboard!A15</f>
        <v>1b</v>
      </c>
      <c r="B5" s="27" t="str">
        <f>Dashboard!B15</f>
        <v>Through its community risk management planning:
b. ensure equity of fire safety provision by considering the needs of the whole community</v>
      </c>
      <c r="C5" s="104"/>
      <c r="D5" s="104"/>
      <c r="E5" s="97"/>
      <c r="F5" s="97"/>
      <c r="G5" s="97"/>
      <c r="H5" s="97"/>
    </row>
    <row r="6" spans="1:8" ht="73.5" customHeight="1">
      <c r="A6" s="96" t="str">
        <f>Dashboard!A16</f>
        <v>2a</v>
      </c>
      <c r="B6" s="27" t="str">
        <f>Dashboard!B16</f>
        <v>Have a process in place to: 
a. gather and maintain an accurate risk profile and supporting information about relevant  premises in a manner that is compliant with legislation</v>
      </c>
      <c r="C6" s="104"/>
      <c r="D6" s="104"/>
      <c r="E6" s="97"/>
      <c r="F6" s="97"/>
      <c r="G6" s="97"/>
      <c r="H6" s="97"/>
    </row>
    <row r="7" spans="1:8" ht="49.5" customHeight="1">
      <c r="A7" s="96" t="str">
        <f>Dashboard!A17</f>
        <v>2b</v>
      </c>
      <c r="B7" s="27" t="str">
        <f>Dashboard!B17</f>
        <v>Have a process in place to: 
b. make available information about premises to all employees who need it when required, allowing them to be informed, stay safe and effectively carry out their duties</v>
      </c>
      <c r="C7" s="104"/>
      <c r="D7" s="104"/>
      <c r="E7" s="97"/>
      <c r="F7" s="97"/>
      <c r="G7" s="97"/>
      <c r="H7" s="97"/>
    </row>
    <row r="8" spans="1:8" ht="39.75" customHeight="1">
      <c r="A8" s="96" t="str">
        <f>Dashboard!A18</f>
        <v>2c</v>
      </c>
      <c r="B8" s="27" t="str">
        <f>Dashboard!B18</f>
        <v>Have a process in place to:
c. enable employees to feedback any new or emerging information or risks about buildings as a result of them carrying out their duties, to enable it to maintain an accurate risk profile</v>
      </c>
      <c r="C8" s="104"/>
      <c r="D8" s="104"/>
      <c r="E8" s="97"/>
      <c r="F8" s="97"/>
      <c r="G8" s="97"/>
      <c r="H8" s="97"/>
    </row>
    <row r="9" spans="1:8" ht="51" customHeight="1">
      <c r="A9" s="96">
        <f>Dashboard!A19</f>
        <v>3</v>
      </c>
      <c r="B9" s="27" t="str">
        <f>Dashboard!B19</f>
        <v>Plan and deliver effective and robust protection activities and interventions to mitigate and reduce the risks identified through its risk-based intervention programme and community risk management planning in compliance with the Regulator’s Code and the principles of Better Regulation</v>
      </c>
      <c r="C9" s="104"/>
      <c r="D9" s="104"/>
      <c r="E9" s="97"/>
      <c r="F9" s="97"/>
      <c r="G9" s="97"/>
      <c r="H9" s="97"/>
    </row>
    <row r="10" spans="1:8" ht="48" customHeight="1">
      <c r="A10" s="96">
        <f>Dashboard!A20</f>
        <v>4</v>
      </c>
      <c r="B10" s="27" t="str">
        <f>Dashboard!B20</f>
        <v>Maintain an ability to deliver necessary statutory protection activities and interventions at all times</v>
      </c>
      <c r="C10" s="104"/>
      <c r="D10" s="104"/>
      <c r="E10" s="97"/>
      <c r="F10" s="97"/>
      <c r="G10" s="97"/>
      <c r="H10" s="97"/>
    </row>
    <row r="11" spans="1:8" ht="43.5" customHeight="1">
      <c r="A11" s="96">
        <f>Dashboard!A21</f>
        <v>5</v>
      </c>
      <c r="B11" s="27" t="str">
        <f>Dashboard!B21</f>
        <v>Plan and deliver both proactive and reactive engagement with those responsible for keeping relevant premises and communities safe, to provide inclusive advice and education in a constructive and helpful way on matters relating to protection activity and interventions</v>
      </c>
      <c r="C11" s="104"/>
      <c r="D11" s="104"/>
      <c r="E11" s="97"/>
      <c r="F11" s="97"/>
      <c r="G11" s="97"/>
      <c r="H11" s="97"/>
    </row>
    <row r="12" spans="1:8" ht="86.45">
      <c r="A12" s="96">
        <f>Dashboard!A22</f>
        <v>6</v>
      </c>
      <c r="B12" s="27" t="str">
        <f>Dashboard!B22</f>
        <v>Respond to statutory and non-statutory consultations, in a timely and appropriate way</v>
      </c>
      <c r="C12" s="104"/>
      <c r="D12" s="104"/>
      <c r="E12" s="97"/>
      <c r="F12" s="97"/>
      <c r="G12" s="97"/>
      <c r="H12" s="97"/>
    </row>
    <row r="13" spans="1:8" ht="38.25" customHeight="1">
      <c r="A13" s="96">
        <f>Dashboard!A23</f>
        <v>7</v>
      </c>
      <c r="B13" s="27" t="str">
        <f>Dashboard!B23</f>
        <v>Collaborate with fire and rescue services and other partners to deliver protection and enforcement activities and interventions</v>
      </c>
      <c r="C13" s="104"/>
      <c r="D13" s="104"/>
      <c r="E13" s="97"/>
      <c r="F13" s="97"/>
      <c r="G13" s="97"/>
      <c r="H13" s="97"/>
    </row>
    <row r="14" spans="1:8" ht="51" customHeight="1">
      <c r="A14" s="96" t="str">
        <f>Dashboard!A24</f>
        <v>8a</v>
      </c>
      <c r="B14" s="27" t="str">
        <f>Dashboard!B24</f>
        <v>Recruit, train, develop and maintain a competent and professional protection workforce by: 
a. adopting the Competence Framework for Fire Safety Regulators (the framework), where relevant to the role and embedding it into local policies, procedures, tailored guidance, and training materials</v>
      </c>
      <c r="C14" s="104"/>
      <c r="D14" s="104"/>
      <c r="E14" s="97"/>
      <c r="F14" s="97"/>
      <c r="G14" s="97"/>
      <c r="H14" s="97"/>
    </row>
    <row r="15" spans="1:8" ht="66" customHeight="1">
      <c r="A15" s="96" t="str">
        <f>Dashboard!A25</f>
        <v>8b</v>
      </c>
      <c r="B15" s="27" t="str">
        <f>Dashboard!B25</f>
        <v>Recruit, train, develop and maintain a competent and professional protection workforce by: 
b. recording and monitoring competence</v>
      </c>
      <c r="C15" s="104"/>
      <c r="D15" s="104"/>
      <c r="E15" s="97"/>
      <c r="F15" s="97"/>
      <c r="G15" s="97"/>
      <c r="H15" s="97"/>
    </row>
    <row r="16" spans="1:8" ht="62.25" customHeight="1">
      <c r="A16" s="96">
        <f>Dashboard!A26</f>
        <v>9</v>
      </c>
      <c r="B16" s="27" t="str">
        <f>Dashboard!B26</f>
        <v>Have in place necessary succession planning and processes to maintain a sustainable competent protection workforce</v>
      </c>
      <c r="C16" s="104"/>
      <c r="D16" s="104"/>
      <c r="E16" s="97"/>
      <c r="F16" s="97"/>
      <c r="G16" s="97"/>
      <c r="H16" s="97"/>
    </row>
    <row r="17" spans="1:8" ht="41.25" customHeight="1">
      <c r="A17" s="96">
        <f>Dashboard!A27</f>
        <v>10</v>
      </c>
      <c r="B17" s="27" t="str">
        <f>Dashboard!B27</f>
        <v>Provide support to operational response employees and any other employees who undertake protection activities to build knowledge and understanding</v>
      </c>
      <c r="C17" s="104"/>
      <c r="D17" s="104"/>
      <c r="E17" s="97"/>
      <c r="F17" s="97"/>
      <c r="G17" s="97"/>
      <c r="H17" s="97"/>
    </row>
    <row r="18" spans="1:8" ht="144" customHeight="1">
      <c r="A18" s="96">
        <f>Dashboard!A28</f>
        <v>11</v>
      </c>
      <c r="B18" s="27" t="str">
        <f>Dashboard!B28</f>
        <v>Demonstrate how it monitors and evaluates the effectiveness, efficiency and impact of its protection activities to drive improvement</v>
      </c>
      <c r="C18" s="104"/>
      <c r="D18" s="104"/>
      <c r="E18" s="97"/>
      <c r="F18" s="97"/>
      <c r="G18" s="97"/>
      <c r="H18" s="97"/>
    </row>
    <row r="19" spans="1:8" ht="62.25" customHeight="1">
      <c r="A19" s="96">
        <f>Dashboard!A29</f>
        <v>12</v>
      </c>
      <c r="B19" s="27" t="str">
        <f>Dashboard!B29</f>
        <v>Generate a culture which embraces national and organisational learning allowing it to identify and capture feedback from a range of sources; evaluate, share and act upon it to drive innovation and continuous improvement and enhance future performance</v>
      </c>
      <c r="C19" s="104"/>
      <c r="D19" s="104"/>
      <c r="E19" s="97"/>
      <c r="F19" s="97"/>
      <c r="G19" s="97"/>
      <c r="H19" s="97"/>
    </row>
    <row r="20" spans="1:8" ht="67.5" customHeight="1">
      <c r="A20" s="96">
        <f>Dashboard!A30</f>
        <v>13</v>
      </c>
      <c r="B20" s="27" t="str">
        <f>Dashboard!B30</f>
        <v>Enable Fire Safety Regulators to achieve accreditation aligned with the NFCC Competency Framework</v>
      </c>
      <c r="C20" s="104"/>
      <c r="D20" s="104"/>
      <c r="E20" s="97"/>
      <c r="F20" s="97"/>
      <c r="G20" s="97"/>
      <c r="H20" s="97"/>
    </row>
    <row r="21" spans="1:8" ht="110.25" customHeight="1">
      <c r="A21" s="96">
        <f>Dashboard!A31</f>
        <v>14</v>
      </c>
      <c r="B21" s="27" t="str">
        <f>Dashboard!B31</f>
        <v>Maximise opportunities gained from supporting the National Fire Chiefs Council (NFCC) network by sharing learning and experiences, collaborating with others and contributing to the continual improvement of fire protection activities</v>
      </c>
      <c r="C21" s="104"/>
      <c r="D21" s="104"/>
      <c r="E21" s="97"/>
      <c r="F21" s="97"/>
      <c r="G21" s="97"/>
      <c r="H21" s="97"/>
    </row>
    <row r="22" spans="1:8" ht="54" customHeight="1">
      <c r="A22" s="96">
        <f>Dashboard!A32</f>
        <v>15</v>
      </c>
      <c r="B22" s="27" t="str">
        <f>Dashboard!B32</f>
        <v>Contribute to and support national campaigns and initiatives, where appropriate and where resources are available</v>
      </c>
      <c r="C22" s="104"/>
      <c r="D22" s="104"/>
      <c r="E22" s="97"/>
      <c r="F22" s="97"/>
      <c r="G22" s="97"/>
      <c r="H22" s="97"/>
    </row>
    <row r="23" spans="1:8" ht="54.95" customHeight="1">
      <c r="A23" s="99" t="str">
        <f>Dashboard!A33</f>
        <v>Petroleum and Explosives</v>
      </c>
      <c r="B23" s="27" t="str">
        <f>Dashboard!B33</f>
        <v>Where Petroleum or Explosives regulation is managed within its protection function, a fire and rescue service must apply criteria 1 to 14 within this Standard</v>
      </c>
      <c r="C23" s="104"/>
      <c r="D23" s="104"/>
      <c r="E23" s="97"/>
      <c r="F23" s="97"/>
      <c r="G23" s="97"/>
      <c r="H23" s="97"/>
    </row>
    <row r="24" spans="1:8" ht="120" customHeight="1">
      <c r="A24" s="96"/>
      <c r="B24" s="98"/>
      <c r="C24" s="104"/>
      <c r="D24" s="104"/>
      <c r="E24" s="97"/>
      <c r="F24" s="97"/>
      <c r="G24" s="97"/>
      <c r="H24" s="97"/>
    </row>
    <row r="25" spans="1:8" ht="68.25" customHeight="1">
      <c r="A25" s="96"/>
      <c r="B25" s="98"/>
      <c r="C25" s="104"/>
      <c r="D25" s="104"/>
      <c r="E25" s="97"/>
      <c r="F25" s="97"/>
      <c r="G25" s="97"/>
      <c r="H25" s="97"/>
    </row>
    <row r="26" spans="1:8" ht="57.75" customHeight="1">
      <c r="A26" s="96"/>
      <c r="B26" s="27"/>
      <c r="C26" s="104"/>
      <c r="D26" s="104"/>
      <c r="E26" s="97"/>
      <c r="F26" s="97"/>
      <c r="G26" s="97"/>
      <c r="H26" s="97"/>
    </row>
    <row r="27" spans="1:8" ht="27" customHeight="1">
      <c r="A27" s="96"/>
      <c r="B27" s="27"/>
      <c r="C27" s="104"/>
      <c r="D27" s="104"/>
      <c r="E27" s="97"/>
      <c r="F27" s="97"/>
      <c r="G27" s="97"/>
      <c r="H27" s="97"/>
    </row>
    <row r="28" spans="1:8" ht="55.5" customHeight="1">
      <c r="A28" s="99"/>
      <c r="B28" s="98"/>
      <c r="C28" s="104"/>
      <c r="D28" s="104"/>
      <c r="E28" s="97"/>
      <c r="F28" s="97"/>
      <c r="G28" s="97"/>
      <c r="H28" s="97"/>
    </row>
    <row r="29" spans="1:8" ht="66.75" customHeight="1">
      <c r="A29" s="99"/>
      <c r="B29" s="98"/>
      <c r="C29" s="104"/>
      <c r="D29" s="104"/>
      <c r="E29" s="97"/>
      <c r="F29" s="97"/>
      <c r="G29" s="97"/>
      <c r="H29" s="97"/>
    </row>
    <row r="30" spans="1:8" ht="54" customHeight="1">
      <c r="A30" s="99"/>
      <c r="B30" s="98"/>
      <c r="C30" s="104"/>
      <c r="D30" s="104"/>
      <c r="E30" s="97"/>
      <c r="F30" s="97"/>
      <c r="G30" s="97"/>
      <c r="H30" s="97"/>
    </row>
    <row r="31" spans="1:8" ht="52.5" customHeight="1">
      <c r="A31" s="99"/>
      <c r="B31" s="98"/>
      <c r="C31" s="104"/>
      <c r="D31" s="104"/>
      <c r="E31" s="97"/>
      <c r="F31" s="97"/>
      <c r="G31" s="97"/>
      <c r="H31" s="97"/>
    </row>
    <row r="32" spans="1:8" ht="57.75" customHeight="1">
      <c r="A32" s="99"/>
      <c r="B32" s="98"/>
      <c r="C32" s="104"/>
      <c r="D32" s="104"/>
      <c r="E32" s="97"/>
      <c r="F32" s="97"/>
      <c r="G32" s="97"/>
      <c r="H32" s="97"/>
    </row>
    <row r="33" spans="1:8" ht="51" customHeight="1">
      <c r="A33" s="96"/>
      <c r="B33" s="27"/>
      <c r="C33" s="104"/>
      <c r="D33" s="104"/>
      <c r="E33" s="97"/>
      <c r="F33" s="97"/>
      <c r="G33" s="97"/>
      <c r="H33" s="97"/>
    </row>
    <row r="34" spans="1:8" ht="67.5" customHeight="1">
      <c r="A34" s="96"/>
      <c r="B34" s="27"/>
      <c r="C34" s="104"/>
      <c r="D34" s="104"/>
      <c r="E34" s="97"/>
      <c r="F34" s="97"/>
      <c r="G34" s="97"/>
      <c r="H34" s="97"/>
    </row>
    <row r="35" spans="1:8" ht="39.75" customHeight="1">
      <c r="A35" s="96"/>
      <c r="B35" s="27"/>
      <c r="C35" s="104"/>
      <c r="D35" s="104"/>
      <c r="E35" s="97"/>
      <c r="F35" s="97"/>
      <c r="G35" s="97"/>
      <c r="H35" s="97"/>
    </row>
  </sheetData>
  <mergeCells count="1">
    <mergeCell ref="C1:G1"/>
  </mergeCells>
  <pageMargins left="0.70866141732283472" right="0.70866141732283472" top="0.74803149606299213" bottom="0.74803149606299213" header="0.31496062992125984" footer="0.31496062992125984"/>
  <pageSetup paperSize="8" scale="65" orientation="landscape" horizontalDpi="4294967293" verticalDpi="0" r:id="rId1"/>
  <rowBreaks count="2" manualBreakCount="2">
    <brk id="15" max="16383" man="1"/>
    <brk id="25" max="16383" man="1"/>
  </rowBreaks>
  <drawing r:id="rId2"/>
  <tableParts count="1">
    <tablePart r:id="rId3"/>
  </tableParts>
  <extLst>
    <ext xmlns:x14="http://schemas.microsoft.com/office/spreadsheetml/2009/9/main" uri="{78C0D931-6437-407d-A8EE-F0AAD7539E65}">
      <x14:conditionalFormattings>
        <x14:conditionalFormatting xmlns:xm="http://schemas.microsoft.com/office/excel/2006/main">
          <x14:cfRule type="containsText" priority="1" operator="containsText" id="{AE8CA039-6867-4718-89F4-7606AD76853F}">
            <xm:f>NOT(ISERROR(SEARCH(#REF!,E3)))</xm:f>
            <xm:f>#REF!</xm:f>
            <x14:dxf>
              <fill>
                <patternFill>
                  <bgColor theme="4" tint="0.79998168889431442"/>
                </patternFill>
              </fill>
            </x14:dxf>
          </x14:cfRule>
          <x14:cfRule type="containsText" priority="2" operator="containsText" id="{59660CCF-B040-4FE7-A02E-3FAEC64CA145}">
            <xm:f>NOT(ISERROR(SEARCH(#REF!,E3)))</xm:f>
            <xm:f>#REF!</xm:f>
            <x14:dxf>
              <fill>
                <patternFill>
                  <bgColor theme="4" tint="0.39994506668294322"/>
                </patternFill>
              </fill>
            </x14:dxf>
          </x14:cfRule>
          <x14:cfRule type="containsText" priority="3" operator="containsText" id="{3D48447D-44CB-468D-A5C9-493BC18C87D3}">
            <xm:f>NOT(ISERROR(SEARCH(#REF!,E3)))</xm:f>
            <xm:f>#REF!</xm:f>
            <x14:dxf>
              <font>
                <color theme="0"/>
              </font>
              <fill>
                <patternFill>
                  <bgColor theme="4" tint="-0.24994659260841701"/>
                </patternFill>
              </fill>
            </x14:dxf>
          </x14:cfRule>
          <xm:sqref>E3:F35</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r:uid="{17A7227D-8CA0-41E7-B0AD-B25981DE3F4E}">
          <x14:formula1>
            <xm:f>Lists!$A$2:$A$4</xm:f>
          </x14:formula1>
          <xm:sqref>C4:C35</xm:sqref>
        </x14:dataValidation>
        <x14:dataValidation type="list" allowBlank="1" showInputMessage="1" showErrorMessage="1" xr:uid="{A33D3B38-BF42-495E-87BF-01731710BCED}">
          <x14:formula1>
            <xm:f>Lists!$B$2:$B$4</xm:f>
          </x14:formula1>
          <xm:sqref>D4:D35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D84F68-EC5C-4D2A-94C7-582ACBA06F91}">
  <sheetPr codeName="Sheet3">
    <tabColor rgb="FF0070C0"/>
  </sheetPr>
  <dimension ref="A2:L35"/>
  <sheetViews>
    <sheetView showGridLines="0" tabSelected="1" zoomScale="76" zoomScaleNormal="110" workbookViewId="0">
      <selection activeCell="O8" sqref="O8"/>
    </sheetView>
  </sheetViews>
  <sheetFormatPr defaultColWidth="9" defaultRowHeight="18" customHeight="1"/>
  <cols>
    <col min="1" max="1" width="9" style="2"/>
    <col min="2" max="2" width="53.5703125" style="2" customWidth="1"/>
    <col min="3" max="11" width="8.7109375" style="2" customWidth="1"/>
    <col min="12" max="16384" width="9" style="2"/>
  </cols>
  <sheetData>
    <row r="2" spans="1:12" ht="25.5" customHeight="1"/>
    <row r="4" spans="1:12" ht="21.75" customHeight="1">
      <c r="E4" s="110" t="s">
        <v>34</v>
      </c>
      <c r="F4" s="110"/>
      <c r="G4" s="110"/>
      <c r="H4" s="41"/>
      <c r="I4" s="111" t="s">
        <v>22</v>
      </c>
      <c r="J4" s="112"/>
      <c r="K4" s="112"/>
      <c r="L4" s="113"/>
    </row>
    <row r="5" spans="1:12" ht="18" customHeight="1" thickBot="1"/>
    <row r="6" spans="1:12" ht="20.65" customHeight="1" thickTop="1" thickBot="1">
      <c r="B6" s="130" t="s">
        <v>35</v>
      </c>
      <c r="C6" s="130"/>
      <c r="D6" s="130"/>
      <c r="E6" s="130"/>
      <c r="F6" s="130"/>
      <c r="G6" s="130"/>
      <c r="I6" s="120" t="s">
        <v>36</v>
      </c>
      <c r="J6" s="121"/>
      <c r="K6" s="121"/>
      <c r="L6" s="122"/>
    </row>
    <row r="7" spans="1:12" ht="20.65" customHeight="1" thickBot="1">
      <c r="B7" s="19" t="s">
        <v>37</v>
      </c>
      <c r="C7" s="129"/>
      <c r="D7" s="129"/>
      <c r="E7" s="129"/>
      <c r="F7" s="129"/>
      <c r="G7" s="129"/>
      <c r="I7" s="123"/>
      <c r="J7" s="124"/>
      <c r="K7" s="124"/>
      <c r="L7" s="125"/>
    </row>
    <row r="8" spans="1:12" ht="20.65" customHeight="1" thickBot="1">
      <c r="B8" s="19" t="s">
        <v>38</v>
      </c>
      <c r="C8" s="129"/>
      <c r="D8" s="129"/>
      <c r="E8" s="129"/>
      <c r="F8" s="129"/>
      <c r="G8" s="129"/>
      <c r="I8" s="123"/>
      <c r="J8" s="124"/>
      <c r="K8" s="124"/>
      <c r="L8" s="125"/>
    </row>
    <row r="9" spans="1:12" ht="20.65" customHeight="1" thickBot="1">
      <c r="B9" s="19" t="s">
        <v>39</v>
      </c>
      <c r="C9" s="129"/>
      <c r="D9" s="129"/>
      <c r="E9" s="129"/>
      <c r="F9" s="129"/>
      <c r="G9" s="129"/>
      <c r="I9" s="123"/>
      <c r="J9" s="124"/>
      <c r="K9" s="124"/>
      <c r="L9" s="125"/>
    </row>
    <row r="10" spans="1:12" ht="20.65" customHeight="1" thickBot="1">
      <c r="B10" s="19" t="s">
        <v>40</v>
      </c>
      <c r="C10" s="129"/>
      <c r="D10" s="129"/>
      <c r="E10" s="129"/>
      <c r="F10" s="129"/>
      <c r="G10" s="129"/>
      <c r="I10" s="126"/>
      <c r="J10" s="127"/>
      <c r="K10" s="127"/>
      <c r="L10" s="128"/>
    </row>
    <row r="11" spans="1:12" ht="18" customHeight="1">
      <c r="B11" s="18"/>
      <c r="C11" s="18"/>
      <c r="D11"/>
    </row>
    <row r="12" spans="1:12" ht="18" customHeight="1">
      <c r="A12" s="114" t="s">
        <v>24</v>
      </c>
      <c r="B12" s="114" t="s">
        <v>25</v>
      </c>
      <c r="C12" s="118" t="s">
        <v>0</v>
      </c>
      <c r="D12" s="118"/>
      <c r="E12" s="118"/>
      <c r="F12" s="119" t="s">
        <v>1</v>
      </c>
      <c r="G12" s="119"/>
      <c r="H12" s="119"/>
      <c r="I12" s="115" t="s">
        <v>2</v>
      </c>
      <c r="J12" s="116"/>
      <c r="K12" s="116"/>
      <c r="L12" s="117"/>
    </row>
    <row r="13" spans="1:12" s="5" customFormat="1" ht="31.15" customHeight="1">
      <c r="A13" s="114"/>
      <c r="B13" s="114"/>
      <c r="C13" s="6" t="s">
        <v>7</v>
      </c>
      <c r="D13" s="7" t="s">
        <v>5</v>
      </c>
      <c r="E13" s="8" t="s">
        <v>3</v>
      </c>
      <c r="F13" s="6" t="s">
        <v>7</v>
      </c>
      <c r="G13" s="7" t="s">
        <v>5</v>
      </c>
      <c r="H13" s="8" t="s">
        <v>3</v>
      </c>
      <c r="I13" s="9" t="s">
        <v>4</v>
      </c>
      <c r="J13" s="10" t="s">
        <v>6</v>
      </c>
      <c r="K13" s="11" t="s">
        <v>8</v>
      </c>
      <c r="L13" s="14" t="s">
        <v>41</v>
      </c>
    </row>
    <row r="14" spans="1:12" ht="82.5" customHeight="1">
      <c r="A14" s="3" t="s">
        <v>42</v>
      </c>
      <c r="B14" s="12" t="s">
        <v>43</v>
      </c>
      <c r="C14" s="16">
        <f>COUNTIF('Criteria 1a'!$B$3:$B$50,"Low")</f>
        <v>0</v>
      </c>
      <c r="D14" s="16">
        <f>COUNTIF('Criteria 1a'!$B$3:$B$50,"Medium")</f>
        <v>0</v>
      </c>
      <c r="E14" s="16">
        <f>COUNTIF('Criteria 1a'!$B$3:$B$50,"High")</f>
        <v>0</v>
      </c>
      <c r="F14" s="17">
        <f>COUNTIF('Criteria 1a'!$C$3:$C$50,"Low")</f>
        <v>0</v>
      </c>
      <c r="G14" s="17">
        <f>COUNTIF('Criteria 1a'!$C$3:$C$50,"Medium")</f>
        <v>0</v>
      </c>
      <c r="H14" s="17">
        <f>COUNTIF('Criteria 1a'!$C$3:$C$50,"High")</f>
        <v>0</v>
      </c>
      <c r="I14" s="15">
        <f>COUNTIF('Criteria 1a'!$D$3:$D$50,"Substantial")</f>
        <v>0</v>
      </c>
      <c r="J14" s="15">
        <f>COUNTIF('Criteria 1a'!$D$3:$D$50,"Reasonable")</f>
        <v>0</v>
      </c>
      <c r="K14" s="15">
        <f>COUNTIF('Criteria 1a'!$D$3:$D$50,"Limited")</f>
        <v>0</v>
      </c>
      <c r="L14" s="13"/>
    </row>
    <row r="15" spans="1:12" ht="76.5" customHeight="1">
      <c r="A15" s="3" t="s">
        <v>44</v>
      </c>
      <c r="B15" s="12" t="s">
        <v>45</v>
      </c>
      <c r="C15" s="16">
        <f>COUNTIF('Criteria 1b'!$B$3:$B$50,"Low")</f>
        <v>0</v>
      </c>
      <c r="D15" s="16">
        <f>COUNTIF('Criteria 1b'!$B$3:$B$50,"Medium")</f>
        <v>0</v>
      </c>
      <c r="E15" s="16">
        <f>COUNTIF('Criteria 1b'!$B$3:$B$50,"High")</f>
        <v>0</v>
      </c>
      <c r="F15" s="17">
        <f>COUNTIF('Criteria 1b'!$C$3:$C$50,"Low")</f>
        <v>0</v>
      </c>
      <c r="G15" s="17">
        <f>COUNTIF('Criteria 1b'!$C$3:$C$50,"Medium")</f>
        <v>0</v>
      </c>
      <c r="H15" s="17">
        <f>COUNTIF('Criteria 1b'!$C$3:$C$50,"High")</f>
        <v>0</v>
      </c>
      <c r="I15" s="15">
        <f>COUNTIF('Criteria 1b'!$D$3:$D$50,"Substantial")</f>
        <v>0</v>
      </c>
      <c r="J15" s="15">
        <f>COUNTIF('Criteria 1b'!$D$3:$D$50,"Reasonable")</f>
        <v>0</v>
      </c>
      <c r="K15" s="15">
        <f>COUNTIF('Criteria 1b'!$D$3:$D$50,"Limited")</f>
        <v>0</v>
      </c>
      <c r="L15" s="13"/>
    </row>
    <row r="16" spans="1:12" ht="59.25" customHeight="1">
      <c r="A16" s="3" t="s">
        <v>46</v>
      </c>
      <c r="B16" s="12" t="s">
        <v>47</v>
      </c>
      <c r="C16" s="16">
        <f>COUNTIF('Criteria 2a'!$B$3:$B$50,"Low")</f>
        <v>0</v>
      </c>
      <c r="D16" s="16">
        <f>COUNTIF('Criteria 2a'!$B$3:$B$50,"Medium")</f>
        <v>0</v>
      </c>
      <c r="E16" s="16">
        <f>COUNTIF('Criteria 2a'!$B$3:$B$50,"High")</f>
        <v>0</v>
      </c>
      <c r="F16" s="17">
        <f>COUNTIF('Criteria 2a'!$C$3:$C$50,"Low")</f>
        <v>0</v>
      </c>
      <c r="G16" s="17">
        <f>COUNTIF('Criteria 2a'!$C$3:$C$50,"Medium")</f>
        <v>0</v>
      </c>
      <c r="H16" s="17">
        <f>COUNTIF('Criteria 2a'!$C$3:$C$50,"High")</f>
        <v>0</v>
      </c>
      <c r="I16" s="15">
        <f>COUNTIF('Criteria 2a'!$D$3:$D$50,"Substantial")</f>
        <v>0</v>
      </c>
      <c r="J16" s="15">
        <f>COUNTIF('Criteria 2a'!$D$3:$D$50,"Reasonable")</f>
        <v>0</v>
      </c>
      <c r="K16" s="15">
        <f>COUNTIF('Criteria 2a'!$D$3:$D$50,"Limited")</f>
        <v>0</v>
      </c>
      <c r="L16" s="13"/>
    </row>
    <row r="17" spans="1:12" ht="57.6">
      <c r="A17" s="3" t="s">
        <v>48</v>
      </c>
      <c r="B17" s="12" t="s">
        <v>49</v>
      </c>
      <c r="C17" s="16">
        <f>COUNTIF('Criteria 2b'!$B$3:$B$50,"Low")</f>
        <v>0</v>
      </c>
      <c r="D17" s="16">
        <f>COUNTIF('Criteria 2b'!$B$3:$B$50,"Medium")</f>
        <v>0</v>
      </c>
      <c r="E17" s="16">
        <f>COUNTIF('Criteria 2b'!$B$3:$B$50,"High")</f>
        <v>0</v>
      </c>
      <c r="F17" s="17">
        <f>COUNTIF('Criteria 2b'!$C$3:$C$50,"Low")</f>
        <v>0</v>
      </c>
      <c r="G17" s="17">
        <f>COUNTIF('Criteria 2b'!$C$3:$C$50,"Medium")</f>
        <v>0</v>
      </c>
      <c r="H17" s="17">
        <f>COUNTIF('Criteria 2b'!$C$3:$C$50,"High")</f>
        <v>0</v>
      </c>
      <c r="I17" s="15">
        <f>COUNTIF('Criteria 2b'!$D$3:$D$50,"Substantial")</f>
        <v>0</v>
      </c>
      <c r="J17" s="15">
        <f>COUNTIF('Criteria 2b'!$D$3:$D$50,"Reasonable")</f>
        <v>0</v>
      </c>
      <c r="K17" s="15">
        <f>COUNTIF('Criteria 2b'!$D$3:$D$50,"Limited")</f>
        <v>0</v>
      </c>
      <c r="L17" s="13"/>
    </row>
    <row r="18" spans="1:12" ht="60.75" customHeight="1">
      <c r="A18" s="3" t="s">
        <v>50</v>
      </c>
      <c r="B18" s="12" t="s">
        <v>51</v>
      </c>
      <c r="C18" s="16">
        <f>COUNTIF('Criteria 2c'!$B$3:$B$50,"Low")</f>
        <v>0</v>
      </c>
      <c r="D18" s="16">
        <f>COUNTIF('Criteria 2c'!$B$3:$B$50,"Medium")</f>
        <v>0</v>
      </c>
      <c r="E18" s="16">
        <f>COUNTIF('Criteria 2c'!$B$3:$B$50,"High")</f>
        <v>0</v>
      </c>
      <c r="F18" s="17">
        <f>COUNTIF('Criteria 2c'!$C$3:$C$50,"Low")</f>
        <v>0</v>
      </c>
      <c r="G18" s="17">
        <f>COUNTIF('Criteria 2c'!$C$3:$C$50,"Medium")</f>
        <v>0</v>
      </c>
      <c r="H18" s="17">
        <f>COUNTIF('Criteria 2c'!$C$3:$C$50,"High")</f>
        <v>0</v>
      </c>
      <c r="I18" s="15">
        <f>COUNTIF('Criteria 2c'!$D$3:$D$50,"Substantial")</f>
        <v>0</v>
      </c>
      <c r="J18" s="15">
        <f>COUNTIF('Criteria 2c'!$D$3:$D$50,"Reasonable")</f>
        <v>0</v>
      </c>
      <c r="K18" s="15">
        <f>COUNTIF('Criteria 2c'!$D$3:$D$50,"Limited")</f>
        <v>0</v>
      </c>
      <c r="L18" s="13"/>
    </row>
    <row r="19" spans="1:12" ht="68.25" customHeight="1">
      <c r="A19" s="3">
        <v>3</v>
      </c>
      <c r="B19" s="12" t="s">
        <v>52</v>
      </c>
      <c r="C19" s="16">
        <f>COUNTIF('Criteria 3'!$B$3:$B$50,"Low")</f>
        <v>0</v>
      </c>
      <c r="D19" s="16">
        <f>COUNTIF('Criteria 3'!$B$3:$B$50,"Medium")</f>
        <v>0</v>
      </c>
      <c r="E19" s="16">
        <f>COUNTIF('Criteria 3'!$B$3:$B$50,"High")</f>
        <v>0</v>
      </c>
      <c r="F19" s="17">
        <f>COUNTIF('Criteria 3'!$C$3:$C$50,"Low")</f>
        <v>0</v>
      </c>
      <c r="G19" s="17">
        <f>COUNTIF('Criteria 3'!$C$3:$C$50,"Medium")</f>
        <v>0</v>
      </c>
      <c r="H19" s="17">
        <f>COUNTIF('Criteria 3'!$C$3:$C$50,"High")</f>
        <v>0</v>
      </c>
      <c r="I19" s="15">
        <f>COUNTIF('Criteria 3'!$D$3:$D$50,"Substantial")</f>
        <v>0</v>
      </c>
      <c r="J19" s="15">
        <f>COUNTIF('Criteria 3'!$D$3:$D$50,"Reasonable")</f>
        <v>0</v>
      </c>
      <c r="K19" s="15">
        <f>COUNTIF('Criteria 3'!$D$3:$D$50,"Limited")</f>
        <v>0</v>
      </c>
      <c r="L19" s="13"/>
    </row>
    <row r="20" spans="1:12" ht="55.5" customHeight="1">
      <c r="A20" s="3">
        <v>4</v>
      </c>
      <c r="B20" s="12" t="s">
        <v>53</v>
      </c>
      <c r="C20" s="16">
        <f>COUNTIF('Criteria 4'!$B$3:$B$50,"Low")</f>
        <v>0</v>
      </c>
      <c r="D20" s="16">
        <f>COUNTIF('Criteria 4'!$B$3:$B$50,"Medium")</f>
        <v>0</v>
      </c>
      <c r="E20" s="16">
        <f>COUNTIF('Criteria 4'!$B$3:$B$50,"High")</f>
        <v>0</v>
      </c>
      <c r="F20" s="17">
        <f>COUNTIF('Criteria 4'!$C$3:$C$50,"Low")</f>
        <v>0</v>
      </c>
      <c r="G20" s="17">
        <f>COUNTIF('Criteria 4'!$C$3:$C$50,"Medium")</f>
        <v>0</v>
      </c>
      <c r="H20" s="17">
        <f>COUNTIF('Criteria 4'!$C$3:$C$50,"High")</f>
        <v>0</v>
      </c>
      <c r="I20" s="15">
        <f>COUNTIF('Criteria 4'!$D$3:$D$50,"Substantial")</f>
        <v>0</v>
      </c>
      <c r="J20" s="15">
        <f>COUNTIF('Criteria 4'!$D$3:$D$50,"Reasonable")</f>
        <v>0</v>
      </c>
      <c r="K20" s="15">
        <f>COUNTIF('Criteria 4'!$D$3:$D$50,"Limited")</f>
        <v>0</v>
      </c>
      <c r="L20" s="13"/>
    </row>
    <row r="21" spans="1:12" ht="85.9" customHeight="1">
      <c r="A21" s="3">
        <v>5</v>
      </c>
      <c r="B21" s="106" t="s">
        <v>54</v>
      </c>
      <c r="C21" s="16">
        <f>COUNTIF('Criteria 5'!$B$3:$B$50,"Low")</f>
        <v>0</v>
      </c>
      <c r="D21" s="16">
        <f>COUNTIF('Criteria 5'!$B$3:$B$50,"Medium")</f>
        <v>0</v>
      </c>
      <c r="E21" s="16">
        <f>COUNTIF('Criteria 5'!$B$3:$B$50,"High")</f>
        <v>0</v>
      </c>
      <c r="F21" s="17">
        <f>COUNTIF('Criteria 5'!$C$3:$C$50,"Low")</f>
        <v>0</v>
      </c>
      <c r="G21" s="17">
        <f>COUNTIF('Criteria 5'!$C$3:$C$50,"Medium")</f>
        <v>0</v>
      </c>
      <c r="H21" s="17">
        <f>COUNTIF('Criteria 5'!$C$3:$C$50,"High")</f>
        <v>0</v>
      </c>
      <c r="I21" s="15">
        <f>COUNTIF('Criteria 5'!$D$3:$D$50,"Substantial")</f>
        <v>0</v>
      </c>
      <c r="J21" s="15">
        <f>COUNTIF('Criteria 5'!$D$3:$D$50,"Reasonable")</f>
        <v>0</v>
      </c>
      <c r="K21" s="15">
        <f>COUNTIF('Criteria 5'!$D$3:$D$50,"Limited")</f>
        <v>0</v>
      </c>
      <c r="L21" s="13"/>
    </row>
    <row r="22" spans="1:12" ht="123.75" customHeight="1">
      <c r="A22" s="3">
        <v>6</v>
      </c>
      <c r="B22" s="12" t="s">
        <v>55</v>
      </c>
      <c r="C22" s="16">
        <f>COUNTIF('Criteria 6'!$B$3:$B$50,"Low")</f>
        <v>0</v>
      </c>
      <c r="D22" s="16">
        <f>COUNTIF('Criteria 6'!$B$3:$B$50,"Medium")</f>
        <v>0</v>
      </c>
      <c r="E22" s="16">
        <f>COUNTIF('Criteria 6'!$B$3:$B$50,"High")</f>
        <v>0</v>
      </c>
      <c r="F22" s="17">
        <f>COUNTIF('Criteria 6'!$C$3:$C$50,"Low")</f>
        <v>0</v>
      </c>
      <c r="G22" s="17">
        <f>COUNTIF('Criteria 6'!$C$3:$C$50,"Medium")</f>
        <v>0</v>
      </c>
      <c r="H22" s="17">
        <f>COUNTIF('Criteria 6'!$C$3:$C$50,"High")</f>
        <v>0</v>
      </c>
      <c r="I22" s="15">
        <f>COUNTIF('Criteria 6'!$D$3:$D$50,"Substantial")</f>
        <v>0</v>
      </c>
      <c r="J22" s="15">
        <f>COUNTIF('Criteria 6'!$D$3:$D$50,"Reasonable")</f>
        <v>0</v>
      </c>
      <c r="K22" s="15">
        <f>COUNTIF('Criteria 6'!$D$3:$D$50,"Limited")</f>
        <v>0</v>
      </c>
      <c r="L22" s="13"/>
    </row>
    <row r="23" spans="1:12" ht="60" customHeight="1">
      <c r="A23" s="3">
        <v>7</v>
      </c>
      <c r="B23" s="12" t="s">
        <v>56</v>
      </c>
      <c r="C23" s="16">
        <f>COUNTIF('Criteria 7'!$B$3:$B$50,"Low")</f>
        <v>0</v>
      </c>
      <c r="D23" s="16">
        <f>COUNTIF('Criteria 7'!$B$3:$B$50,"Medium")</f>
        <v>0</v>
      </c>
      <c r="E23" s="16">
        <f>COUNTIF('Criteria 7'!$B$3:$B$50,"High")</f>
        <v>0</v>
      </c>
      <c r="F23" s="17">
        <f>COUNTIF('Criteria 7'!$C$3:$C$50,"Low")</f>
        <v>0</v>
      </c>
      <c r="G23" s="17">
        <f>COUNTIF('Criteria 7'!$C$3:$C$50,"Medium")</f>
        <v>0</v>
      </c>
      <c r="H23" s="17">
        <f>COUNTIF('Criteria 7'!$C$3:$C$50,"High")</f>
        <v>0</v>
      </c>
      <c r="I23" s="15">
        <f>COUNTIF('Criteria 7'!$D$3:$D$50,"Substantial")</f>
        <v>0</v>
      </c>
      <c r="J23" s="15">
        <f>COUNTIF('Criteria 7'!$D$3:$D$50,"Reasonable")</f>
        <v>0</v>
      </c>
      <c r="K23" s="15">
        <f>COUNTIF('Criteria 7'!$D$3:$D$50,"Limited")</f>
        <v>0</v>
      </c>
      <c r="L23" s="13"/>
    </row>
    <row r="24" spans="1:12" ht="86.45">
      <c r="A24" s="3" t="s">
        <v>57</v>
      </c>
      <c r="B24" s="12" t="s">
        <v>58</v>
      </c>
      <c r="C24" s="16">
        <f>COUNTIF('Criteria 8a'!$B$3:$B$50,"Low")</f>
        <v>0</v>
      </c>
      <c r="D24" s="16">
        <f>COUNTIF('Criteria 8a'!$B$3:$B$50,"Medium")</f>
        <v>0</v>
      </c>
      <c r="E24" s="16">
        <f>COUNTIF('Criteria 8a'!$B$3:$B$50,"High")</f>
        <v>0</v>
      </c>
      <c r="F24" s="17">
        <f>COUNTIF('Criteria 8a'!$C$3:$C$50,"Low")</f>
        <v>0</v>
      </c>
      <c r="G24" s="17">
        <f>COUNTIF('Criteria 8a'!$C$3:$C$50,"Medium")</f>
        <v>0</v>
      </c>
      <c r="H24" s="17">
        <f>COUNTIF('Criteria 8a'!$C$3:$C$50,"High")</f>
        <v>0</v>
      </c>
      <c r="I24" s="37">
        <f>COUNTIF('Criteria 8a'!$D$3:$D$50,"Substantial")</f>
        <v>0</v>
      </c>
      <c r="J24" s="37">
        <f>COUNTIF('Criteria 8a'!$D$3:$D$50,"Reasonable")</f>
        <v>0</v>
      </c>
      <c r="K24" s="37">
        <f>COUNTIF('Criteria 8a'!$D$3:$D$50,"Limited")</f>
        <v>0</v>
      </c>
      <c r="L24" s="13"/>
    </row>
    <row r="25" spans="1:12" ht="60.75" customHeight="1">
      <c r="A25" s="3" t="s">
        <v>59</v>
      </c>
      <c r="B25" s="40" t="s">
        <v>60</v>
      </c>
      <c r="C25" s="16">
        <f>COUNTIF('Criteria 8b'!$B$3:$B$50,"Low")</f>
        <v>0</v>
      </c>
      <c r="D25" s="16">
        <f>COUNTIF('Criteria 8b'!$B$3:$B$50,"Medium")</f>
        <v>0</v>
      </c>
      <c r="E25" s="16">
        <f>COUNTIF('Criteria 8b'!$B$3:$B$50,"High")</f>
        <v>0</v>
      </c>
      <c r="F25" s="17">
        <f>COUNTIF('Criteria 8b'!$C$3:$C$50,"Low")</f>
        <v>0</v>
      </c>
      <c r="G25" s="17">
        <f>COUNTIF('Criteria 8b'!$C$3:$C$50,"Medium")</f>
        <v>0</v>
      </c>
      <c r="H25" s="17">
        <f>COUNTIF('Criteria 8b'!$C$3:$C$50,"High")</f>
        <v>0</v>
      </c>
      <c r="I25" s="37">
        <f>COUNTIF('Criteria 8b'!$D$3:$D$50,"Substantial")</f>
        <v>0</v>
      </c>
      <c r="J25" s="37">
        <f>COUNTIF('Criteria 8b'!$D$3:$D$50,"Reasonable")</f>
        <v>0</v>
      </c>
      <c r="K25" s="37">
        <f>COUNTIF('Criteria 8b'!$D$3:$D$50,"Limited")</f>
        <v>0</v>
      </c>
      <c r="L25" s="13"/>
    </row>
    <row r="26" spans="1:12" ht="60.75" customHeight="1">
      <c r="A26" s="3">
        <v>9</v>
      </c>
      <c r="B26" s="40" t="s">
        <v>61</v>
      </c>
      <c r="C26" s="16">
        <f>COUNTIF('Criteria 9'!$B$3:$B$50,"Low")</f>
        <v>0</v>
      </c>
      <c r="D26" s="16">
        <f>COUNTIF('Criteria 9'!$B$3:$B$50,"Medium")</f>
        <v>0</v>
      </c>
      <c r="E26" s="16">
        <f>COUNTIF('Criteria 9'!$B$3:$B$50,"High")</f>
        <v>0</v>
      </c>
      <c r="F26" s="17">
        <f>COUNTIF('Criteria 9'!$C$3:$C$50,"Low")</f>
        <v>0</v>
      </c>
      <c r="G26" s="17">
        <f>COUNTIF('Criteria 9'!$C$3:$C$50,"Medium")</f>
        <v>0</v>
      </c>
      <c r="H26" s="17">
        <f>COUNTIF('Criteria 9'!$C$3:$C$50,"High")</f>
        <v>0</v>
      </c>
      <c r="I26" s="37">
        <f>COUNTIF('Criteria 9'!$D$3:$D$50,"Substantial")</f>
        <v>0</v>
      </c>
      <c r="J26" s="37">
        <f>COUNTIF('Criteria 9'!$D$3:$D$50,"Reasonable")</f>
        <v>0</v>
      </c>
      <c r="K26" s="37">
        <f>COUNTIF('Criteria 9'!$D$3:$D$50,"Limited")</f>
        <v>0</v>
      </c>
      <c r="L26" s="13"/>
    </row>
    <row r="27" spans="1:12" ht="60.75" customHeight="1">
      <c r="A27" s="3">
        <v>10</v>
      </c>
      <c r="B27" s="40" t="s">
        <v>62</v>
      </c>
      <c r="C27" s="16">
        <f>COUNTIF('Criteria 10'!$B$3:$B$50,"Low")</f>
        <v>0</v>
      </c>
      <c r="D27" s="16">
        <f>COUNTIF('Criteria 10'!$B$3:$B$50,"Medium")</f>
        <v>0</v>
      </c>
      <c r="E27" s="16">
        <f>COUNTIF('Criteria 10'!$B$3:$B$50,"High")</f>
        <v>0</v>
      </c>
      <c r="F27" s="17">
        <f>COUNTIF('Criteria 10'!$C$3:$C$50,"Low")</f>
        <v>0</v>
      </c>
      <c r="G27" s="17">
        <f>COUNTIF('Criteria 10'!$C$3:$C$50,"Medium")</f>
        <v>0</v>
      </c>
      <c r="H27" s="17">
        <f>COUNTIF('Criteria 10'!$C$3:$C$50,"High")</f>
        <v>0</v>
      </c>
      <c r="I27" s="37">
        <f>COUNTIF('Criteria 10'!$D$3:$D$50,"Substantial")</f>
        <v>0</v>
      </c>
      <c r="J27" s="37">
        <f>COUNTIF('Criteria 10'!$D$3:$D$50,"Reasonable")</f>
        <v>0</v>
      </c>
      <c r="K27" s="37">
        <f>COUNTIF('Criteria 10'!$D$3:$D$50,"Limited")</f>
        <v>0</v>
      </c>
      <c r="L27" s="13"/>
    </row>
    <row r="28" spans="1:12" ht="60.75" customHeight="1">
      <c r="A28" s="3">
        <v>11</v>
      </c>
      <c r="B28" s="40" t="s">
        <v>63</v>
      </c>
      <c r="C28" s="16">
        <f>COUNTIF('Criteria 11'!$B$3:$B$50,"Low")</f>
        <v>0</v>
      </c>
      <c r="D28" s="16">
        <f>COUNTIF('Criteria 11'!$B$3:$B$50,"Medium")</f>
        <v>0</v>
      </c>
      <c r="E28" s="16">
        <f>COUNTIF('Criteria 11'!$B$3:$B$50,"High")</f>
        <v>0</v>
      </c>
      <c r="F28" s="17">
        <f>COUNTIF('Criteria 11'!$C$3:$C$50,"Low")</f>
        <v>0</v>
      </c>
      <c r="G28" s="17">
        <f>COUNTIF('Criteria 11'!$C$3:$C$50,"Medium")</f>
        <v>0</v>
      </c>
      <c r="H28" s="17">
        <f>COUNTIF('Criteria 11'!$C$3:$C$50,"High")</f>
        <v>0</v>
      </c>
      <c r="I28" s="37">
        <f>COUNTIF('Criteria 11'!$D$3:$D$50,"Substantial")</f>
        <v>0</v>
      </c>
      <c r="J28" s="37">
        <f>COUNTIF('Criteria 11'!$D$3:$D$50,"Reasonable")</f>
        <v>0</v>
      </c>
      <c r="K28" s="37">
        <f>COUNTIF('Criteria 11'!$D$3:$D$50,"Limited")</f>
        <v>0</v>
      </c>
      <c r="L28" s="13"/>
    </row>
    <row r="29" spans="1:12" ht="72">
      <c r="A29" s="3">
        <v>12</v>
      </c>
      <c r="B29" s="40" t="s">
        <v>64</v>
      </c>
      <c r="C29" s="16">
        <f>COUNTIF('Criteria 12'!$B$3:$B$50,"Low")</f>
        <v>0</v>
      </c>
      <c r="D29" s="16">
        <f>COUNTIF('Criteria 12'!$B$3:$B$50,"Medium")</f>
        <v>0</v>
      </c>
      <c r="E29" s="16">
        <f>COUNTIF('Criteria 12'!$B$3:$B$50,"High")</f>
        <v>0</v>
      </c>
      <c r="F29" s="17">
        <f>COUNTIF('Criteria 12'!$C$3:$C$50,"Low")</f>
        <v>0</v>
      </c>
      <c r="G29" s="17">
        <f>COUNTIF('Criteria 12'!$C$3:$C$50,"Medium")</f>
        <v>0</v>
      </c>
      <c r="H29" s="17">
        <f>COUNTIF('Criteria 12'!$C$3:$C$50,"High")</f>
        <v>0</v>
      </c>
      <c r="I29" s="37">
        <f>COUNTIF('Criteria 12'!$D$3:$D$50,"Substantial")</f>
        <v>0</v>
      </c>
      <c r="J29" s="37">
        <f>COUNTIF('Criteria 12'!$D$3:$D$50,"Reasonable")</f>
        <v>0</v>
      </c>
      <c r="K29" s="37">
        <f>COUNTIF('Criteria 12'!$D$3:$D$50,"Limited")</f>
        <v>0</v>
      </c>
      <c r="L29" s="13"/>
    </row>
    <row r="30" spans="1:12" ht="28.9">
      <c r="A30" s="3">
        <v>13</v>
      </c>
      <c r="B30" s="40" t="s">
        <v>65</v>
      </c>
      <c r="C30" s="16">
        <f>COUNTIF('Criteria 13'!$B$3:$B$50,"Low")</f>
        <v>0</v>
      </c>
      <c r="D30" s="16">
        <f>COUNTIF('Criteria 13'!$B$3:$B$50,"Medium")</f>
        <v>0</v>
      </c>
      <c r="E30" s="16">
        <f>COUNTIF('Criteria 13'!$B$3:$B$50,"High")</f>
        <v>0</v>
      </c>
      <c r="F30" s="17">
        <f>COUNTIF('Criteria 13'!$C$3:$C$50,"Low")</f>
        <v>0</v>
      </c>
      <c r="G30" s="17">
        <f>COUNTIF('Criteria 13'!$C$3:$C$50,"Medium")</f>
        <v>0</v>
      </c>
      <c r="H30" s="17">
        <f>COUNTIF('Criteria 13'!$C$3:$C$50,"High")</f>
        <v>0</v>
      </c>
      <c r="I30" s="37">
        <f>COUNTIF('Criteria 13'!$D$3:$D$50,"Substantial")</f>
        <v>0</v>
      </c>
      <c r="J30" s="37">
        <f>COUNTIF('Criteria 13'!$D$3:$D$50,"Reasonable")</f>
        <v>0</v>
      </c>
      <c r="K30" s="37">
        <f>COUNTIF('Criteria 13'!$D$3:$D$50,"Limited")</f>
        <v>0</v>
      </c>
      <c r="L30" s="13"/>
    </row>
    <row r="31" spans="1:12" ht="57.6">
      <c r="A31" s="3">
        <v>14</v>
      </c>
      <c r="B31" s="40" t="s">
        <v>66</v>
      </c>
      <c r="C31" s="16">
        <f>COUNTIF('Criteria 14'!$B$3:$B$50,"Low")</f>
        <v>0</v>
      </c>
      <c r="D31" s="16">
        <f>COUNTIF('Criteria 14'!$B$3:$B$50,"Medium")</f>
        <v>0</v>
      </c>
      <c r="E31" s="16">
        <f>COUNTIF('Criteria 14'!$B$3:$B$50,"High")</f>
        <v>0</v>
      </c>
      <c r="F31" s="17">
        <f>COUNTIF('Criteria 14'!$C$3:$C$50,"Low")</f>
        <v>0</v>
      </c>
      <c r="G31" s="17">
        <f>COUNTIF('Criteria 14'!$C$3:$C$50,"Medium")</f>
        <v>0</v>
      </c>
      <c r="H31" s="17">
        <f>COUNTIF('Criteria 14'!$C$3:$C$50,"High")</f>
        <v>0</v>
      </c>
      <c r="I31" s="37">
        <f>COUNTIF('Criteria 14'!$D$3:$D$50,"Substantial")</f>
        <v>0</v>
      </c>
      <c r="J31" s="37">
        <f>COUNTIF('Criteria 14'!$D$3:$D$50,"Reasonable")</f>
        <v>0</v>
      </c>
      <c r="K31" s="37">
        <f>COUNTIF('Criteria 14'!$D$3:$D$50,"Limited")</f>
        <v>0</v>
      </c>
      <c r="L31" s="13"/>
    </row>
    <row r="32" spans="1:12" ht="28.9">
      <c r="A32" s="3">
        <v>15</v>
      </c>
      <c r="B32" s="40" t="s">
        <v>67</v>
      </c>
      <c r="C32" s="16">
        <f>COUNTIF('Criteria 15'!$B$3:$B$50,"Low")</f>
        <v>0</v>
      </c>
      <c r="D32" s="16">
        <f>COUNTIF('Criteria 15'!$B$3:$B$50,"Medium")</f>
        <v>0</v>
      </c>
      <c r="E32" s="16">
        <f>COUNTIF('Criteria 15'!$B$3:$B$50,"High")</f>
        <v>0</v>
      </c>
      <c r="F32" s="17">
        <f>COUNTIF('Criteria 15'!$C$3:$C$50,"Low")</f>
        <v>0</v>
      </c>
      <c r="G32" s="17">
        <f>COUNTIF('Criteria 15'!$C$3:$C$50,"Medium")</f>
        <v>0</v>
      </c>
      <c r="H32" s="17">
        <f>COUNTIF('Criteria 15'!$C$3:$C$50,"High")</f>
        <v>0</v>
      </c>
      <c r="I32" s="37">
        <f>COUNTIF('Criteria 15'!$D$3:$D$50,"Substantial")</f>
        <v>0</v>
      </c>
      <c r="J32" s="37">
        <f>COUNTIF('Criteria 15'!$D$3:$D$50,"Reasonable")</f>
        <v>0</v>
      </c>
      <c r="K32" s="37">
        <f>COUNTIF('Criteria 15'!$D$3:$D$50,"Limited")</f>
        <v>0</v>
      </c>
      <c r="L32" s="13"/>
    </row>
    <row r="33" spans="1:12" ht="43.9" thickBot="1">
      <c r="A33" s="3" t="s">
        <v>68</v>
      </c>
      <c r="B33" s="40" t="s">
        <v>69</v>
      </c>
      <c r="C33" s="16">
        <f>COUNTIF('Petroleum and Explosives'!$B$3:$B$50,"Low")</f>
        <v>0</v>
      </c>
      <c r="D33" s="16">
        <f>COUNTIF('Petroleum and Explosives'!$B$3:$B$50,"Medium")</f>
        <v>0</v>
      </c>
      <c r="E33" s="16">
        <f>COUNTIF('Petroleum and Explosives'!$B$3:$B$50,"High")</f>
        <v>0</v>
      </c>
      <c r="F33" s="17">
        <f>COUNTIF('Petroleum and Explosives'!$C$3:$C$50,"Low")</f>
        <v>0</v>
      </c>
      <c r="G33" s="17">
        <f>COUNTIF('Petroleum and Explosives'!$C$3:$C$50,"Medium")</f>
        <v>0</v>
      </c>
      <c r="H33" s="17">
        <f>COUNTIF('Petroleum and Explosives'!$C$3:$C$50,"High")</f>
        <v>0</v>
      </c>
      <c r="I33" s="37">
        <f>COUNTIF('Petroleum and Explosives'!$D$3:$D$50,"Substantial")</f>
        <v>0</v>
      </c>
      <c r="J33" s="37">
        <f>COUNTIF('Petroleum and Explosives'!$D$3:$D$50,"Reasonable")</f>
        <v>0</v>
      </c>
      <c r="K33" s="37">
        <f>COUNTIF('Petroleum and Explosives'!$D$3:$D$50,"Limited")</f>
        <v>0</v>
      </c>
      <c r="L33" s="13"/>
    </row>
    <row r="34" spans="1:12" s="5" customFormat="1" ht="60" customHeight="1" thickTop="1" thickBot="1">
      <c r="A34" s="31" t="s">
        <v>70</v>
      </c>
      <c r="B34" s="32"/>
      <c r="C34" s="33">
        <f>SUM(C14:C33)</f>
        <v>0</v>
      </c>
      <c r="D34" s="33">
        <f>SUM(D14:D33)</f>
        <v>0</v>
      </c>
      <c r="E34" s="33">
        <f>SUM(E14:E33)</f>
        <v>0</v>
      </c>
      <c r="F34" s="34">
        <f>SUM(F14:F33)</f>
        <v>0</v>
      </c>
      <c r="G34" s="34">
        <f>SUM(G14:G33)</f>
        <v>0</v>
      </c>
      <c r="H34" s="35">
        <f>SUM(H14:H33)</f>
        <v>0</v>
      </c>
      <c r="I34" s="38">
        <f>SUM(I14:I33)</f>
        <v>0</v>
      </c>
      <c r="J34" s="39">
        <f>SUM(J14:J33)</f>
        <v>0</v>
      </c>
      <c r="K34" s="39">
        <f>SUM(K14:K33)</f>
        <v>0</v>
      </c>
      <c r="L34" s="105"/>
    </row>
    <row r="35" spans="1:12" ht="18" customHeight="1" thickTop="1"/>
  </sheetData>
  <protectedRanges>
    <protectedRange algorithmName="SHA-512" hashValue="bDT54pTnTYYE14PbjZcn5/haLFeLhOfLHrOtaiRI+68Vd/atPtqPGgq6BQDPD1/puEC4CrjlvGyPCEfNF/I86w==" saltValue="2ycXIF4Vo6n7Npld0vaMTg==" spinCount="100000" sqref="C7:G10" name="Range1"/>
  </protectedRanges>
  <mergeCells count="14">
    <mergeCell ref="E4:G4"/>
    <mergeCell ref="I4:L4"/>
    <mergeCell ref="A12:A13"/>
    <mergeCell ref="I12:L12"/>
    <mergeCell ref="B12:B13"/>
    <mergeCell ref="C12:E12"/>
    <mergeCell ref="F12:H12"/>
    <mergeCell ref="I6:L6"/>
    <mergeCell ref="I7:L10"/>
    <mergeCell ref="C7:G7"/>
    <mergeCell ref="C8:G8"/>
    <mergeCell ref="C9:G9"/>
    <mergeCell ref="C10:G10"/>
    <mergeCell ref="B6:G6"/>
  </mergeCells>
  <pageMargins left="0.7" right="0.7" top="0.75" bottom="0.75" header="0.3" footer="0.3"/>
  <pageSetup paperSize="8" scale="82" orientation="portrait"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35F714-5ADE-4066-A381-223F861F5BD2}">
  <sheetPr codeName="Sheet4">
    <tabColor rgb="FFFFC000"/>
  </sheetPr>
  <dimension ref="A1:H13"/>
  <sheetViews>
    <sheetView workbookViewId="0">
      <selection activeCell="B3" sqref="B3:C3"/>
    </sheetView>
  </sheetViews>
  <sheetFormatPr defaultColWidth="9" defaultRowHeight="39.4" customHeight="1"/>
  <cols>
    <col min="1" max="1" width="50.5703125" style="2" customWidth="1"/>
    <col min="2" max="3" width="12.28515625" style="2" customWidth="1"/>
    <col min="4" max="4" width="12.5703125" style="2" customWidth="1"/>
    <col min="5" max="5" width="19.5703125" style="2" customWidth="1"/>
    <col min="6" max="6" width="15.5703125" style="2" customWidth="1"/>
    <col min="7" max="7" width="50.5703125" style="2" customWidth="1"/>
    <col min="8" max="8" width="50.7109375" style="2" customWidth="1"/>
    <col min="9" max="16384" width="9" style="2"/>
  </cols>
  <sheetData>
    <row r="1" spans="1:8" s="27" customFormat="1" ht="81" customHeight="1">
      <c r="A1" s="42" t="str">
        <f>Dashboard!B14</f>
        <v>Through its community risk management planning:
a. identify and understand its risk profile related to the built environment, including premises they need to regulate</v>
      </c>
      <c r="B1" s="43" t="s">
        <v>0</v>
      </c>
      <c r="C1" s="43" t="s">
        <v>1</v>
      </c>
      <c r="D1" s="43" t="s">
        <v>2</v>
      </c>
      <c r="E1" s="43" t="s">
        <v>71</v>
      </c>
      <c r="F1" s="43" t="s">
        <v>72</v>
      </c>
      <c r="G1" s="43" t="s">
        <v>73</v>
      </c>
      <c r="H1" s="44" t="s">
        <v>74</v>
      </c>
    </row>
    <row r="2" spans="1:8" ht="39.4" customHeight="1">
      <c r="A2" s="45"/>
      <c r="B2" s="46"/>
      <c r="C2" s="46"/>
      <c r="D2" s="47" t="str">
        <f>IF(COUNTIF(D3:D50,"Limited")&gt;0,"Limited",IF(COUNTIF(D3:D50,"Reasonable")&gt;0,"Reasonable","Substantial"))</f>
        <v>Substantial</v>
      </c>
      <c r="E2" s="48"/>
      <c r="F2" s="49"/>
      <c r="G2" s="48"/>
      <c r="H2" s="50"/>
    </row>
    <row r="3" spans="1:8" ht="39.4" customHeight="1">
      <c r="A3" s="51" t="s">
        <v>75</v>
      </c>
      <c r="B3" s="52"/>
      <c r="C3" s="52"/>
      <c r="D3" s="53"/>
      <c r="E3" s="51"/>
      <c r="F3" s="54"/>
      <c r="G3" s="51"/>
      <c r="H3" s="55"/>
    </row>
    <row r="4" spans="1:8" ht="39.4" customHeight="1">
      <c r="A4" s="56" t="s">
        <v>76</v>
      </c>
      <c r="B4" s="57"/>
      <c r="C4" s="57"/>
      <c r="D4" s="58"/>
      <c r="E4" s="56"/>
      <c r="F4" s="59"/>
      <c r="G4" s="56"/>
      <c r="H4" s="29"/>
    </row>
    <row r="5" spans="1:8" ht="39.4" customHeight="1">
      <c r="A5" s="51" t="s">
        <v>77</v>
      </c>
      <c r="B5" s="52"/>
      <c r="C5" s="52"/>
      <c r="D5" s="53"/>
      <c r="E5" s="51"/>
      <c r="F5" s="54"/>
      <c r="G5" s="51"/>
      <c r="H5" s="55"/>
    </row>
    <row r="6" spans="1:8" ht="39.4" customHeight="1">
      <c r="A6" s="56" t="s">
        <v>78</v>
      </c>
      <c r="B6" s="57"/>
      <c r="C6" s="57"/>
      <c r="D6" s="58"/>
      <c r="E6" s="56"/>
      <c r="F6" s="59"/>
      <c r="G6" s="56"/>
      <c r="H6" s="29"/>
    </row>
    <row r="7" spans="1:8" ht="39.4" customHeight="1">
      <c r="A7" s="51" t="s">
        <v>79</v>
      </c>
      <c r="B7" s="52"/>
      <c r="C7" s="52"/>
      <c r="D7" s="53"/>
      <c r="E7" s="51"/>
      <c r="F7" s="54"/>
      <c r="G7" s="51"/>
      <c r="H7" s="55"/>
    </row>
    <row r="8" spans="1:8" ht="39.4" customHeight="1">
      <c r="A8" s="56" t="s">
        <v>80</v>
      </c>
      <c r="B8" s="57"/>
      <c r="C8" s="57"/>
      <c r="D8" s="58"/>
      <c r="E8" s="56"/>
      <c r="F8" s="59"/>
      <c r="G8" s="56"/>
      <c r="H8" s="29"/>
    </row>
    <row r="9" spans="1:8" ht="39.4" customHeight="1">
      <c r="A9" s="51" t="s">
        <v>81</v>
      </c>
      <c r="B9" s="52"/>
      <c r="C9" s="52"/>
      <c r="D9" s="53"/>
      <c r="E9" s="51"/>
      <c r="F9" s="54"/>
      <c r="G9" s="51"/>
      <c r="H9" s="55"/>
    </row>
    <row r="10" spans="1:8" ht="39.4" customHeight="1">
      <c r="A10" s="56" t="s">
        <v>82</v>
      </c>
      <c r="B10" s="57"/>
      <c r="C10" s="57"/>
      <c r="D10" s="58"/>
      <c r="E10" s="56"/>
      <c r="F10" s="59"/>
      <c r="G10" s="56"/>
      <c r="H10" s="29"/>
    </row>
    <row r="11" spans="1:8" ht="39.4" customHeight="1">
      <c r="A11" s="51" t="s">
        <v>83</v>
      </c>
      <c r="B11" s="52"/>
      <c r="C11" s="52"/>
      <c r="D11" s="53"/>
      <c r="E11" s="51"/>
      <c r="F11" s="54"/>
      <c r="G11" s="51"/>
      <c r="H11" s="55"/>
    </row>
    <row r="12" spans="1:8" ht="39.4" customHeight="1">
      <c r="A12" s="56" t="s">
        <v>84</v>
      </c>
      <c r="B12" s="57"/>
      <c r="C12" s="57"/>
      <c r="D12" s="58"/>
      <c r="E12" s="56"/>
      <c r="F12" s="59"/>
      <c r="G12" s="56"/>
      <c r="H12" s="29"/>
    </row>
    <row r="13" spans="1:8" ht="39.4" customHeight="1">
      <c r="A13" s="60" t="s">
        <v>85</v>
      </c>
      <c r="B13" s="61"/>
      <c r="C13" s="61"/>
      <c r="D13" s="62"/>
      <c r="E13" s="60"/>
      <c r="F13" s="63"/>
      <c r="G13" s="60"/>
      <c r="H13" s="36"/>
    </row>
  </sheetData>
  <phoneticPr fontId="2" type="noConversion"/>
  <conditionalFormatting sqref="B2:B13">
    <cfRule type="cellIs" dxfId="159" priority="7" operator="equal">
      <formula>"Low"</formula>
    </cfRule>
    <cfRule type="cellIs" dxfId="158" priority="8" operator="equal">
      <formula>"Medium"</formula>
    </cfRule>
  </conditionalFormatting>
  <conditionalFormatting sqref="B2:C13">
    <cfRule type="cellIs" dxfId="157" priority="6" operator="equal">
      <formula>"High"</formula>
    </cfRule>
  </conditionalFormatting>
  <conditionalFormatting sqref="C2:C13">
    <cfRule type="cellIs" dxfId="156" priority="4" operator="equal">
      <formula>"Low"</formula>
    </cfRule>
    <cfRule type="cellIs" dxfId="155" priority="5" operator="equal">
      <formula>"Medium"</formula>
    </cfRule>
  </conditionalFormatting>
  <pageMargins left="0.7" right="0.7" top="0.75" bottom="0.75" header="0.3" footer="0.3"/>
  <pageSetup paperSize="9" orientation="portrait" verticalDpi="0" r:id="rId1"/>
  <extLst>
    <ext xmlns:x14="http://schemas.microsoft.com/office/spreadsheetml/2009/9/main" uri="{78C0D931-6437-407d-A8EE-F0AAD7539E65}">
      <x14:conditionalFormattings>
        <x14:conditionalFormatting xmlns:xm="http://schemas.microsoft.com/office/excel/2006/main">
          <x14:cfRule type="cellIs" priority="1" operator="equal" id="{7E78FA87-A34C-4137-9D29-37332DDA75DE}">
            <xm:f>Lists!$C$4</xm:f>
            <x14:dxf>
              <font>
                <color auto="1"/>
              </font>
              <fill>
                <patternFill>
                  <bgColor rgb="FFFF3300"/>
                </patternFill>
              </fill>
            </x14:dxf>
          </x14:cfRule>
          <x14:cfRule type="cellIs" priority="2" operator="equal" id="{0902DEE1-0C7C-4204-BD0F-FCE14E6DDAFA}">
            <xm:f>Lists!$C$3</xm:f>
            <x14:dxf>
              <font>
                <color auto="1"/>
              </font>
              <fill>
                <patternFill>
                  <bgColor rgb="FFFFC000"/>
                </patternFill>
              </fill>
            </x14:dxf>
          </x14:cfRule>
          <x14:cfRule type="cellIs" priority="3" operator="equal" id="{4099B4DA-2C73-409C-B61D-7616E6041547}">
            <xm:f>Lists!$C$2</xm:f>
            <x14:dxf>
              <font>
                <color auto="1"/>
              </font>
              <fill>
                <patternFill>
                  <bgColor rgb="FF92D050"/>
                </patternFill>
              </fill>
            </x14:dxf>
          </x14:cfRule>
          <xm:sqref>D2:D13</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861E0D20-F1AA-4FF4-B458-4BAA64C6B7B7}">
          <x14:formula1>
            <xm:f>Lists!$A$2:$A$4</xm:f>
          </x14:formula1>
          <xm:sqref>B3:B50</xm:sqref>
        </x14:dataValidation>
        <x14:dataValidation type="list" allowBlank="1" showInputMessage="1" showErrorMessage="1" xr:uid="{90AA81DA-FCF1-4E01-A79B-CDAEE7FE36F3}">
          <x14:formula1>
            <xm:f>Lists!$B$2:$B$4</xm:f>
          </x14:formula1>
          <xm:sqref>C3:C12 C14:C50</xm:sqref>
        </x14:dataValidation>
        <x14:dataValidation type="list" allowBlank="1" showInputMessage="1" showErrorMessage="1" xr:uid="{B6486F59-4D03-4B71-A36B-7DC1647D4E5D}">
          <x14:formula1>
            <xm:f>Lists!$C$2:$C$4</xm:f>
          </x14:formula1>
          <xm:sqref>D3:D12 D14:D50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C03E8C-9553-4413-9C23-2DB558A77DFA}">
  <sheetPr codeName="Sheet5">
    <tabColor rgb="FFFFC000"/>
  </sheetPr>
  <dimension ref="A1:H12"/>
  <sheetViews>
    <sheetView workbookViewId="0">
      <selection activeCell="D3" sqref="D3"/>
    </sheetView>
  </sheetViews>
  <sheetFormatPr defaultColWidth="9" defaultRowHeight="39.4" customHeight="1"/>
  <cols>
    <col min="1" max="1" width="54.42578125" style="2" customWidth="1"/>
    <col min="2" max="3" width="12.28515625" style="2" customWidth="1"/>
    <col min="4" max="4" width="12.5703125" style="2" customWidth="1"/>
    <col min="5" max="5" width="19.5703125" style="2" customWidth="1"/>
    <col min="6" max="6" width="27.5703125" style="2" customWidth="1"/>
    <col min="7" max="8" width="50.7109375" style="2" customWidth="1"/>
    <col min="9" max="16384" width="9" style="2"/>
  </cols>
  <sheetData>
    <row r="1" spans="1:8" s="27" customFormat="1" ht="75.75" customHeight="1">
      <c r="A1" s="42" t="str">
        <f>Dashboard!B15</f>
        <v>Through its community risk management planning:
b. ensure equity of fire safety provision by considering the needs of the whole community</v>
      </c>
      <c r="B1" s="43" t="s">
        <v>0</v>
      </c>
      <c r="C1" s="43" t="s">
        <v>1</v>
      </c>
      <c r="D1" s="43" t="s">
        <v>2</v>
      </c>
      <c r="E1" s="43" t="s">
        <v>71</v>
      </c>
      <c r="F1" s="43" t="s">
        <v>72</v>
      </c>
      <c r="G1" s="44" t="s">
        <v>73</v>
      </c>
      <c r="H1" s="26" t="s">
        <v>74</v>
      </c>
    </row>
    <row r="2" spans="1:8" s="27" customFormat="1" ht="39.4" customHeight="1">
      <c r="A2" s="45"/>
      <c r="B2" s="46"/>
      <c r="C2" s="46"/>
      <c r="D2" s="64" t="str">
        <f>IF(COUNTIF(D3:D50,"Limited")&gt;0,"Limited",IF(COUNTIF(D3:D50,"Reasonable")&gt;0,"Reasonable","Substantial"))</f>
        <v>Substantial</v>
      </c>
      <c r="E2" s="48"/>
      <c r="F2" s="49"/>
      <c r="G2" s="50"/>
      <c r="H2" s="25"/>
    </row>
    <row r="3" spans="1:8" ht="39.4" customHeight="1">
      <c r="A3" s="56" t="s">
        <v>86</v>
      </c>
      <c r="B3" s="57"/>
      <c r="C3" s="57"/>
      <c r="D3" s="58"/>
      <c r="E3" s="56"/>
      <c r="F3" s="59"/>
      <c r="G3" s="29"/>
      <c r="H3" s="28"/>
    </row>
    <row r="4" spans="1:8" ht="39.4" customHeight="1">
      <c r="A4" s="51" t="s">
        <v>87</v>
      </c>
      <c r="B4" s="52"/>
      <c r="C4" s="52"/>
      <c r="D4" s="53"/>
      <c r="E4" s="51"/>
      <c r="F4" s="54"/>
      <c r="G4" s="55"/>
      <c r="H4" s="36"/>
    </row>
    <row r="5" spans="1:8" ht="39.4" customHeight="1">
      <c r="A5" s="56" t="s">
        <v>88</v>
      </c>
      <c r="B5" s="57"/>
      <c r="C5" s="57"/>
      <c r="D5" s="58"/>
      <c r="E5" s="56"/>
      <c r="F5" s="59"/>
      <c r="G5" s="29"/>
      <c r="H5" s="28"/>
    </row>
    <row r="6" spans="1:8" ht="39.4" customHeight="1">
      <c r="A6" s="51" t="s">
        <v>89</v>
      </c>
      <c r="B6" s="52"/>
      <c r="C6" s="52"/>
      <c r="D6" s="53"/>
      <c r="E6" s="51"/>
      <c r="F6" s="54"/>
      <c r="G6" s="55"/>
      <c r="H6" s="36"/>
    </row>
    <row r="7" spans="1:8" ht="39.4" customHeight="1">
      <c r="A7" s="56" t="s">
        <v>90</v>
      </c>
      <c r="B7" s="57"/>
      <c r="C7" s="57"/>
      <c r="D7" s="58"/>
      <c r="E7" s="56"/>
      <c r="F7" s="59"/>
      <c r="G7" s="29"/>
      <c r="H7" s="28"/>
    </row>
    <row r="8" spans="1:8" ht="39.4" customHeight="1">
      <c r="A8" s="51" t="s">
        <v>91</v>
      </c>
      <c r="B8" s="52"/>
      <c r="C8" s="52"/>
      <c r="D8" s="53"/>
      <c r="E8" s="51"/>
      <c r="F8" s="54"/>
      <c r="G8" s="55"/>
      <c r="H8" s="36"/>
    </row>
    <row r="9" spans="1:8" ht="39.4" customHeight="1">
      <c r="A9" s="56" t="s">
        <v>92</v>
      </c>
      <c r="B9" s="57"/>
      <c r="C9" s="57"/>
      <c r="D9" s="58"/>
      <c r="E9" s="56"/>
      <c r="F9" s="59"/>
      <c r="G9" s="29"/>
      <c r="H9" s="28"/>
    </row>
    <row r="10" spans="1:8" ht="39.4" customHeight="1">
      <c r="A10" s="51" t="s">
        <v>93</v>
      </c>
      <c r="B10" s="52"/>
      <c r="C10" s="52"/>
      <c r="D10" s="53"/>
      <c r="E10" s="51"/>
      <c r="F10" s="54"/>
      <c r="G10" s="55"/>
      <c r="H10" s="36"/>
    </row>
    <row r="11" spans="1:8" ht="39.4" customHeight="1">
      <c r="A11" s="56" t="s">
        <v>94</v>
      </c>
      <c r="B11" s="57"/>
      <c r="C11" s="57"/>
      <c r="D11" s="58"/>
      <c r="E11" s="56"/>
      <c r="F11" s="59"/>
      <c r="G11" s="29"/>
      <c r="H11" s="29"/>
    </row>
    <row r="12" spans="1:8" ht="39.4" customHeight="1">
      <c r="A12" s="60" t="s">
        <v>95</v>
      </c>
      <c r="B12" s="61"/>
      <c r="C12" s="61"/>
      <c r="D12" s="62"/>
      <c r="E12" s="60"/>
      <c r="F12" s="63"/>
      <c r="G12" s="36"/>
      <c r="H12" s="36"/>
    </row>
  </sheetData>
  <phoneticPr fontId="2" type="noConversion"/>
  <conditionalFormatting sqref="B2:B12">
    <cfRule type="cellIs" dxfId="151" priority="7" operator="equal">
      <formula>"Low"</formula>
    </cfRule>
    <cfRule type="cellIs" dxfId="150" priority="8" operator="equal">
      <formula>"Medium"</formula>
    </cfRule>
  </conditionalFormatting>
  <conditionalFormatting sqref="B2:C12">
    <cfRule type="cellIs" dxfId="149" priority="6" operator="equal">
      <formula>"High"</formula>
    </cfRule>
  </conditionalFormatting>
  <conditionalFormatting sqref="C2:C12">
    <cfRule type="cellIs" dxfId="148" priority="4" operator="equal">
      <formula>"Low"</formula>
    </cfRule>
    <cfRule type="cellIs" dxfId="147" priority="5" operator="equal">
      <formula>"Medium"</formula>
    </cfRule>
  </conditionalFormatting>
  <pageMargins left="0.7" right="0.7" top="0.75" bottom="0.75" header="0.3" footer="0.3"/>
  <pageSetup paperSize="9" orientation="portrait" verticalDpi="0" r:id="rId1"/>
  <extLst>
    <ext xmlns:x14="http://schemas.microsoft.com/office/spreadsheetml/2009/9/main" uri="{78C0D931-6437-407d-A8EE-F0AAD7539E65}">
      <x14:conditionalFormattings>
        <x14:conditionalFormatting xmlns:xm="http://schemas.microsoft.com/office/excel/2006/main">
          <x14:cfRule type="cellIs" priority="1" operator="equal" id="{94F986B9-B30A-4773-A343-8D2B82DF7847}">
            <xm:f>Lists!$C$4</xm:f>
            <x14:dxf>
              <font>
                <color auto="1"/>
              </font>
              <fill>
                <patternFill>
                  <bgColor rgb="FFFF3300"/>
                </patternFill>
              </fill>
            </x14:dxf>
          </x14:cfRule>
          <x14:cfRule type="cellIs" priority="2" operator="equal" id="{0958BCA8-0DCF-4C88-B6DB-FCD4CF2AF944}">
            <xm:f>Lists!$C$3</xm:f>
            <x14:dxf>
              <font>
                <color auto="1"/>
              </font>
              <fill>
                <patternFill>
                  <bgColor rgb="FFFFC000"/>
                </patternFill>
              </fill>
            </x14:dxf>
          </x14:cfRule>
          <x14:cfRule type="cellIs" priority="3" operator="equal" id="{4B3128EC-D850-4334-82BF-8346E91C9961}">
            <xm:f>Lists!$C$2</xm:f>
            <x14:dxf>
              <font>
                <color auto="1"/>
              </font>
              <fill>
                <patternFill>
                  <bgColor rgb="FF92D050"/>
                </patternFill>
              </fill>
            </x14:dxf>
          </x14:cfRule>
          <xm:sqref>D2:D12</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ADF7129F-F702-417A-AC01-F2C47179106D}">
          <x14:formula1>
            <xm:f>Lists!$C$2:$C$4</xm:f>
          </x14:formula1>
          <xm:sqref>D3:D50</xm:sqref>
        </x14:dataValidation>
        <x14:dataValidation type="list" allowBlank="1" showInputMessage="1" showErrorMessage="1" xr:uid="{F232A1E0-2883-4396-BC1D-CF5733FD4ED8}">
          <x14:formula1>
            <xm:f>Lists!$B$2:$B$4</xm:f>
          </x14:formula1>
          <xm:sqref>C2:C50</xm:sqref>
        </x14:dataValidation>
        <x14:dataValidation type="list" allowBlank="1" showInputMessage="1" showErrorMessage="1" xr:uid="{851450F2-0A78-4707-AE17-36EE804826E0}">
          <x14:formula1>
            <xm:f>Lists!$A$2:$A$4</xm:f>
          </x14:formula1>
          <xm:sqref>B2:B50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53BA94-85EF-4ADC-8135-AE40A325BD93}">
  <sheetPr codeName="Sheet6">
    <tabColor rgb="FFFFC000"/>
  </sheetPr>
  <dimension ref="A1:H50"/>
  <sheetViews>
    <sheetView workbookViewId="0">
      <selection activeCell="D3" sqref="D3"/>
    </sheetView>
  </sheetViews>
  <sheetFormatPr defaultColWidth="9" defaultRowHeight="18" customHeight="1"/>
  <cols>
    <col min="1" max="1" width="68.5703125" style="2" customWidth="1"/>
    <col min="2" max="3" width="12.28515625" style="2" customWidth="1"/>
    <col min="4" max="4" width="12.5703125" style="2" customWidth="1"/>
    <col min="5" max="5" width="19.5703125" style="2" customWidth="1"/>
    <col min="6" max="6" width="27.5703125" style="2" customWidth="1"/>
    <col min="7" max="8" width="50.7109375" style="2" customWidth="1"/>
    <col min="9" max="16384" width="9" style="2"/>
  </cols>
  <sheetData>
    <row r="1" spans="1:8" ht="57.75" customHeight="1">
      <c r="A1" s="65" t="str">
        <f>Dashboard!B16</f>
        <v>Have a process in place to: 
a. gather and maintain an accurate risk profile and supporting information about relevant  premises in a manner that is compliant with legislation</v>
      </c>
      <c r="B1" s="66" t="s">
        <v>0</v>
      </c>
      <c r="C1" s="66" t="s">
        <v>1</v>
      </c>
      <c r="D1" s="43" t="s">
        <v>2</v>
      </c>
      <c r="E1" s="66" t="s">
        <v>71</v>
      </c>
      <c r="F1" s="67" t="s">
        <v>72</v>
      </c>
      <c r="G1" s="66" t="s">
        <v>73</v>
      </c>
      <c r="H1" s="68" t="s">
        <v>74</v>
      </c>
    </row>
    <row r="2" spans="1:8" ht="39.4" customHeight="1">
      <c r="A2" s="45"/>
      <c r="B2" s="69"/>
      <c r="C2" s="69"/>
      <c r="D2" s="70" t="str">
        <f>IF(COUNTIF(D3:D50,"Limited")&gt;0,"Limited",IF(COUNTIF(D3:D50,"Reasonable")&gt;0,"Reasonable","Substantial"))</f>
        <v>Substantial</v>
      </c>
      <c r="E2" s="71"/>
      <c r="F2" s="72"/>
      <c r="G2" s="71"/>
      <c r="H2" s="50"/>
    </row>
    <row r="3" spans="1:8" ht="39.4" customHeight="1">
      <c r="A3" s="56" t="s">
        <v>96</v>
      </c>
      <c r="B3" s="57"/>
      <c r="C3" s="57"/>
      <c r="D3" s="58"/>
      <c r="E3" s="56"/>
      <c r="F3" s="59"/>
      <c r="G3" s="56"/>
      <c r="H3" s="29"/>
    </row>
    <row r="4" spans="1:8" ht="39.4" customHeight="1">
      <c r="A4" s="51" t="s">
        <v>97</v>
      </c>
      <c r="B4" s="52"/>
      <c r="C4" s="52"/>
      <c r="D4" s="53"/>
      <c r="E4" s="51"/>
      <c r="F4" s="54"/>
      <c r="G4" s="51"/>
      <c r="H4" s="55"/>
    </row>
    <row r="5" spans="1:8" ht="39.4" customHeight="1">
      <c r="A5" s="56" t="s">
        <v>98</v>
      </c>
      <c r="B5" s="57"/>
      <c r="C5" s="57"/>
      <c r="D5" s="58"/>
      <c r="E5" s="56"/>
      <c r="F5" s="59"/>
      <c r="G5" s="56"/>
      <c r="H5" s="29"/>
    </row>
    <row r="6" spans="1:8" ht="39.4" customHeight="1">
      <c r="A6" s="51" t="s">
        <v>99</v>
      </c>
      <c r="B6" s="52"/>
      <c r="C6" s="52"/>
      <c r="D6" s="53"/>
      <c r="E6" s="51"/>
      <c r="F6" s="54"/>
      <c r="G6" s="51"/>
      <c r="H6" s="55"/>
    </row>
    <row r="7" spans="1:8" ht="39.4" customHeight="1">
      <c r="A7" s="56" t="s">
        <v>100</v>
      </c>
      <c r="B7" s="57"/>
      <c r="C7" s="57"/>
      <c r="D7" s="58"/>
      <c r="E7" s="56"/>
      <c r="F7" s="59"/>
      <c r="G7" s="56"/>
      <c r="H7" s="29"/>
    </row>
    <row r="8" spans="1:8" ht="39.4" customHeight="1">
      <c r="A8" s="51" t="s">
        <v>101</v>
      </c>
      <c r="B8" s="52"/>
      <c r="C8" s="52"/>
      <c r="D8" s="53"/>
      <c r="E8" s="51"/>
      <c r="F8" s="54"/>
      <c r="G8" s="51"/>
      <c r="H8" s="55"/>
    </row>
    <row r="9" spans="1:8" ht="39.4" customHeight="1">
      <c r="A9" s="56" t="s">
        <v>102</v>
      </c>
      <c r="B9" s="57"/>
      <c r="C9" s="57"/>
      <c r="D9" s="58"/>
      <c r="E9" s="56"/>
      <c r="F9" s="59"/>
      <c r="G9" s="56"/>
      <c r="H9" s="29"/>
    </row>
    <row r="10" spans="1:8" ht="39.4" customHeight="1">
      <c r="A10" s="51" t="s">
        <v>103</v>
      </c>
      <c r="B10" s="52"/>
      <c r="C10" s="52"/>
      <c r="D10" s="53"/>
      <c r="E10" s="51"/>
      <c r="F10" s="54"/>
      <c r="G10" s="51"/>
      <c r="H10" s="55"/>
    </row>
    <row r="11" spans="1:8" ht="39.4" customHeight="1">
      <c r="A11" s="56" t="s">
        <v>104</v>
      </c>
      <c r="B11" s="57"/>
      <c r="C11" s="57"/>
      <c r="D11" s="58"/>
      <c r="E11" s="56"/>
      <c r="F11" s="59"/>
      <c r="G11" s="56"/>
      <c r="H11" s="29"/>
    </row>
    <row r="12" spans="1:8" ht="39.4" customHeight="1">
      <c r="A12" s="60" t="s">
        <v>105</v>
      </c>
      <c r="B12" s="61"/>
      <c r="C12" s="61"/>
      <c r="D12" s="62"/>
      <c r="E12" s="60"/>
      <c r="F12" s="63"/>
      <c r="G12" s="60"/>
      <c r="H12" s="36"/>
    </row>
    <row r="13" spans="1:8" ht="39" customHeight="1"/>
    <row r="14" spans="1:8" ht="39" customHeight="1">
      <c r="A14" s="30"/>
    </row>
    <row r="15" spans="1:8" ht="39" customHeight="1"/>
    <row r="16" spans="1:8" ht="39" customHeight="1"/>
    <row r="17" ht="39" customHeight="1"/>
    <row r="18" ht="39" customHeight="1"/>
    <row r="19" ht="39" customHeight="1"/>
    <row r="20" ht="39" customHeight="1"/>
    <row r="21" ht="39" customHeight="1"/>
    <row r="22" ht="39" customHeight="1"/>
    <row r="23" ht="39" customHeight="1"/>
    <row r="24" ht="39" customHeight="1"/>
    <row r="25" ht="39" customHeight="1"/>
    <row r="26" ht="39" customHeight="1"/>
    <row r="27" ht="39" customHeight="1"/>
    <row r="28" ht="39" customHeight="1"/>
    <row r="29" ht="39" customHeight="1"/>
    <row r="30" ht="39" customHeight="1"/>
    <row r="31" ht="39" customHeight="1"/>
    <row r="32" ht="39" customHeight="1"/>
    <row r="33" ht="39" customHeight="1"/>
    <row r="34" ht="39" customHeight="1"/>
    <row r="35" ht="39" customHeight="1"/>
    <row r="36" ht="39" customHeight="1"/>
    <row r="37" ht="39" customHeight="1"/>
    <row r="38" ht="39" customHeight="1"/>
    <row r="39" ht="39" customHeight="1"/>
    <row r="40" ht="39" customHeight="1"/>
    <row r="41" ht="39" customHeight="1"/>
    <row r="42" ht="39" customHeight="1"/>
    <row r="43" ht="39" customHeight="1"/>
    <row r="44" ht="39" customHeight="1"/>
    <row r="45" ht="39" customHeight="1"/>
    <row r="46" ht="39" customHeight="1"/>
    <row r="47" ht="39" customHeight="1"/>
    <row r="48" ht="39" customHeight="1"/>
    <row r="49" ht="39" customHeight="1"/>
    <row r="50" ht="39" customHeight="1"/>
  </sheetData>
  <phoneticPr fontId="2" type="noConversion"/>
  <conditionalFormatting sqref="B1:B12">
    <cfRule type="cellIs" dxfId="143" priority="7" operator="equal">
      <formula>"Low"</formula>
    </cfRule>
    <cfRule type="cellIs" dxfId="142" priority="8" operator="equal">
      <formula>"Medium"</formula>
    </cfRule>
  </conditionalFormatting>
  <conditionalFormatting sqref="B1:C12">
    <cfRule type="cellIs" dxfId="141" priority="6" operator="equal">
      <formula>"High"</formula>
    </cfRule>
  </conditionalFormatting>
  <conditionalFormatting sqref="C1:C12">
    <cfRule type="cellIs" dxfId="140" priority="4" operator="equal">
      <formula>"Low"</formula>
    </cfRule>
    <cfRule type="cellIs" dxfId="139" priority="5" operator="equal">
      <formula>"Medium"</formula>
    </cfRule>
  </conditionalFormatting>
  <pageMargins left="0.7" right="0.7" top="0.75" bottom="0.75" header="0.3" footer="0.3"/>
  <pageSetup paperSize="9" orientation="portrait" verticalDpi="0" r:id="rId1"/>
  <extLst>
    <ext xmlns:x14="http://schemas.microsoft.com/office/spreadsheetml/2009/9/main" uri="{78C0D931-6437-407d-A8EE-F0AAD7539E65}">
      <x14:conditionalFormattings>
        <x14:conditionalFormatting xmlns:xm="http://schemas.microsoft.com/office/excel/2006/main">
          <x14:cfRule type="cellIs" priority="1" operator="equal" id="{B6EFEB0F-3BBF-40DE-8D6D-71B0EA5C52BE}">
            <xm:f>Lists!$C$4</xm:f>
            <x14:dxf>
              <font>
                <color auto="1"/>
              </font>
              <fill>
                <patternFill>
                  <bgColor rgb="FFFF3300"/>
                </patternFill>
              </fill>
            </x14:dxf>
          </x14:cfRule>
          <x14:cfRule type="cellIs" priority="2" operator="equal" id="{E30EE9E6-4618-493D-A79A-A5AC7B2A6354}">
            <xm:f>Lists!$C$3</xm:f>
            <x14:dxf>
              <font>
                <color auto="1"/>
              </font>
              <fill>
                <patternFill>
                  <bgColor rgb="FFFFC000"/>
                </patternFill>
              </fill>
            </x14:dxf>
          </x14:cfRule>
          <x14:cfRule type="cellIs" priority="3" operator="equal" id="{AE408332-4C82-4385-9AE2-5D07FD2171A5}">
            <xm:f>Lists!$C$2</xm:f>
            <x14:dxf>
              <font>
                <color auto="1"/>
              </font>
              <fill>
                <patternFill>
                  <bgColor rgb="FF92D050"/>
                </patternFill>
              </fill>
            </x14:dxf>
          </x14:cfRule>
          <xm:sqref>D1:D12</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4710883E-959A-4B23-9346-9A375B04FFDF}">
          <x14:formula1>
            <xm:f>Lists!$A$2:$A$4</xm:f>
          </x14:formula1>
          <xm:sqref>B2:B50</xm:sqref>
        </x14:dataValidation>
        <x14:dataValidation type="list" allowBlank="1" showInputMessage="1" showErrorMessage="1" xr:uid="{EBBF3701-300D-485E-870A-E35087196636}">
          <x14:formula1>
            <xm:f>Lists!$B$2:$B$4</xm:f>
          </x14:formula1>
          <xm:sqref>C2:C50</xm:sqref>
        </x14:dataValidation>
        <x14:dataValidation type="list" allowBlank="1" showInputMessage="1" showErrorMessage="1" xr:uid="{2855B061-72C5-4A4F-8217-FFDB462BD7B3}">
          <x14:formula1>
            <xm:f>Lists!$C$2:$C$4</xm:f>
          </x14:formula1>
          <xm:sqref>D3:D50</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54A612-E5BA-4E40-AA35-594E671CFD6D}">
  <sheetPr codeName="Sheet7">
    <tabColor rgb="FFFFC000"/>
  </sheetPr>
  <dimension ref="A1:H12"/>
  <sheetViews>
    <sheetView workbookViewId="0">
      <selection activeCell="D3" sqref="D3"/>
    </sheetView>
  </sheetViews>
  <sheetFormatPr defaultColWidth="9" defaultRowHeight="39.4" customHeight="1"/>
  <cols>
    <col min="1" max="1" width="56.7109375" style="2" customWidth="1"/>
    <col min="2" max="3" width="12.28515625" style="2" customWidth="1"/>
    <col min="4" max="4" width="12.5703125" style="2" customWidth="1"/>
    <col min="5" max="5" width="19.5703125" style="2" customWidth="1"/>
    <col min="6" max="6" width="27.5703125" style="2" customWidth="1"/>
    <col min="7" max="8" width="50.7109375" style="2" customWidth="1"/>
    <col min="9" max="16384" width="9" style="2"/>
  </cols>
  <sheetData>
    <row r="1" spans="1:8" s="27" customFormat="1" ht="48" customHeight="1">
      <c r="A1" s="73" t="str">
        <f>Dashboard!B17</f>
        <v>Have a process in place to: 
b. make available information about premises to all employees who need it when required, allowing them to be informed, stay safe and effectively carry out their duties</v>
      </c>
      <c r="B1" s="74" t="s">
        <v>0</v>
      </c>
      <c r="C1" s="74" t="s">
        <v>1</v>
      </c>
      <c r="D1" s="74" t="s">
        <v>2</v>
      </c>
      <c r="E1" s="74" t="s">
        <v>71</v>
      </c>
      <c r="F1" s="74" t="s">
        <v>72</v>
      </c>
      <c r="G1" s="74" t="s">
        <v>73</v>
      </c>
      <c r="H1" s="75" t="s">
        <v>74</v>
      </c>
    </row>
    <row r="2" spans="1:8" ht="39.4" customHeight="1">
      <c r="A2" s="76"/>
      <c r="B2" s="46"/>
      <c r="C2" s="46"/>
      <c r="D2" s="64" t="str">
        <f>IF(COUNTIF(D3:D50,"Limited")&gt;0,"Limited",IF(COUNTIF(D3:D50,"Reasonable")&gt;0,"Reasonable","Substantial"))</f>
        <v>Substantial</v>
      </c>
      <c r="E2" s="48"/>
      <c r="F2" s="49"/>
      <c r="G2" s="48"/>
      <c r="H2" s="77"/>
    </row>
    <row r="3" spans="1:8" ht="39.4" customHeight="1">
      <c r="A3" s="78" t="s">
        <v>106</v>
      </c>
      <c r="B3" s="57"/>
      <c r="C3" s="57"/>
      <c r="D3" s="58"/>
      <c r="E3" s="56"/>
      <c r="F3" s="59"/>
      <c r="G3" s="56"/>
      <c r="H3" s="79"/>
    </row>
    <row r="4" spans="1:8" ht="39.4" customHeight="1">
      <c r="A4" s="80" t="s">
        <v>107</v>
      </c>
      <c r="B4" s="57"/>
      <c r="C4" s="57"/>
      <c r="D4" s="58"/>
      <c r="E4" s="51"/>
      <c r="F4" s="54"/>
      <c r="G4" s="51"/>
      <c r="H4" s="81"/>
    </row>
    <row r="5" spans="1:8" ht="39.4" customHeight="1">
      <c r="A5" s="78" t="s">
        <v>108</v>
      </c>
      <c r="B5" s="57"/>
      <c r="C5" s="57"/>
      <c r="D5" s="58"/>
      <c r="E5" s="56"/>
      <c r="F5" s="59"/>
      <c r="G5" s="56"/>
      <c r="H5" s="79"/>
    </row>
    <row r="6" spans="1:8" ht="39.4" customHeight="1">
      <c r="A6" s="80" t="s">
        <v>109</v>
      </c>
      <c r="B6" s="52"/>
      <c r="C6" s="52"/>
      <c r="D6" s="53"/>
      <c r="E6" s="51"/>
      <c r="F6" s="54"/>
      <c r="G6" s="51"/>
      <c r="H6" s="81"/>
    </row>
    <row r="7" spans="1:8" ht="39.4" customHeight="1">
      <c r="A7" s="78" t="s">
        <v>110</v>
      </c>
      <c r="B7" s="57"/>
      <c r="C7" s="57"/>
      <c r="D7" s="58"/>
      <c r="E7" s="56"/>
      <c r="F7" s="59"/>
      <c r="G7" s="56"/>
      <c r="H7" s="79"/>
    </row>
    <row r="8" spans="1:8" ht="39.4" customHeight="1">
      <c r="A8" s="80" t="s">
        <v>111</v>
      </c>
      <c r="B8" s="52"/>
      <c r="C8" s="52"/>
      <c r="D8" s="53"/>
      <c r="E8" s="51"/>
      <c r="F8" s="54"/>
      <c r="G8" s="51"/>
      <c r="H8" s="81"/>
    </row>
    <row r="9" spans="1:8" ht="39.4" customHeight="1">
      <c r="A9" s="78" t="s">
        <v>112</v>
      </c>
      <c r="B9" s="57"/>
      <c r="C9" s="57"/>
      <c r="D9" s="58"/>
      <c r="E9" s="56"/>
      <c r="F9" s="59"/>
      <c r="G9" s="56"/>
      <c r="H9" s="79"/>
    </row>
    <row r="10" spans="1:8" ht="39.4" customHeight="1">
      <c r="A10" s="80" t="s">
        <v>113</v>
      </c>
      <c r="B10" s="52"/>
      <c r="C10" s="52"/>
      <c r="D10" s="53"/>
      <c r="E10" s="51"/>
      <c r="F10" s="54"/>
      <c r="G10" s="51"/>
      <c r="H10" s="81"/>
    </row>
    <row r="11" spans="1:8" ht="39.4" customHeight="1">
      <c r="A11" s="78" t="s">
        <v>114</v>
      </c>
      <c r="B11" s="57"/>
      <c r="C11" s="57"/>
      <c r="D11" s="58"/>
      <c r="E11" s="56"/>
      <c r="F11" s="59"/>
      <c r="G11" s="56"/>
      <c r="H11" s="79"/>
    </row>
    <row r="12" spans="1:8" ht="39.4" customHeight="1">
      <c r="A12" s="82" t="s">
        <v>115</v>
      </c>
      <c r="B12" s="83"/>
      <c r="C12" s="83"/>
      <c r="D12" s="84"/>
      <c r="E12" s="85"/>
      <c r="F12" s="86"/>
      <c r="G12" s="85"/>
      <c r="H12" s="87"/>
    </row>
  </sheetData>
  <conditionalFormatting sqref="B2:B12">
    <cfRule type="cellIs" dxfId="135" priority="7" operator="equal">
      <formula>"Low"</formula>
    </cfRule>
    <cfRule type="cellIs" dxfId="134" priority="8" operator="equal">
      <formula>"Medium"</formula>
    </cfRule>
  </conditionalFormatting>
  <conditionalFormatting sqref="B2:C12">
    <cfRule type="cellIs" dxfId="133" priority="6" operator="equal">
      <formula>"High"</formula>
    </cfRule>
  </conditionalFormatting>
  <conditionalFormatting sqref="C2:C12">
    <cfRule type="cellIs" dxfId="132" priority="4" operator="equal">
      <formula>"Low"</formula>
    </cfRule>
    <cfRule type="cellIs" dxfId="131" priority="5" operator="equal">
      <formula>"Medium"</formula>
    </cfRule>
  </conditionalFormatting>
  <pageMargins left="0.7" right="0.7" top="0.75" bottom="0.75" header="0.3" footer="0.3"/>
  <pageSetup paperSize="9" orientation="portrait" verticalDpi="0" r:id="rId1"/>
  <extLst>
    <ext xmlns:x14="http://schemas.microsoft.com/office/spreadsheetml/2009/9/main" uri="{78C0D931-6437-407d-A8EE-F0AAD7539E65}">
      <x14:conditionalFormattings>
        <x14:conditionalFormatting xmlns:xm="http://schemas.microsoft.com/office/excel/2006/main">
          <x14:cfRule type="cellIs" priority="1" operator="equal" id="{FCA2D560-0C5A-4EA7-A17C-3EFAC3274320}">
            <xm:f>Lists!$C$4</xm:f>
            <x14:dxf>
              <font>
                <color auto="1"/>
              </font>
              <fill>
                <patternFill>
                  <bgColor rgb="FFFF3300"/>
                </patternFill>
              </fill>
            </x14:dxf>
          </x14:cfRule>
          <x14:cfRule type="cellIs" priority="2" operator="equal" id="{14A2FCD6-EE7C-4FEC-91BB-9F57A1EABFF4}">
            <xm:f>Lists!$C$3</xm:f>
            <x14:dxf>
              <font>
                <color auto="1"/>
              </font>
              <fill>
                <patternFill>
                  <bgColor rgb="FFFFC000"/>
                </patternFill>
              </fill>
            </x14:dxf>
          </x14:cfRule>
          <x14:cfRule type="cellIs" priority="3" operator="equal" id="{E4DD68DF-2CDB-422C-B624-7642064F9005}">
            <xm:f>Lists!$C$2</xm:f>
            <x14:dxf>
              <font>
                <color auto="1"/>
              </font>
              <fill>
                <patternFill>
                  <bgColor rgb="FF92D050"/>
                </patternFill>
              </fill>
            </x14:dxf>
          </x14:cfRule>
          <xm:sqref>D2:D12</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B2A7CE9D-8856-41B2-A5EA-F787EDA2E5CA}">
          <x14:formula1>
            <xm:f>Lists!$C$2:$C$4</xm:f>
          </x14:formula1>
          <xm:sqref>D3:D50</xm:sqref>
        </x14:dataValidation>
        <x14:dataValidation type="list" allowBlank="1" showInputMessage="1" showErrorMessage="1" xr:uid="{B27CA6A2-4554-4AED-9BD3-930231428BB9}">
          <x14:formula1>
            <xm:f>Lists!$B$2:$B$4</xm:f>
          </x14:formula1>
          <xm:sqref>C2:C50</xm:sqref>
        </x14:dataValidation>
        <x14:dataValidation type="list" allowBlank="1" showInputMessage="1" showErrorMessage="1" xr:uid="{B11B9A6F-275F-44A9-BCC5-0C4229EB6734}">
          <x14:formula1>
            <xm:f>Lists!$A$2:$A$4</xm:f>
          </x14:formula1>
          <xm:sqref>B2:B50</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DD3051-B7C2-4F37-A6F1-4EBA903975DF}">
  <sheetPr codeName="Sheet8">
    <tabColor rgb="FFFFC000"/>
  </sheetPr>
  <dimension ref="A1:H12"/>
  <sheetViews>
    <sheetView workbookViewId="0">
      <selection activeCell="D3" sqref="D3"/>
    </sheetView>
  </sheetViews>
  <sheetFormatPr defaultColWidth="9" defaultRowHeight="39.4" customHeight="1"/>
  <cols>
    <col min="1" max="1" width="56.7109375" style="2" customWidth="1"/>
    <col min="2" max="3" width="12.28515625" style="2" customWidth="1"/>
    <col min="4" max="4" width="12.5703125" style="2" customWidth="1"/>
    <col min="5" max="5" width="19.5703125" style="2" customWidth="1"/>
    <col min="6" max="6" width="27.5703125" style="2" customWidth="1"/>
    <col min="7" max="8" width="50.7109375" style="2" customWidth="1"/>
    <col min="9" max="16384" width="9" style="2"/>
  </cols>
  <sheetData>
    <row r="1" spans="1:8" s="27" customFormat="1" ht="59.25" customHeight="1">
      <c r="A1" s="73" t="str">
        <f>Dashboard!B18</f>
        <v>Have a process in place to:
c. enable employees to feedback any new or emerging information or risks about buildings as a result of them carrying out their duties, to enable it to maintain an accurate risk profile</v>
      </c>
      <c r="B1" s="74" t="s">
        <v>0</v>
      </c>
      <c r="C1" s="74" t="s">
        <v>1</v>
      </c>
      <c r="D1" s="74" t="s">
        <v>2</v>
      </c>
      <c r="E1" s="74" t="s">
        <v>71</v>
      </c>
      <c r="F1" s="74" t="s">
        <v>72</v>
      </c>
      <c r="G1" s="74" t="s">
        <v>73</v>
      </c>
      <c r="H1" s="75" t="s">
        <v>74</v>
      </c>
    </row>
    <row r="2" spans="1:8" s="27" customFormat="1" ht="48.75" customHeight="1">
      <c r="A2" s="76"/>
      <c r="B2" s="46"/>
      <c r="C2" s="46"/>
      <c r="D2" s="64" t="str">
        <f>IF(COUNTIF(D3:D50,"Limited")&gt;0,"Limited",IF(COUNTIF(D3:D50,"Reasonable")&gt;0,"Reasonable","Substantial"))</f>
        <v>Substantial</v>
      </c>
      <c r="E2" s="48"/>
      <c r="F2" s="49"/>
      <c r="G2" s="48"/>
      <c r="H2" s="77"/>
    </row>
    <row r="3" spans="1:8" ht="39.4" customHeight="1">
      <c r="A3" s="78" t="s">
        <v>116</v>
      </c>
      <c r="B3" s="57"/>
      <c r="C3" s="57"/>
      <c r="D3" s="58"/>
      <c r="E3" s="56"/>
      <c r="F3" s="59"/>
      <c r="G3" s="56"/>
      <c r="H3" s="79"/>
    </row>
    <row r="4" spans="1:8" ht="39.4" customHeight="1">
      <c r="A4" s="80" t="s">
        <v>117</v>
      </c>
      <c r="B4" s="52"/>
      <c r="C4" s="52"/>
      <c r="D4" s="53"/>
      <c r="E4" s="51"/>
      <c r="F4" s="54"/>
      <c r="G4" s="51"/>
      <c r="H4" s="81"/>
    </row>
    <row r="5" spans="1:8" ht="39.4" customHeight="1">
      <c r="A5" s="78" t="s">
        <v>118</v>
      </c>
      <c r="B5" s="57"/>
      <c r="C5" s="57"/>
      <c r="D5" s="58"/>
      <c r="E5" s="56"/>
      <c r="F5" s="59"/>
      <c r="G5" s="56"/>
      <c r="H5" s="79"/>
    </row>
    <row r="6" spans="1:8" ht="39.4" customHeight="1">
      <c r="A6" s="80" t="s">
        <v>119</v>
      </c>
      <c r="B6" s="52"/>
      <c r="C6" s="52"/>
      <c r="D6" s="53"/>
      <c r="E6" s="51"/>
      <c r="F6" s="54"/>
      <c r="G6" s="51"/>
      <c r="H6" s="81"/>
    </row>
    <row r="7" spans="1:8" ht="39.4" customHeight="1">
      <c r="A7" s="78" t="s">
        <v>120</v>
      </c>
      <c r="B7" s="57"/>
      <c r="C7" s="57"/>
      <c r="D7" s="58"/>
      <c r="E7" s="56"/>
      <c r="F7" s="59"/>
      <c r="G7" s="56"/>
      <c r="H7" s="79"/>
    </row>
    <row r="8" spans="1:8" ht="39.4" customHeight="1">
      <c r="A8" s="80" t="s">
        <v>121</v>
      </c>
      <c r="B8" s="52"/>
      <c r="C8" s="52"/>
      <c r="D8" s="53"/>
      <c r="E8" s="51"/>
      <c r="F8" s="54"/>
      <c r="G8" s="51"/>
      <c r="H8" s="81"/>
    </row>
    <row r="9" spans="1:8" ht="39.4" customHeight="1">
      <c r="A9" s="78" t="s">
        <v>122</v>
      </c>
      <c r="B9" s="57"/>
      <c r="C9" s="57"/>
      <c r="D9" s="58"/>
      <c r="E9" s="56"/>
      <c r="F9" s="59"/>
      <c r="G9" s="56"/>
      <c r="H9" s="79"/>
    </row>
    <row r="10" spans="1:8" ht="39.4" customHeight="1">
      <c r="A10" s="80" t="s">
        <v>123</v>
      </c>
      <c r="B10" s="52"/>
      <c r="C10" s="52"/>
      <c r="D10" s="53"/>
      <c r="E10" s="51"/>
      <c r="F10" s="54"/>
      <c r="G10" s="51"/>
      <c r="H10" s="81"/>
    </row>
    <row r="11" spans="1:8" ht="39.4" customHeight="1">
      <c r="A11" s="78" t="s">
        <v>124</v>
      </c>
      <c r="B11" s="57"/>
      <c r="C11" s="57"/>
      <c r="D11" s="58"/>
      <c r="E11" s="56"/>
      <c r="F11" s="59"/>
      <c r="G11" s="56"/>
      <c r="H11" s="79"/>
    </row>
    <row r="12" spans="1:8" ht="39.4" customHeight="1">
      <c r="A12" s="82" t="s">
        <v>125</v>
      </c>
      <c r="B12" s="83"/>
      <c r="C12" s="83"/>
      <c r="D12" s="84"/>
      <c r="E12" s="85"/>
      <c r="F12" s="86"/>
      <c r="G12" s="85"/>
      <c r="H12" s="87"/>
    </row>
  </sheetData>
  <conditionalFormatting sqref="B2:B12">
    <cfRule type="cellIs" dxfId="127" priority="7" operator="equal">
      <formula>"Low"</formula>
    </cfRule>
    <cfRule type="cellIs" dxfId="126" priority="8" operator="equal">
      <formula>"Medium"</formula>
    </cfRule>
  </conditionalFormatting>
  <conditionalFormatting sqref="B2:C12">
    <cfRule type="cellIs" dxfId="125" priority="6" operator="equal">
      <formula>"High"</formula>
    </cfRule>
  </conditionalFormatting>
  <conditionalFormatting sqref="C2:C12">
    <cfRule type="cellIs" dxfId="124" priority="4" operator="equal">
      <formula>"Low"</formula>
    </cfRule>
    <cfRule type="cellIs" dxfId="123" priority="5" operator="equal">
      <formula>"Medium"</formula>
    </cfRule>
  </conditionalFormatting>
  <pageMargins left="0.7" right="0.7" top="0.75" bottom="0.75" header="0.3" footer="0.3"/>
  <pageSetup paperSize="9" orientation="portrait" verticalDpi="0" r:id="rId1"/>
  <extLst>
    <ext xmlns:x14="http://schemas.microsoft.com/office/spreadsheetml/2009/9/main" uri="{78C0D931-6437-407d-A8EE-F0AAD7539E65}">
      <x14:conditionalFormattings>
        <x14:conditionalFormatting xmlns:xm="http://schemas.microsoft.com/office/excel/2006/main">
          <x14:cfRule type="cellIs" priority="1" operator="equal" id="{BB8B2658-4E3B-4694-8C54-935D2579D625}">
            <xm:f>Lists!$C$4</xm:f>
            <x14:dxf>
              <font>
                <color auto="1"/>
              </font>
              <fill>
                <patternFill>
                  <bgColor rgb="FFFF3300"/>
                </patternFill>
              </fill>
            </x14:dxf>
          </x14:cfRule>
          <x14:cfRule type="cellIs" priority="2" operator="equal" id="{59A8F6AA-5358-469C-B960-CCACA297D7E5}">
            <xm:f>Lists!$C$3</xm:f>
            <x14:dxf>
              <font>
                <color auto="1"/>
              </font>
              <fill>
                <patternFill>
                  <bgColor rgb="FFFFC000"/>
                </patternFill>
              </fill>
            </x14:dxf>
          </x14:cfRule>
          <x14:cfRule type="cellIs" priority="3" operator="equal" id="{A9291AFF-532A-4AEE-821C-9789352557D5}">
            <xm:f>Lists!$C$2</xm:f>
            <x14:dxf>
              <font>
                <color auto="1"/>
              </font>
              <fill>
                <patternFill>
                  <bgColor rgb="FF92D050"/>
                </patternFill>
              </fill>
            </x14:dxf>
          </x14:cfRule>
          <xm:sqref>D2:D12</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FBD0B2E1-5AC8-4FCE-9E8B-EC8EF6257C33}">
          <x14:formula1>
            <xm:f>Lists!$A$2:$A$4</xm:f>
          </x14:formula1>
          <xm:sqref>B2:B50</xm:sqref>
        </x14:dataValidation>
        <x14:dataValidation type="list" allowBlank="1" showInputMessage="1" showErrorMessage="1" xr:uid="{E80BEFEF-2577-4DA5-BBC0-1744F58552A6}">
          <x14:formula1>
            <xm:f>Lists!$B$2:$B$4</xm:f>
          </x14:formula1>
          <xm:sqref>C2:C50</xm:sqref>
        </x14:dataValidation>
        <x14:dataValidation type="list" allowBlank="1" showInputMessage="1" showErrorMessage="1" xr:uid="{80D8BB53-C2EB-4103-824E-6B4B2575CB02}">
          <x14:formula1>
            <xm:f>Lists!$C$2:$C$4</xm:f>
          </x14:formula1>
          <xm:sqref>D3:D50</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8f30a74c-8e7c-491d-b15a-3c2ecabf532b" xsi:nil="true"/>
    <lcf76f155ced4ddcb4097134ff3c332f xmlns="9f63860b-ec5a-4177-80bc-0dae68c6673f">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D00EA72F8A92694A8E9080ACC2D10C53" ma:contentTypeVersion="18" ma:contentTypeDescription="Create a new document." ma:contentTypeScope="" ma:versionID="10cbd7fddefb8348b3ef23803c085559">
  <xsd:schema xmlns:xsd="http://www.w3.org/2001/XMLSchema" xmlns:xs="http://www.w3.org/2001/XMLSchema" xmlns:p="http://schemas.microsoft.com/office/2006/metadata/properties" xmlns:ns2="9f63860b-ec5a-4177-80bc-0dae68c6673f" xmlns:ns3="8f30a74c-8e7c-491d-b15a-3c2ecabf532b" targetNamespace="http://schemas.microsoft.com/office/2006/metadata/properties" ma:root="true" ma:fieldsID="7bb902e7d318a483b48b7c8dbe8db4c8" ns2:_="" ns3:_="">
    <xsd:import namespace="9f63860b-ec5a-4177-80bc-0dae68c6673f"/>
    <xsd:import namespace="8f30a74c-8e7c-491d-b15a-3c2ecabf532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LengthInSeconds" minOccurs="0"/>
                <xsd:element ref="ns2:MediaServiceDateTaken"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Location"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f63860b-ec5a-4177-80bc-0dae68c6673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fe50ef28-99b3-468c-877a-52e04a70a631" ma:termSetId="09814cd3-568e-fe90-9814-8d621ff8fb84" ma:anchorId="fba54fb3-c3e1-fe81-a776-ca4b69148c4d" ma:open="true" ma:isKeyword="false">
      <xsd:complexType>
        <xsd:sequence>
          <xsd:element ref="pc:Terms" minOccurs="0" maxOccurs="1"/>
        </xsd:sequence>
      </xsd:complexType>
    </xsd:element>
    <xsd:element name="MediaServiceLocation" ma:index="22" nillable="true" ma:displayName="Location" ma:internalName="MediaServiceLocation"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f30a74c-8e7c-491d-b15a-3c2ecabf532b"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9459314f-d4c5-4806-b220-dbca877e7fb7}" ma:internalName="TaxCatchAll" ma:showField="CatchAllData" ma:web="8f30a74c-8e7c-491d-b15a-3c2ecabf532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DF7AFAA-80E9-4AF7-A6FA-81FCCE80C806}"/>
</file>

<file path=customXml/itemProps2.xml><?xml version="1.0" encoding="utf-8"?>
<ds:datastoreItem xmlns:ds="http://schemas.openxmlformats.org/officeDocument/2006/customXml" ds:itemID="{F2B661B8-D8F0-4BFF-9552-82E7239A6D63}"/>
</file>

<file path=customXml/itemProps3.xml><?xml version="1.0" encoding="utf-8"?>
<ds:datastoreItem xmlns:ds="http://schemas.openxmlformats.org/officeDocument/2006/customXml" ds:itemID="{DC1FB163-783E-4AC1-9BCF-D068231E0E07}"/>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Richard Fowler</dc:creator>
  <cp:keywords/>
  <dc:description/>
  <cp:lastModifiedBy>Georgina Staley</cp:lastModifiedBy>
  <cp:revision/>
  <dcterms:created xsi:type="dcterms:W3CDTF">2021-03-11T12:11:45Z</dcterms:created>
  <dcterms:modified xsi:type="dcterms:W3CDTF">2026-02-25T11:57:28Z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0x010100D00EA72F8A92694A8E9080ACC2D10C53</vt:lpwstr>
  </property>
  <property fmtid="{D5CDD505-2E9C-101B-9397-08002B2CF9AE}" pid="3" name="_ExtendedDescription">
    <vt:lpwstr/>
  </property>
  <property fmtid="{D5CDD505-2E9C-101B-9397-08002B2CF9AE}" pid="4" name="MediaServiceImageTags">
    <vt:lpwstr/>
  </property>
</Properties>
</file>