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drawings/drawing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Implementation Tools/Published Tools/"/>
    </mc:Choice>
  </mc:AlternateContent>
  <xr:revisionPtr revIDLastSave="68" documentId="8_{791096E8-DAA8-44DD-BEA7-8833C15828D1}" xr6:coauthVersionLast="47" xr6:coauthVersionMax="47" xr10:uidLastSave="{31C20A55-B317-422C-83C6-4037F76D784D}"/>
  <bookViews>
    <workbookView xWindow="14895" yWindow="-16320" windowWidth="29040" windowHeight="16440" tabRatio="683" activeTab="1" xr2:uid="{FE4A2CF9-AE39-4085-B55D-B7C160E4415C}"/>
  </bookViews>
  <sheets>
    <sheet name="Instructions" sheetId="24" r:id="rId1"/>
    <sheet name="Dashboard" sheetId="1" r:id="rId2"/>
    <sheet name="Lists" sheetId="6" state="hidden" r:id="rId3"/>
    <sheet name="Criteria 1a" sheetId="2" r:id="rId4"/>
    <sheet name="Criteria 1b" sheetId="7" r:id="rId5"/>
    <sheet name="Criteria 2" sheetId="8" r:id="rId6"/>
    <sheet name="Criteria 3" sheetId="9" r:id="rId7"/>
    <sheet name="Criteria 4" sheetId="10" r:id="rId8"/>
    <sheet name="Criteria 5" sheetId="11" r:id="rId9"/>
    <sheet name="Criteria 6" sheetId="12" r:id="rId10"/>
    <sheet name="Criteria 7a-c" sheetId="13" r:id="rId11"/>
    <sheet name="Criteria 8" sheetId="14" r:id="rId12"/>
    <sheet name="Criteria 9" sheetId="15" r:id="rId13"/>
    <sheet name="Criteria 10a" sheetId="16" r:id="rId14"/>
    <sheet name="Criteria 10b" sheetId="34" r:id="rId15"/>
    <sheet name="Criteria 10c" sheetId="35"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 l="1"/>
  <c r="K18" i="1"/>
  <c r="J18" i="1"/>
  <c r="I18" i="1"/>
  <c r="K24" i="1"/>
  <c r="J24" i="1"/>
  <c r="I24" i="1"/>
  <c r="H24" i="1"/>
  <c r="G24" i="1"/>
  <c r="F24" i="1"/>
  <c r="E24" i="1"/>
  <c r="D24" i="1"/>
  <c r="C24"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D2" i="35"/>
  <c r="P8" i="6" s="1"/>
  <c r="D2" i="34"/>
  <c r="O8" i="6" s="1"/>
  <c r="D2" i="16"/>
  <c r="D2" i="15"/>
  <c r="D2" i="14"/>
  <c r="D2" i="13"/>
  <c r="D2" i="12"/>
  <c r="D2" i="11"/>
  <c r="D2" i="10"/>
  <c r="D2" i="9"/>
  <c r="D2" i="8"/>
  <c r="D2" i="7"/>
  <c r="D2" i="2"/>
  <c r="H25" i="1" l="1"/>
  <c r="G25" i="1"/>
  <c r="F25" i="1"/>
  <c r="E25" i="1"/>
  <c r="D25" i="1"/>
  <c r="C25" i="1"/>
  <c r="N8" i="6"/>
  <c r="M8" i="6"/>
  <c r="L8" i="6"/>
  <c r="K8" i="6"/>
  <c r="J8" i="6"/>
  <c r="I8" i="6"/>
  <c r="F8" i="6"/>
  <c r="D8" i="6"/>
  <c r="K25" i="1" l="1"/>
  <c r="I25" i="1"/>
  <c r="J25" i="1"/>
  <c r="H8" i="6"/>
  <c r="G8" i="6"/>
  <c r="E8" i="6"/>
  <c r="E12" i="6" s="1"/>
  <c r="E10" i="6" l="1"/>
  <c r="E11" i="6"/>
</calcChain>
</file>

<file path=xl/sharedStrings.xml><?xml version="1.0" encoding="utf-8"?>
<sst xmlns="http://schemas.openxmlformats.org/spreadsheetml/2006/main" count="317" uniqueCount="191">
  <si>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</si>
  <si>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</si>
  <si>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</si>
  <si>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</si>
  <si>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</si>
  <si>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</si>
  <si>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</si>
  <si>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</si>
  <si>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</si>
  <si>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</si>
  <si>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</si>
  <si>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</si>
  <si>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</si>
  <si>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</si>
  <si>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</si>
  <si>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Non Compliant</t>
  </si>
  <si>
    <t>Chart</t>
  </si>
  <si>
    <r>
      <rPr>
        <b/>
        <sz val="11"/>
        <color theme="1"/>
        <rFont val="Calibri"/>
        <family val="2"/>
        <scheme val="minor"/>
      </rPr>
      <t>Have a responsible person within the service at the highest strategic level (where reasonable), that demonstrates the services commitment to the importance of safeguarding and is responsible for ensuring:</t>
    </r>
    <r>
      <rPr>
        <sz val="11"/>
        <color theme="1"/>
        <rFont val="Calibri"/>
        <family val="2"/>
        <scheme val="minor"/>
      </rPr>
      <t xml:space="preserve">
a) the service is and remains compliant with legislation and follows relevant guidance</t>
    </r>
  </si>
  <si>
    <t>b) the service’s Designated Safeguarding Leads or Head of Safeguarding, where applicable, are appropriately qualified and suitably trained in accordance with legislation and the requirement of Local Safeguarding Adults and Children’s Boards</t>
  </si>
  <si>
    <t>Only use accredited persons to provide safeguarding training</t>
  </si>
  <si>
    <t>Align local training to its Community Risk Management Plan and the NFCC’s Safeguarding Guidance for Children, Young People and Adults</t>
  </si>
  <si>
    <t xml:space="preserve">b) supporting the NFCC Safeguarding Workstream through national and regional structures; </t>
  </si>
  <si>
    <t>c) considering appropriate representation at relevant national events and conferences</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</si>
  <si>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</si>
  <si>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</si>
  <si>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</si>
  <si>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</si>
  <si>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</si>
  <si>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</si>
  <si>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</si>
  <si>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</si>
  <si>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</si>
  <si>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</si>
  <si>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</si>
  <si>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</si>
  <si>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</si>
  <si>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</si>
  <si>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Criteria 13</t>
  </si>
  <si>
    <t>Partial Compliant</t>
  </si>
  <si>
    <t>Non compliant</t>
  </si>
  <si>
    <t>Column1</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</si>
  <si>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</si>
  <si>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</si>
  <si>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</si>
  <si>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</si>
  <si>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</si>
  <si>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</si>
  <si>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</si>
  <si>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</si>
  <si>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</si>
  <si>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</si>
  <si>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</si>
  <si>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</si>
  <si>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</si>
  <si>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</si>
  <si>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</si>
  <si>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</si>
  <si>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</si>
  <si>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</si>
  <si>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</si>
  <si>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</si>
  <si>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</si>
  <si>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</si>
  <si>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</si>
  <si>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</si>
  <si>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</si>
  <si>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</si>
  <si>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</si>
  <si>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</si>
  <si>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</si>
  <si>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</si>
  <si>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</si>
  <si>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</si>
  <si>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</si>
  <si>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</si>
  <si>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</si>
  <si>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</si>
  <si>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</si>
  <si>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</si>
  <si>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</si>
  <si>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</si>
  <si>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</si>
  <si>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</si>
  <si>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</si>
  <si>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</si>
  <si>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</si>
  <si>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</si>
  <si>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</si>
  <si>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</si>
  <si>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</si>
  <si>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</si>
  <si>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</si>
  <si>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</si>
  <si>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</si>
  <si>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</si>
  <si>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</si>
  <si>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</si>
  <si>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</si>
  <si>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</si>
  <si>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</si>
  <si>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</si>
  <si>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</si>
  <si>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</si>
  <si>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</si>
  <si>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</si>
  <si>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</si>
  <si>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</si>
  <si>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</si>
  <si>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</si>
  <si>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</si>
  <si>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</si>
  <si>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</si>
  <si>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</si>
  <si>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</si>
  <si>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</si>
  <si>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</si>
  <si>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</si>
  <si>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</si>
  <si>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</si>
  <si>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</si>
  <si>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</si>
  <si>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</si>
  <si>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</si>
  <si>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</si>
  <si>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</si>
  <si>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</si>
  <si>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</si>
  <si>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</si>
  <si>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</si>
  <si>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</si>
  <si>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</si>
  <si>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</si>
  <si>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</si>
  <si>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</si>
  <si>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</si>
  <si>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</si>
  <si>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</si>
  <si>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</si>
  <si>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</si>
  <si>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</si>
  <si>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</si>
  <si>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</si>
  <si>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</si>
  <si>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</si>
  <si>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</si>
  <si>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</si>
  <si>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</si>
  <si>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</si>
  <si>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</si>
  <si>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</si>
  <si>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</si>
  <si>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</si>
  <si>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</si>
  <si>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</si>
  <si>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</si>
  <si>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</si>
  <si>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</si>
  <si>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</si>
  <si>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</si>
  <si>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</si>
  <si>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</si>
  <si>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</si>
  <si>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</si>
  <si>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</si>
  <si>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</si>
  <si>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</si>
  <si>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</si>
  <si>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</si>
  <si>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</si>
  <si>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</si>
  <si>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</si>
  <si>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</si>
  <si>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</si>
  <si>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</si>
  <si>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</si>
  <si>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</si>
  <si>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</si>
  <si>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1a</t>
  </si>
  <si>
    <t>1b</t>
  </si>
  <si>
    <t>10a</t>
  </si>
  <si>
    <t>10b</t>
  </si>
  <si>
    <t>10c</t>
  </si>
  <si>
    <t>Implement proportionate processes to enable regular background checks appropriate to individual roles or duties and having due regard to the Rehabilitation of Offenders Act (Exceptions) Order</t>
  </si>
  <si>
    <t>Work effectively with others (including cross-border working) to safeguard and promote the welfare of children, young people and adults at risk of abuse, harm, or neglect</t>
  </si>
  <si>
    <t>Educate, train and support employees and volunteers, relevant to their role, in the need to safeguard and promote the welfare of children, young people and adults at risk of abuse, harm, or neglect</t>
  </si>
  <si>
    <t>7a-c</t>
  </si>
  <si>
    <t xml:space="preserve">Have agreed systems, standards and protocols in place to:
a. allow safeguarding concerns to be raised or otherwise identified;
b. investigate safeguarding concerns; and
c. maintain effective and efficient information sharing, ensuring data is made available to all those who need it, in accordance with national and local guidelines </t>
  </si>
  <si>
    <t>Have agreed systems, standards and protocols in place to:
a. allow safeguarding concerns to be raised or otherwise identified;
b. investigate safeguarding concerns; and
c. maintain effective and efficient information sharing, ensuring data is made availab</t>
  </si>
  <si>
    <t>Demonstrate inclusivity by recognising and responding to the differing needs of its diverse community to ensure equality of access</t>
  </si>
  <si>
    <r>
      <t xml:space="preserve">Contribute to the continual improvement of safeguarding adults and children at risk of harm by communicating, sharing learning and experiences with the NFCC network of fire and rescue service safeguarding leads through, but not limited to:
</t>
    </r>
    <r>
      <rPr>
        <sz val="11"/>
        <color theme="1"/>
        <rFont val="Calibri"/>
        <family val="2"/>
        <scheme val="minor"/>
      </rPr>
      <t xml:space="preserve">a) engaging with NFCC forums </t>
    </r>
  </si>
  <si>
    <t>Use the suite of NFCC safeguarding guidance including Self-Assessment and Risk Assessments,  and other guidance relevant to mitigating the risk of abuse, harm, or neglect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</si>
</sst>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sz val="11"/>
      <name val="Calibri"/>
      <family val="2"/>
      <scheme val="minor"/>
    </font>
    <font>
      <sz val="11"/>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8" fillId="8" borderId="4" xfId="0" applyFont="1" applyFill="1" applyBorder="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1" xfId="0" applyFont="1" applyBorder="1" applyAlignment="1">
      <alignment horizontal="left" vertical="center" wrapText="1"/>
    </xf>
  </cellXfs>
  <cellStyles count="1">
    <cellStyle name="Normal" xfId="0" builtinId="0"/>
  </cellStyles>
  <dxfs count="283">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44</xdr:row>
      <xdr:rowOff>19050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839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19</xdr:row>
      <xdr:rowOff>108087</xdr:rowOff>
    </xdr:from>
    <xdr:to>
      <xdr:col>11</xdr:col>
      <xdr:colOff>590315</xdr:colOff>
      <xdr:row>19</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20</xdr:row>
      <xdr:rowOff>95042</xdr:rowOff>
    </xdr:from>
    <xdr:to>
      <xdr:col>11</xdr:col>
      <xdr:colOff>590316</xdr:colOff>
      <xdr:row>20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21</xdr:row>
      <xdr:rowOff>115128</xdr:rowOff>
    </xdr:from>
    <xdr:to>
      <xdr:col>11</xdr:col>
      <xdr:colOff>582033</xdr:colOff>
      <xdr:row>21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24</xdr:row>
      <xdr:rowOff>112847</xdr:rowOff>
    </xdr:from>
    <xdr:to>
      <xdr:col>11</xdr:col>
      <xdr:colOff>582033</xdr:colOff>
      <xdr:row>24</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SAFEGUARDING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22</xdr:row>
      <xdr:rowOff>96078</xdr:rowOff>
    </xdr:from>
    <xdr:to>
      <xdr:col>11</xdr:col>
      <xdr:colOff>582033</xdr:colOff>
      <xdr:row>22</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23</xdr:row>
      <xdr:rowOff>134178</xdr:rowOff>
    </xdr:from>
    <xdr:to>
      <xdr:col>11</xdr:col>
      <xdr:colOff>572508</xdr:colOff>
      <xdr:row>23</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1</xdr:colOff>
      <xdr:row>1</xdr:row>
      <xdr:rowOff>0</xdr:rowOff>
    </xdr:from>
    <xdr:to>
      <xdr:col>1</xdr:col>
      <xdr:colOff>1828801</xdr:colOff>
      <xdr:row>2</xdr:row>
      <xdr:rowOff>47641</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6"/>
        <a:stretch>
          <a:fillRect/>
        </a:stretch>
      </xdr:blipFill>
      <xdr:spPr>
        <a:xfrm>
          <a:off x="642939"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48531</xdr:rowOff>
    </xdr:from>
    <xdr:to>
      <xdr:col>0</xdr:col>
      <xdr:colOff>4045111</xdr:colOff>
      <xdr:row>0</xdr:row>
      <xdr:rowOff>1481138</xdr:rowOff>
    </xdr:to>
    <xdr:sp macro="" textlink="">
      <xdr:nvSpPr>
        <xdr:cNvPr id="3" name="TextBox 2">
          <a:extLst>
            <a:ext uri="{FF2B5EF4-FFF2-40B4-BE49-F238E27FC236}">
              <a16:creationId xmlns:a16="http://schemas.microsoft.com/office/drawing/2014/main" id="{88A4F46D-50C1-4A5E-8335-AC2AFB804FC4}"/>
            </a:ext>
          </a:extLst>
        </xdr:cNvPr>
        <xdr:cNvSpPr txBox="1"/>
      </xdr:nvSpPr>
      <xdr:spPr>
        <a:xfrm>
          <a:off x="0" y="48531"/>
          <a:ext cx="4045111" cy="143260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 responsible person within the service at the highest strategic level (where reasonable), that demonstrates the services commitment to the importance of safeguarding and is responsible for ensuring:</a:t>
          </a:r>
        </a:p>
        <a:p>
          <a:endParaRPr lang="en-GB" sz="1100"/>
        </a:p>
        <a:p>
          <a:r>
            <a:rPr lang="en-GB" sz="1100"/>
            <a:t>a) the service is and remains compliant with legislation and follows relevant guidance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4045111</xdr:colOff>
      <xdr:row>0</xdr:row>
      <xdr:rowOff>1743075</xdr:rowOff>
    </xdr:to>
    <xdr:sp macro="" textlink="">
      <xdr:nvSpPr>
        <xdr:cNvPr id="3" name="TextBox 2">
          <a:extLst>
            <a:ext uri="{FF2B5EF4-FFF2-40B4-BE49-F238E27FC236}">
              <a16:creationId xmlns:a16="http://schemas.microsoft.com/office/drawing/2014/main" id="{DA9DFE79-597A-479E-8562-EE084E0AF106}"/>
            </a:ext>
          </a:extLst>
        </xdr:cNvPr>
        <xdr:cNvSpPr txBox="1"/>
      </xdr:nvSpPr>
      <xdr:spPr>
        <a:xfrm>
          <a:off x="0" y="0"/>
          <a:ext cx="4045111" cy="17430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 responsible person within the service at the highest strategic level (where reasonable), that demonstrates the services commitment to the importance of safeguarding and is responsible for ensuring:</a:t>
          </a:r>
        </a:p>
        <a:p>
          <a:endParaRPr lang="en-GB" sz="1100"/>
        </a:p>
        <a:p>
          <a:r>
            <a:rPr lang="en-GB" sz="1100"/>
            <a:t>b) the service’s Designated Safeguarding Leads or Head of Safeguarding, where applicable, are appropriately qualified and suitably trained in accordance with legislation and the requirement of Local Safeguarding Adults and Children’s Boards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0</xdr:row>
      <xdr:rowOff>19049</xdr:rowOff>
    </xdr:from>
    <xdr:to>
      <xdr:col>0</xdr:col>
      <xdr:colOff>3971924</xdr:colOff>
      <xdr:row>0</xdr:row>
      <xdr:rowOff>1200151</xdr:rowOff>
    </xdr:to>
    <xdr:sp macro="" textlink="">
      <xdr:nvSpPr>
        <xdr:cNvPr id="2" name="TextBox 1">
          <a:extLst>
            <a:ext uri="{FF2B5EF4-FFF2-40B4-BE49-F238E27FC236}">
              <a16:creationId xmlns:a16="http://schemas.microsoft.com/office/drawing/2014/main" id="{53AC42AF-3A40-4ABF-A884-92D491EB181C}"/>
            </a:ext>
          </a:extLst>
        </xdr:cNvPr>
        <xdr:cNvSpPr txBox="1"/>
      </xdr:nvSpPr>
      <xdr:spPr>
        <a:xfrm>
          <a:off x="38099" y="19049"/>
          <a:ext cx="3933825" cy="118110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a) engaging with NFCC forums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4014788</xdr:colOff>
      <xdr:row>0</xdr:row>
      <xdr:rowOff>1285875</xdr:rowOff>
    </xdr:to>
    <xdr:sp macro="" textlink="">
      <xdr:nvSpPr>
        <xdr:cNvPr id="2" name="TextBox 1">
          <a:extLst>
            <a:ext uri="{FF2B5EF4-FFF2-40B4-BE49-F238E27FC236}">
              <a16:creationId xmlns:a16="http://schemas.microsoft.com/office/drawing/2014/main" id="{F8C76387-0661-431F-A0E8-A9BE810E3245}"/>
            </a:ext>
          </a:extLst>
        </xdr:cNvPr>
        <xdr:cNvSpPr txBox="1"/>
      </xdr:nvSpPr>
      <xdr:spPr>
        <a:xfrm>
          <a:off x="0" y="0"/>
          <a:ext cx="4014788" cy="12858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b) supporting the NFCC Safeguarding Workstream through national and regional structures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4014788</xdr:colOff>
      <xdr:row>0</xdr:row>
      <xdr:rowOff>1290638</xdr:rowOff>
    </xdr:to>
    <xdr:sp macro="" textlink="">
      <xdr:nvSpPr>
        <xdr:cNvPr id="2" name="TextBox 1">
          <a:extLst>
            <a:ext uri="{FF2B5EF4-FFF2-40B4-BE49-F238E27FC236}">
              <a16:creationId xmlns:a16="http://schemas.microsoft.com/office/drawing/2014/main" id="{FBBDB7E9-D80A-46C9-BD2C-2DAC15F60D1A}"/>
            </a:ext>
          </a:extLst>
        </xdr:cNvPr>
        <xdr:cNvSpPr txBox="1"/>
      </xdr:nvSpPr>
      <xdr:spPr>
        <a:xfrm>
          <a:off x="0" y="1"/>
          <a:ext cx="4014788" cy="129063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c) considering appropriate representation at relevant national events and conferences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282" dataDxfId="280" headerRowBorderDxfId="281" tableBorderDxfId="279" totalsRowBorderDxfId="278">
  <tableColumns count="8">
    <tableColumn id="1" xr3:uid="{D6F7D6F8-E727-4E81-B3E7-5F643C5F63BD}" name="Column1" dataDxfId="277"/>
    <tableColumn id="2" xr3:uid="{0D1441E6-D5DC-44E1-B017-C9AC07ABEFB6}" name="Priority" dataDxfId="276"/>
    <tableColumn id="3" xr3:uid="{711D3D35-E45F-4699-A8AB-CD5D7824C884}" name="Impact" dataDxfId="275"/>
    <tableColumn id="4" xr3:uid="{DB77F1FA-84F5-43D8-BAA3-10663E50A68B}" name="Compliance" dataDxfId="274">
      <calculatedColumnFormula>IF(COUNTIF(D3:D50,"Non Compliant")&gt;0,"Non Compliant",IF(COUNTIF(D3:D50,"Partially Compliant")&gt;0,"Partially Compliant","Fully Compliant"))</calculatedColumnFormula>
    </tableColumn>
    <tableColumn id="5" xr3:uid="{07B139BB-FB53-4675-82EE-60FAAD67DAC0}" name="Work assigned to" dataDxfId="273"/>
    <tableColumn id="6" xr3:uid="{6E20B333-2265-4245-BAC8-D7352FA772BE}" name="Projected date for completion" dataDxfId="272"/>
    <tableColumn id="7" xr3:uid="{E4672199-92C8-47C4-9B27-283E8CCCF8BD}" name="Description of work needing to be done" dataDxfId="271"/>
    <tableColumn id="8" xr3:uid="{59AAAE0C-969C-4105-8535-3E65C413EBA2}" name="Evidence of Compliance" dataDxfId="27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168" dataDxfId="166" headerRowBorderDxfId="167" tableBorderDxfId="165" totalsRowBorderDxfId="164">
  <autoFilter ref="A1:H12" xr:uid="{3CF12713-E1DC-4042-A595-A161AA9BAFD5}"/>
  <tableColumns count="8">
    <tableColumn id="1" xr3:uid="{BD1DCD0D-9A1F-47FB-9686-08977129CF74}" name="Use the suite of NFCC safeguarding guidance including Self-Assessment and Risk Assessments,  and other guidance relevant to mitigating the risk of abuse, harm, or neglect" dataDxfId="163"/>
    <tableColumn id="2" xr3:uid="{5041C8F8-5705-4ACD-A552-69E0565E3234}" name="Priority" dataDxfId="162"/>
    <tableColumn id="3" xr3:uid="{C59B8678-715C-4CEB-83B3-A3496FE30CFE}" name="Impact" dataDxfId="161"/>
    <tableColumn id="4" xr3:uid="{02340F3A-439E-4129-AE65-CF1151C1AF5B}" name="Compliance" dataDxfId="160">
      <calculatedColumnFormula>IF(COUNTIF(D3:D50,"Non Compliant")&gt;0,"Non Compliant",IF(COUNTIF(D3:D50,"Partially Compliant")&gt;0,"Partially Compliant","Fully Compliant"))</calculatedColumnFormula>
    </tableColumn>
    <tableColumn id="5" xr3:uid="{5EE15833-E80D-412C-A7C4-5A88ECCB24D6}" name="Work assigned to" dataDxfId="159"/>
    <tableColumn id="6" xr3:uid="{8CA4DC95-DBA2-4C41-B067-5F7C8CC75C5E}" name="Projected date for completion" dataDxfId="158"/>
    <tableColumn id="7" xr3:uid="{E9285546-EBA5-475F-9818-B88033912E81}" name="Description of work needing to be done" dataDxfId="157"/>
    <tableColumn id="8" xr3:uid="{BBE6DD71-6000-4FD9-961A-2717A399120C}" name="Evidence of Compliance" dataDxfId="15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155" dataDxfId="153" headerRowBorderDxfId="154" tableBorderDxfId="152" totalsRowBorderDxfId="151">
  <autoFilter ref="A1:H12" xr:uid="{3CF12713-E1DC-4042-A595-A161AA9BAFD5}"/>
  <tableColumns count="8">
    <tableColumn id="1" xr3:uid="{F02C7BC7-1B82-4FF2-8655-6371A19767EC}" name="Column1" dataDxfId="150"/>
    <tableColumn id="2" xr3:uid="{8423513E-BD6F-49C7-A79C-113B9043C50C}" name="Priority" dataDxfId="149"/>
    <tableColumn id="3" xr3:uid="{78C0E9E7-36BE-4CF9-91BF-B9B04E8E9202}" name="Impact" dataDxfId="148"/>
    <tableColumn id="4" xr3:uid="{F00353B0-A1F4-48A6-A25A-85CDE8DB35D4}" name="Compliance" dataDxfId="147">
      <calculatedColumnFormula>IF(COUNTIF(D3:D50,"Non Compliant")&gt;0,"Non Compliant",IF(COUNTIF(D3:D50,"Partially Compliant")&gt;0,"Partially Compliant","Fully Compliant"))</calculatedColumnFormula>
    </tableColumn>
    <tableColumn id="5" xr3:uid="{18CDD81E-E77A-4442-B779-85424B6312E1}" name="Work assigned to" dataDxfId="146"/>
    <tableColumn id="6" xr3:uid="{C6EB9B3B-18CD-4156-A3D4-677DA95FA80B}" name="Projected date for completion" dataDxfId="145"/>
    <tableColumn id="7" xr3:uid="{E913AE16-6D87-4B69-8FBF-AF4CC2E5ACA3}" name="Description of work needing to be done" dataDxfId="144"/>
    <tableColumn id="8" xr3:uid="{F10E1447-D392-4365-BDF9-5627F4D4558E}" name="Evidence of Compliance" dataDxfId="14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142" dataDxfId="140" headerRowBorderDxfId="141" tableBorderDxfId="139" totalsRowBorderDxfId="138">
  <autoFilter ref="A1:H12" xr:uid="{3CF12713-E1DC-4042-A595-A161AA9BAFD5}"/>
  <tableColumns count="8">
    <tableColumn id="1" xr3:uid="{46282C90-E19B-48CA-9801-EE18B783A5C4}" name="Column1" dataDxfId="137"/>
    <tableColumn id="2" xr3:uid="{7C75C808-5269-4F0B-8FB1-38C61C0F4EE6}" name="Priority" dataDxfId="136"/>
    <tableColumn id="3" xr3:uid="{D31D36C1-42A6-4EE4-8030-E8FC2D288E18}" name="Impact" dataDxfId="135"/>
    <tableColumn id="4" xr3:uid="{0BC1E5C1-5E86-4F15-BB4D-4F98E11B79E9}" name="Compliance" dataDxfId="134">
      <calculatedColumnFormula>IF(COUNTIF(D3:D50,"Non Compliant")&gt;0,"Non Compliant",IF(COUNTIF(D3:D50,"Partially Compliant")&gt;0,"Partially Compliant","Fully Compliant"))</calculatedColumnFormula>
    </tableColumn>
    <tableColumn id="5" xr3:uid="{217AF267-9C92-4725-BB23-12010600329D}" name="Work assigned to" dataDxfId="133"/>
    <tableColumn id="6" xr3:uid="{96DFF750-F864-4C7A-BE1C-166A612160D5}" name="Projected date for completion" dataDxfId="132"/>
    <tableColumn id="7" xr3:uid="{D427D76C-6A0B-4B33-B2D4-687D21FD981F}" name="Description of work needing to be done" dataDxfId="131"/>
    <tableColumn id="8" xr3:uid="{92CAF5F7-314E-4CE4-982A-2F54655A770D}" name="Evidence of Compliance" dataDxfId="13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129" dataDxfId="127" headerRowBorderDxfId="128" tableBorderDxfId="126" totalsRowBorderDxfId="125">
  <autoFilter ref="A1:H12" xr:uid="{3CF12713-E1DC-4042-A595-A161AA9BAFD5}"/>
  <tableColumns count="8">
    <tableColumn id="1" xr3:uid="{E5AFF5DF-7399-413F-BF0E-1AB3A7E81A69}" name="Column1" dataDxfId="124"/>
    <tableColumn id="2" xr3:uid="{6AC24FF1-1DBC-445D-962A-2A56F627851C}" name="Priority" dataDxfId="123"/>
    <tableColumn id="3" xr3:uid="{AACD731A-59FD-41FE-BB3B-CCBA994EEC65}" name="Impact" dataDxfId="122"/>
    <tableColumn id="4" xr3:uid="{4D0B498A-A2E2-42B9-B1A1-E43AD1D88511}" name="Compliance" dataDxfId="121">
      <calculatedColumnFormula>IF(COUNTIF(D3:D50,"Non Compliant")&gt;0,"Non Compliant",IF(COUNTIF(D3:D50,"Partially Compliant")&gt;0,"Partially Compliant","Fully Compliant"))</calculatedColumnFormula>
    </tableColumn>
    <tableColumn id="5" xr3:uid="{22A664C7-C07C-4763-A952-9FC13CD750BE}" name="Work assigned to" dataDxfId="120"/>
    <tableColumn id="6" xr3:uid="{2B3E8145-40E2-4DBC-81D8-92F7F845A15A}" name="Projected date for completion" dataDxfId="119"/>
    <tableColumn id="7" xr3:uid="{116004C2-F440-4AD1-83F9-0991F88068F5}" name="Description of work needing to be done" dataDxfId="118"/>
    <tableColumn id="8" xr3:uid="{FB90C4EB-8486-4AEB-9F4A-4E99AB789CC2}" name="Evidence of Compliance"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69" dataDxfId="267" headerRowBorderDxfId="268" tableBorderDxfId="266" totalsRowBorderDxfId="265">
  <autoFilter ref="A1:G12" xr:uid="{5A30A0DF-7076-4884-8122-D7A248085FB4}"/>
  <tableColumns count="7">
    <tableColumn id="1" xr3:uid="{CC71243E-5FD8-4265-A5E8-61AB93FAE605}" name="Column1" dataDxfId="264"/>
    <tableColumn id="2" xr3:uid="{C569FC8F-3305-408D-A6B5-32FB31447DFA}" name="Priority" dataDxfId="263"/>
    <tableColumn id="3" xr3:uid="{C560D761-CD11-46ED-B34D-322A0F5A5486}" name="Impact" dataDxfId="262"/>
    <tableColumn id="4" xr3:uid="{1FD61E97-DFDF-41D8-9C0D-42461F747643}" name="Compliance" dataDxfId="261">
      <calculatedColumnFormula>IF(COUNTIF(D3:D50,"Non Compliant")&gt;0,"Non Compliant",IF(COUNTIF(D3:D50,"Partially Compliant")&gt;0,"Partially Compliant","Fully Compliant"))</calculatedColumnFormula>
    </tableColumn>
    <tableColumn id="5" xr3:uid="{CB0DC206-C95D-49AA-8331-9E1F6B58B161}" name="Work assigned to" dataDxfId="260"/>
    <tableColumn id="6" xr3:uid="{DE7AAE90-1CA9-442F-ACCA-1BB77E89A084}" name="Projected date for completion" dataDxfId="259"/>
    <tableColumn id="7" xr3:uid="{00236093-171D-476B-B9B3-7D057583008C}" name="Description of work needing to be done" dataDxfId="25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57" dataDxfId="256" tableBorderDxfId="255">
  <tableColumns count="8">
    <tableColumn id="1" xr3:uid="{D24E95F5-5FC7-48F5-901E-71A6E7717326}" name="Only use accredited persons to provide safeguarding training" dataDxfId="254"/>
    <tableColumn id="2" xr3:uid="{37C2E8BE-99CF-41D6-B422-CD6B797FF304}" name="Priority" dataDxfId="253"/>
    <tableColumn id="3" xr3:uid="{89F11A9A-A7ED-4B06-B3B1-63FFE4D100DF}" name="Impact" dataDxfId="252"/>
    <tableColumn id="4" xr3:uid="{FD1641D6-E1C5-4633-86B0-EFB28287887C}" name="Compliance" dataDxfId="251">
      <calculatedColumnFormula>IF(COUNTIF(D3:D50,"Non Compliant")&gt;0,"Non Compliant",IF(COUNTIF(D3:D50,"Partially Compliant")&gt;0,"Partially Compliant","Fully Compliant"))</calculatedColumnFormula>
    </tableColumn>
    <tableColumn id="5" xr3:uid="{584A011F-D808-4E2D-813F-CE06397AD97D}" name="Work assigned to" dataDxfId="250"/>
    <tableColumn id="6" xr3:uid="{E0125C64-5D43-4750-A9BF-320A97BB2A88}" name="Projected date for completion" dataDxfId="249"/>
    <tableColumn id="7" xr3:uid="{F7E45963-6608-4EA7-AF15-FC3D4C328B3B}" name="Description of work needing to be done" dataDxfId="248"/>
    <tableColumn id="8" xr3:uid="{B83CB38B-639C-4B95-8C66-84437C26022E}" name="Evidence of Compliance" dataDxfId="247"/>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246" dataDxfId="244" headerRowBorderDxfId="245" tableBorderDxfId="243" totalsRowBorderDxfId="242">
  <autoFilter ref="A1:H12" xr:uid="{3CF12713-E1DC-4042-A595-A161AA9BAFD5}"/>
  <tableColumns count="8">
    <tableColumn id="1" xr3:uid="{4097D040-8181-40FE-8F4C-BB2A4A6D0B47}" name="Educate, train and support employees and volunteers, relevant to their role, in the need to safeguard and promote the welfare of children, young people and adults at risk of abuse, harm, or neglect" dataDxfId="241"/>
    <tableColumn id="2" xr3:uid="{95E9F0E7-8742-4577-BAE2-A99DF2365F62}" name="Priority" dataDxfId="240"/>
    <tableColumn id="3" xr3:uid="{56C71826-1E47-4FB9-A98C-FDBBFA777A91}" name="Impact" dataDxfId="239"/>
    <tableColumn id="4" xr3:uid="{661CEB2A-4F8D-42E6-94D3-89A4A2625D99}" name="Compliance" dataDxfId="238">
      <calculatedColumnFormula>IF(COUNTIF(D3:D50,"Non Compliant")&gt;0,"Non Compliant",IF(COUNTIF(D3:D50,"Partially Compliant")&gt;0,"Partially Compliant","Fully Compliant"))</calculatedColumnFormula>
    </tableColumn>
    <tableColumn id="5" xr3:uid="{C48C0D03-C90A-4DF9-B9BB-350FBBCEF464}" name="Work assigned to" dataDxfId="237"/>
    <tableColumn id="6" xr3:uid="{8BAF97BC-6396-48DA-94D1-30A85AC1A838}" name="Projected date for completion" dataDxfId="236"/>
    <tableColumn id="7" xr3:uid="{B028F557-8B01-4364-A6DB-CB486213C76C}" name="Description of work needing to be done" dataDxfId="235"/>
    <tableColumn id="8" xr3:uid="{C9AF09B5-3F1F-408F-A0C4-053F8EDDF04F}" name="Evidence of Compliance" dataDxfId="2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233" dataDxfId="231" headerRowBorderDxfId="232" tableBorderDxfId="230" totalsRowBorderDxfId="229">
  <autoFilter ref="A1:H12" xr:uid="{3CF12713-E1DC-4042-A595-A161AA9BAFD5}"/>
  <tableColumns count="8">
    <tableColumn id="1" xr3:uid="{D218B91B-550B-4D35-A882-38701708192D}" name="Align local training to its Community Risk Management Plan and the NFCC’s Safeguarding Guidance for Children, Young People and Adults" dataDxfId="228"/>
    <tableColumn id="2" xr3:uid="{166D8C3B-79B1-4340-B2C4-EED243ADF177}" name="Priority" dataDxfId="227"/>
    <tableColumn id="3" xr3:uid="{21DBE1EA-083E-4AC1-81B7-6553E83D05F3}" name="Impact" dataDxfId="226"/>
    <tableColumn id="4" xr3:uid="{D6986B9E-027F-4D1D-8988-1EEFDA4F7BDD}" name="Compliance" dataDxfId="225">
      <calculatedColumnFormula>IF(COUNTIF(D3:D50,"Non Compliant")&gt;0,"Non Compliant",IF(COUNTIF(D3:D50,"Partially Compliant")&gt;0,"Partially Compliant","Fully Compliant"))</calculatedColumnFormula>
    </tableColumn>
    <tableColumn id="5" xr3:uid="{BBE8C6D4-5951-420F-8E6A-DFF1C597ECC8}" name="Work assigned to" dataDxfId="224"/>
    <tableColumn id="6" xr3:uid="{9957A2B3-CD88-4EA7-9191-B5CE60E66421}" name="Projected date for completion" dataDxfId="223"/>
    <tableColumn id="7" xr3:uid="{6ECA12D3-6F96-44EE-A042-33F062519FC3}" name="Description of work needing to be done" dataDxfId="222"/>
    <tableColumn id="8" xr3:uid="{888F4CC2-0AAC-4406-AF97-9A475C3F9FFF}" name="Evidence of Compliance" dataDxfId="22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220" dataDxfId="218" headerRowBorderDxfId="219" tableBorderDxfId="217" totalsRowBorderDxfId="216">
  <autoFilter ref="A1:H12" xr:uid="{3CF12713-E1DC-4042-A595-A161AA9BAFD5}"/>
  <tableColumns count="8">
    <tableColumn id="1" xr3:uid="{3A872D1F-A2A9-44CB-8E50-33958C765656}" name="Implement proportionate processes to enable regular background checks appropriate to individual roles or duties and having due regard to the Rehabilitation of Offenders Act (Exceptions) Order" dataDxfId="215"/>
    <tableColumn id="2" xr3:uid="{BDE76DF8-B202-4CB5-8EF0-792DAA3BE78C}" name="Priority" dataDxfId="214"/>
    <tableColumn id="3" xr3:uid="{150D7184-FC04-426D-A17C-9026EDFDB86A}" name="Impact" dataDxfId="213"/>
    <tableColumn id="4" xr3:uid="{299C91EC-3524-4E7B-B1E1-D398D6CF4560}" name="Compliance" dataDxfId="212">
      <calculatedColumnFormula>IF(COUNTIF(D3:D50,"Non Compliant")&gt;0,"Non Compliant",IF(COUNTIF(D3:D50,"Partially Compliant")&gt;0,"Partially Compliant","Fully Compliant"))</calculatedColumnFormula>
    </tableColumn>
    <tableColumn id="5" xr3:uid="{FB037CB6-E0BE-4402-9B7A-2662756E3EED}" name="Work assigned to" dataDxfId="211"/>
    <tableColumn id="6" xr3:uid="{6BDBC66A-F628-4DC4-9237-B4968BBE0DBE}" name="Projected date for completion" dataDxfId="210"/>
    <tableColumn id="7" xr3:uid="{0886FBD4-98D3-4301-8DD5-7710F2B3739B}" name="Description of work needing to be done" dataDxfId="209"/>
    <tableColumn id="8" xr3:uid="{774C8EB9-D328-4C26-A61C-181189FE20B8}" name="Evidence of Compliance" dataDxfId="20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207" dataDxfId="205" headerRowBorderDxfId="206" tableBorderDxfId="204" totalsRowBorderDxfId="203">
  <autoFilter ref="A1:H12" xr:uid="{3CF12713-E1DC-4042-A595-A161AA9BAFD5}"/>
  <tableColumns count="8">
    <tableColumn id="1" xr3:uid="{CFF3F8FB-F7A0-4522-964D-22641C1819E5}" name="Work effectively with others (including cross-border working) to safeguard and promote the welfare of children, young people and adults at risk of abuse, harm, or neglect" dataDxfId="202"/>
    <tableColumn id="2" xr3:uid="{BA3D16EA-74B7-4614-A673-B3DE08B154F8}" name="Priority" dataDxfId="201"/>
    <tableColumn id="3" xr3:uid="{62728A32-AF84-4C70-8392-B3418DD8A8A0}" name="Impact" dataDxfId="200"/>
    <tableColumn id="4" xr3:uid="{79879EFD-CB0C-492C-B36A-AEFADF73BA53}" name="Compliance" dataDxfId="199">
      <calculatedColumnFormula>IF(COUNTIF(D3:D50,"Non Compliant")&gt;0,"Non Compliant",IF(COUNTIF(D3:D50,"Partially Compliant")&gt;0,"Partially Compliant","Fully Compliant"))</calculatedColumnFormula>
    </tableColumn>
    <tableColumn id="5" xr3:uid="{7840CCE3-523C-4655-B9AF-67A1F2AE9DC7}" name="Work assigned to" dataDxfId="198"/>
    <tableColumn id="6" xr3:uid="{8E2DD7FD-EF42-4319-9325-63A23055BB36}" name="Projected date for completion" dataDxfId="197"/>
    <tableColumn id="7" xr3:uid="{D7C28EB5-DD64-4ADA-BF6A-0C864EB061F4}" name="Description of work needing to be done" dataDxfId="196"/>
    <tableColumn id="8" xr3:uid="{790730B9-60F1-4090-B1A5-D24F4005C216}" name="Evidence of Compliance" dataDxfId="19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94" dataDxfId="192" headerRowBorderDxfId="193" tableBorderDxfId="191" totalsRowBorderDxfId="190">
  <autoFilter ref="A1:H12" xr:uid="{8E080D31-62F8-4CB8-9C83-D6802E30E60A}"/>
  <tableColumns count="8">
    <tableColumn id="1" xr3:uid="{E6B96B4F-17AD-4373-8919-F01DE883C874}" name="Have agreed systems, standards and protocols in place to:_x000a_a. allow safeguarding concerns to be raised or otherwise identified;_x000a_b. investigate safeguarding concerns; and_x000a_c. maintain effective and efficient information sharing, ensuring data is made availab" dataDxfId="189"/>
    <tableColumn id="2" xr3:uid="{387129E5-8910-4D75-9847-DC3097452C69}" name="Priority" dataDxfId="188"/>
    <tableColumn id="3" xr3:uid="{E9CCBFDB-E024-454A-92BA-700B84F312A6}" name="Impact" dataDxfId="187"/>
    <tableColumn id="4" xr3:uid="{436248BC-7BF3-4B9B-8102-3CDF11D3E380}" name="Compliance" dataDxfId="186">
      <calculatedColumnFormula>IF(COUNTIF(D3:D50,"Non Compliant")&gt;0,"Non Compliant",IF(COUNTIF(D3:D50,"Partially Compliant")&gt;0,"Partially Compliant","Fully Compliant"))</calculatedColumnFormula>
    </tableColumn>
    <tableColumn id="5" xr3:uid="{AF8791CB-14C0-4B18-83CE-9005DB722E79}" name="Work assigned to" dataDxfId="185"/>
    <tableColumn id="6" xr3:uid="{BB3255AF-AD00-42A3-9538-B18905477F17}" name="Projected date for completion" dataDxfId="184"/>
    <tableColumn id="7" xr3:uid="{502A6AD2-7C9F-49AB-8705-9B71E4A9D5B0}" name="Description of work needing to be done" dataDxfId="183"/>
    <tableColumn id="8" xr3:uid="{69F9EB2B-3E33-4098-9E4A-BF26137FC127}" name="Evidence of Compliance" dataDxfId="18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181" dataDxfId="179" headerRowBorderDxfId="180" tableBorderDxfId="178" totalsRowBorderDxfId="177">
  <autoFilter ref="A1:H12" xr:uid="{3CF12713-E1DC-4042-A595-A161AA9BAFD5}"/>
  <tableColumns count="8">
    <tableColumn id="1" xr3:uid="{08AC25F6-8908-497A-8F87-B202493D77C4}" name="Demonstrate inclusivity by recognising and responding to the differing needs of its diverse community to ensure equality of access" dataDxfId="176"/>
    <tableColumn id="2" xr3:uid="{CFA2B752-B4DB-4373-8494-D2453FF24F6D}" name="Priority" dataDxfId="175"/>
    <tableColumn id="3" xr3:uid="{B4D5222A-DE19-4321-8A97-DB2BA479436D}" name="Impact" dataDxfId="174"/>
    <tableColumn id="4" xr3:uid="{7D5DDBCA-B38D-4E41-8D58-39C624998731}" name="Compliance" dataDxfId="173">
      <calculatedColumnFormula>IF(COUNTIF(D3:D50,"Non Compliant")&gt;0,"Non Compliant",IF(COUNTIF(D3:D50,"Partially Compliant")&gt;0,"Partially Compliant","Fully Compliant"))</calculatedColumnFormula>
    </tableColumn>
    <tableColumn id="5" xr3:uid="{29EA3BB8-27B6-4AF4-9E7D-1A431F928F22}" name="Work assigned to" dataDxfId="172"/>
    <tableColumn id="6" xr3:uid="{4500AF78-9D2C-46C6-9478-42F70B08FF7D}" name="Projected date for completion" dataDxfId="171"/>
    <tableColumn id="7" xr3:uid="{55BF8418-7F30-495F-97D1-73D82DE3BB5D}" name="Description of work needing to be done" dataDxfId="170"/>
    <tableColumn id="8" xr3:uid="{9BB72DA0-667B-47E4-9DF1-F2F72093F5AF}" name="Evidence of Compliance" dataDxfId="169"/>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election activeCell="R22" sqref="R22"/>
    </sheetView>
  </sheetViews>
  <sheetFormatPr defaultRowHeight="14.75" x14ac:dyDescent="0.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heetViews>
  <sheetFormatPr defaultColWidth="9" defaultRowHeight="18"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56.25" customHeight="1" x14ac:dyDescent="0.75">
      <c r="A1" s="30" t="s">
        <v>183</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107</v>
      </c>
      <c r="B3" s="3"/>
      <c r="C3" s="3"/>
      <c r="D3" s="4"/>
      <c r="E3" s="35"/>
      <c r="F3" s="36"/>
      <c r="G3" s="44"/>
      <c r="H3" s="35"/>
    </row>
    <row r="4" spans="1:8" ht="39.4" customHeight="1" x14ac:dyDescent="0.75">
      <c r="A4" s="34" t="s">
        <v>108</v>
      </c>
      <c r="B4" s="3"/>
      <c r="C4" s="3"/>
      <c r="D4" s="4"/>
      <c r="E4" s="35"/>
      <c r="F4" s="36"/>
      <c r="G4" s="44"/>
      <c r="H4" s="69"/>
    </row>
    <row r="5" spans="1:8" ht="39.4" customHeight="1" x14ac:dyDescent="0.75">
      <c r="A5" s="34" t="s">
        <v>109</v>
      </c>
      <c r="B5" s="3"/>
      <c r="C5" s="3"/>
      <c r="D5" s="4"/>
      <c r="E5" s="35"/>
      <c r="F5" s="36"/>
      <c r="G5" s="44"/>
      <c r="H5" s="35"/>
    </row>
    <row r="6" spans="1:8" ht="39.4" customHeight="1" x14ac:dyDescent="0.75">
      <c r="A6" s="34" t="s">
        <v>110</v>
      </c>
      <c r="B6" s="3"/>
      <c r="C6" s="3"/>
      <c r="D6" s="4"/>
      <c r="E6" s="35"/>
      <c r="F6" s="36"/>
      <c r="G6" s="44"/>
      <c r="H6" s="69"/>
    </row>
    <row r="7" spans="1:8" ht="39.4" customHeight="1" x14ac:dyDescent="0.75">
      <c r="A7" s="34" t="s">
        <v>111</v>
      </c>
      <c r="B7" s="3"/>
      <c r="C7" s="3"/>
      <c r="D7" s="4"/>
      <c r="E7" s="35"/>
      <c r="F7" s="36"/>
      <c r="G7" s="44"/>
      <c r="H7" s="35"/>
    </row>
    <row r="8" spans="1:8" ht="39.4" customHeight="1" x14ac:dyDescent="0.75">
      <c r="A8" s="34" t="s">
        <v>112</v>
      </c>
      <c r="B8" s="3"/>
      <c r="C8" s="3"/>
      <c r="D8" s="4"/>
      <c r="E8" s="35"/>
      <c r="F8" s="36"/>
      <c r="G8" s="44"/>
      <c r="H8" s="69"/>
    </row>
    <row r="9" spans="1:8" ht="39.4" customHeight="1" x14ac:dyDescent="0.75">
      <c r="A9" s="34" t="s">
        <v>113</v>
      </c>
      <c r="B9" s="3"/>
      <c r="C9" s="3"/>
      <c r="D9" s="4"/>
      <c r="E9" s="35"/>
      <c r="F9" s="36"/>
      <c r="G9" s="44"/>
      <c r="H9" s="35"/>
    </row>
    <row r="10" spans="1:8" ht="39.4" customHeight="1" x14ac:dyDescent="0.75">
      <c r="A10" s="34" t="s">
        <v>114</v>
      </c>
      <c r="B10" s="3"/>
      <c r="C10" s="3"/>
      <c r="D10" s="4"/>
      <c r="E10" s="35"/>
      <c r="F10" s="36"/>
      <c r="G10" s="44"/>
      <c r="H10" s="69"/>
    </row>
    <row r="11" spans="1:8" ht="39.4" customHeight="1" x14ac:dyDescent="0.75">
      <c r="A11" s="34" t="s">
        <v>115</v>
      </c>
      <c r="B11" s="3"/>
      <c r="C11" s="3"/>
      <c r="D11" s="4"/>
      <c r="E11" s="35"/>
      <c r="F11" s="36"/>
      <c r="G11" s="44"/>
      <c r="H11" s="40"/>
    </row>
    <row r="12" spans="1:8" ht="39.4" customHeight="1" x14ac:dyDescent="0.75">
      <c r="A12" s="37" t="s">
        <v>116</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conditionalFormatting sqref="B2:B12">
    <cfRule type="cellIs" dxfId="62" priority="7" operator="equal">
      <formula>"Low"</formula>
    </cfRule>
    <cfRule type="cellIs" dxfId="61" priority="8" operator="equal">
      <formula>"Medium"</formula>
    </cfRule>
    <cfRule type="cellIs" dxfId="60" priority="9" operator="equal">
      <formula>"High"</formula>
    </cfRule>
  </conditionalFormatting>
  <conditionalFormatting sqref="C2:C12">
    <cfRule type="cellIs" dxfId="59" priority="4" operator="equal">
      <formula>"Low"</formula>
    </cfRule>
    <cfRule type="cellIs" dxfId="58" priority="5" operator="equal">
      <formula>"Medium"</formula>
    </cfRule>
    <cfRule type="cellIs" dxfId="5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2" sqref="A2"/>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102" customHeight="1" x14ac:dyDescent="0.75">
      <c r="A1" s="30" t="s">
        <v>187</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117</v>
      </c>
      <c r="B3" s="3"/>
      <c r="C3" s="3"/>
      <c r="D3" s="4"/>
      <c r="E3" s="35"/>
      <c r="F3" s="36"/>
      <c r="G3" s="44"/>
      <c r="H3" s="35"/>
    </row>
    <row r="4" spans="1:8" ht="39.4" customHeight="1" x14ac:dyDescent="0.75">
      <c r="A4" s="34" t="s">
        <v>118</v>
      </c>
      <c r="B4" s="3"/>
      <c r="C4" s="3"/>
      <c r="D4" s="4"/>
      <c r="E4" s="35"/>
      <c r="F4" s="36"/>
      <c r="G4" s="44"/>
      <c r="H4" s="69"/>
    </row>
    <row r="5" spans="1:8" ht="39.4" customHeight="1" x14ac:dyDescent="0.75">
      <c r="A5" s="34" t="s">
        <v>119</v>
      </c>
      <c r="B5" s="3"/>
      <c r="C5" s="3"/>
      <c r="D5" s="4"/>
      <c r="E5" s="35"/>
      <c r="F5" s="36"/>
      <c r="G5" s="44"/>
      <c r="H5" s="35"/>
    </row>
    <row r="6" spans="1:8" ht="39.4" customHeight="1" x14ac:dyDescent="0.75">
      <c r="A6" s="34" t="s">
        <v>120</v>
      </c>
      <c r="B6" s="3"/>
      <c r="C6" s="3"/>
      <c r="D6" s="4"/>
      <c r="E6" s="35"/>
      <c r="F6" s="36"/>
      <c r="G6" s="44"/>
      <c r="H6" s="69"/>
    </row>
    <row r="7" spans="1:8" ht="39.4" customHeight="1" x14ac:dyDescent="0.75">
      <c r="A7" s="34" t="s">
        <v>121</v>
      </c>
      <c r="B7" s="3"/>
      <c r="C7" s="3"/>
      <c r="D7" s="4"/>
      <c r="E7" s="35"/>
      <c r="F7" s="36"/>
      <c r="G7" s="44"/>
      <c r="H7" s="35"/>
    </row>
    <row r="8" spans="1:8" ht="39.4" customHeight="1" x14ac:dyDescent="0.75">
      <c r="A8" s="34" t="s">
        <v>122</v>
      </c>
      <c r="B8" s="3"/>
      <c r="C8" s="3"/>
      <c r="D8" s="4"/>
      <c r="E8" s="35"/>
      <c r="F8" s="36"/>
      <c r="G8" s="44"/>
      <c r="H8" s="69"/>
    </row>
    <row r="9" spans="1:8" ht="39.4" customHeight="1" x14ac:dyDescent="0.75">
      <c r="A9" s="34" t="s">
        <v>123</v>
      </c>
      <c r="B9" s="3"/>
      <c r="C9" s="3"/>
      <c r="D9" s="4"/>
      <c r="E9" s="35"/>
      <c r="F9" s="36"/>
      <c r="G9" s="44"/>
      <c r="H9" s="35"/>
    </row>
    <row r="10" spans="1:8" ht="39.4" customHeight="1" x14ac:dyDescent="0.75">
      <c r="A10" s="34" t="s">
        <v>124</v>
      </c>
      <c r="B10" s="3"/>
      <c r="C10" s="3"/>
      <c r="D10" s="4"/>
      <c r="E10" s="35"/>
      <c r="F10" s="36"/>
      <c r="G10" s="44"/>
      <c r="H10" s="69"/>
    </row>
    <row r="11" spans="1:8" ht="39.4" customHeight="1" x14ac:dyDescent="0.75">
      <c r="A11" s="34" t="s">
        <v>125</v>
      </c>
      <c r="B11" s="3"/>
      <c r="C11" s="3"/>
      <c r="D11" s="4"/>
      <c r="E11" s="35"/>
      <c r="F11" s="36"/>
      <c r="G11" s="44"/>
      <c r="H11" s="40"/>
    </row>
    <row r="12" spans="1:8" ht="39.4" customHeight="1" x14ac:dyDescent="0.75">
      <c r="A12" s="37" t="s">
        <v>126</v>
      </c>
      <c r="B12" s="38"/>
      <c r="C12" s="38"/>
      <c r="D12" s="39"/>
      <c r="E12" s="40"/>
      <c r="F12" s="41"/>
      <c r="G12" s="45"/>
      <c r="H12" s="69"/>
    </row>
  </sheetData>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58.5" customHeight="1" x14ac:dyDescent="0.75">
      <c r="A1" s="30" t="s">
        <v>188</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127</v>
      </c>
      <c r="B3" s="3"/>
      <c r="C3" s="3"/>
      <c r="D3" s="4"/>
      <c r="E3" s="35"/>
      <c r="F3" s="36"/>
      <c r="G3" s="44"/>
      <c r="H3" s="35"/>
    </row>
    <row r="4" spans="1:8" ht="39.4" customHeight="1" x14ac:dyDescent="0.75">
      <c r="A4" s="34" t="s">
        <v>128</v>
      </c>
      <c r="B4" s="3"/>
      <c r="C4" s="3"/>
      <c r="D4" s="4"/>
      <c r="E4" s="35"/>
      <c r="F4" s="36"/>
      <c r="G4" s="44"/>
      <c r="H4" s="69"/>
    </row>
    <row r="5" spans="1:8" ht="39.4" customHeight="1" x14ac:dyDescent="0.75">
      <c r="A5" s="34" t="s">
        <v>129</v>
      </c>
      <c r="B5" s="3"/>
      <c r="C5" s="3"/>
      <c r="D5" s="4"/>
      <c r="E5" s="35"/>
      <c r="F5" s="36"/>
      <c r="G5" s="44"/>
      <c r="H5" s="35"/>
    </row>
    <row r="6" spans="1:8" ht="39.4" customHeight="1" x14ac:dyDescent="0.75">
      <c r="A6" s="34" t="s">
        <v>130</v>
      </c>
      <c r="B6" s="3"/>
      <c r="C6" s="3"/>
      <c r="D6" s="4"/>
      <c r="E6" s="35"/>
      <c r="F6" s="36"/>
      <c r="G6" s="44"/>
      <c r="H6" s="69"/>
    </row>
    <row r="7" spans="1:8" ht="39.4" customHeight="1" x14ac:dyDescent="0.75">
      <c r="A7" s="34" t="s">
        <v>131</v>
      </c>
      <c r="B7" s="3"/>
      <c r="C7" s="3"/>
      <c r="D7" s="4"/>
      <c r="E7" s="35"/>
      <c r="F7" s="36"/>
      <c r="G7" s="44"/>
      <c r="H7" s="35"/>
    </row>
    <row r="8" spans="1:8" ht="39.4" customHeight="1" x14ac:dyDescent="0.75">
      <c r="A8" s="34" t="s">
        <v>132</v>
      </c>
      <c r="B8" s="3"/>
      <c r="C8" s="3"/>
      <c r="D8" s="4"/>
      <c r="E8" s="35"/>
      <c r="F8" s="36"/>
      <c r="G8" s="44"/>
      <c r="H8" s="69"/>
    </row>
    <row r="9" spans="1:8" ht="39.4" customHeight="1" x14ac:dyDescent="0.75">
      <c r="A9" s="34" t="s">
        <v>133</v>
      </c>
      <c r="B9" s="3"/>
      <c r="C9" s="3"/>
      <c r="D9" s="4"/>
      <c r="E9" s="35"/>
      <c r="F9" s="36"/>
      <c r="G9" s="44"/>
      <c r="H9" s="35"/>
    </row>
    <row r="10" spans="1:8" ht="39.4" customHeight="1" x14ac:dyDescent="0.75">
      <c r="A10" s="34" t="s">
        <v>134</v>
      </c>
      <c r="B10" s="3"/>
      <c r="C10" s="3"/>
      <c r="D10" s="4"/>
      <c r="E10" s="35"/>
      <c r="F10" s="36"/>
      <c r="G10" s="44"/>
      <c r="H10" s="69"/>
    </row>
    <row r="11" spans="1:8" ht="39.4" customHeight="1" x14ac:dyDescent="0.75">
      <c r="A11" s="34" t="s">
        <v>135</v>
      </c>
      <c r="B11" s="3"/>
      <c r="C11" s="3"/>
      <c r="D11" s="4"/>
      <c r="E11" s="35"/>
      <c r="F11" s="36"/>
      <c r="G11" s="44"/>
      <c r="H11" s="40"/>
    </row>
    <row r="12" spans="1:8" ht="39.4" customHeight="1" x14ac:dyDescent="0.75">
      <c r="A12" s="37" t="s">
        <v>136</v>
      </c>
      <c r="B12" s="38"/>
      <c r="C12" s="38"/>
      <c r="D12" s="39"/>
      <c r="E12" s="40"/>
      <c r="F12" s="41"/>
      <c r="G12" s="45"/>
      <c r="H12" s="69"/>
    </row>
  </sheetData>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61.5" customHeight="1" x14ac:dyDescent="0.75">
      <c r="A1" s="30" t="s">
        <v>190</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137</v>
      </c>
      <c r="B3" s="3"/>
      <c r="C3" s="3"/>
      <c r="D3" s="4"/>
      <c r="E3" s="35"/>
      <c r="F3" s="36"/>
      <c r="G3" s="44"/>
      <c r="H3" s="35"/>
    </row>
    <row r="4" spans="1:8" ht="39.4" customHeight="1" x14ac:dyDescent="0.75">
      <c r="A4" s="34" t="s">
        <v>138</v>
      </c>
      <c r="B4" s="3"/>
      <c r="C4" s="3"/>
      <c r="D4" s="4"/>
      <c r="E4" s="35"/>
      <c r="F4" s="36"/>
      <c r="G4" s="44"/>
      <c r="H4" s="69"/>
    </row>
    <row r="5" spans="1:8" ht="39.4" customHeight="1" x14ac:dyDescent="0.75">
      <c r="A5" s="34" t="s">
        <v>139</v>
      </c>
      <c r="B5" s="3"/>
      <c r="C5" s="3"/>
      <c r="D5" s="4"/>
      <c r="E5" s="35"/>
      <c r="F5" s="36"/>
      <c r="G5" s="44"/>
      <c r="H5" s="35"/>
    </row>
    <row r="6" spans="1:8" ht="39.4" customHeight="1" x14ac:dyDescent="0.75">
      <c r="A6" s="34" t="s">
        <v>140</v>
      </c>
      <c r="B6" s="3"/>
      <c r="C6" s="3"/>
      <c r="D6" s="4"/>
      <c r="E6" s="35"/>
      <c r="F6" s="36"/>
      <c r="G6" s="44"/>
      <c r="H6" s="69"/>
    </row>
    <row r="7" spans="1:8" ht="39.4" customHeight="1" x14ac:dyDescent="0.75">
      <c r="A7" s="34" t="s">
        <v>141</v>
      </c>
      <c r="B7" s="3"/>
      <c r="C7" s="3"/>
      <c r="D7" s="4"/>
      <c r="E7" s="35"/>
      <c r="F7" s="36"/>
      <c r="G7" s="44"/>
      <c r="H7" s="35"/>
    </row>
    <row r="8" spans="1:8" ht="39.4" customHeight="1" x14ac:dyDescent="0.75">
      <c r="A8" s="34" t="s">
        <v>142</v>
      </c>
      <c r="B8" s="3"/>
      <c r="C8" s="3"/>
      <c r="D8" s="4"/>
      <c r="E8" s="35"/>
      <c r="F8" s="36"/>
      <c r="G8" s="44"/>
      <c r="H8" s="69"/>
    </row>
    <row r="9" spans="1:8" ht="39.4" customHeight="1" x14ac:dyDescent="0.75">
      <c r="A9" s="34" t="s">
        <v>143</v>
      </c>
      <c r="B9" s="3"/>
      <c r="C9" s="3"/>
      <c r="D9" s="4"/>
      <c r="E9" s="35"/>
      <c r="F9" s="36"/>
      <c r="G9" s="44"/>
      <c r="H9" s="35"/>
    </row>
    <row r="10" spans="1:8" ht="39.4" customHeight="1" x14ac:dyDescent="0.75">
      <c r="A10" s="34" t="s">
        <v>144</v>
      </c>
      <c r="B10" s="3"/>
      <c r="C10" s="3"/>
      <c r="D10" s="4"/>
      <c r="E10" s="35"/>
      <c r="F10" s="36"/>
      <c r="G10" s="44"/>
      <c r="H10" s="69"/>
    </row>
    <row r="11" spans="1:8" ht="39.4" customHeight="1" x14ac:dyDescent="0.75">
      <c r="A11" s="34" t="s">
        <v>145</v>
      </c>
      <c r="B11" s="3"/>
      <c r="C11" s="3"/>
      <c r="D11" s="4"/>
      <c r="E11" s="35"/>
      <c r="F11" s="36"/>
      <c r="G11" s="44"/>
      <c r="H11" s="40"/>
    </row>
    <row r="12" spans="1:8" ht="39.4" customHeight="1" x14ac:dyDescent="0.75">
      <c r="A12" s="37" t="s">
        <v>146</v>
      </c>
      <c r="B12" s="38"/>
      <c r="C12" s="38"/>
      <c r="D12" s="39"/>
      <c r="E12" s="40"/>
      <c r="F12" s="41"/>
      <c r="G12" s="45"/>
      <c r="H12" s="69"/>
    </row>
  </sheetData>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F11" sqref="F11"/>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109.15" customHeight="1" x14ac:dyDescent="0.75">
      <c r="A1" s="30" t="s">
        <v>40</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147</v>
      </c>
      <c r="B3" s="3"/>
      <c r="C3" s="3"/>
      <c r="D3" s="4"/>
      <c r="E3" s="35"/>
      <c r="F3" s="36"/>
      <c r="G3" s="44"/>
      <c r="H3" s="35"/>
    </row>
    <row r="4" spans="1:8" ht="39.4" customHeight="1" x14ac:dyDescent="0.75">
      <c r="A4" s="34" t="s">
        <v>148</v>
      </c>
      <c r="B4" s="3"/>
      <c r="C4" s="3"/>
      <c r="D4" s="4"/>
      <c r="E4" s="35"/>
      <c r="F4" s="36"/>
      <c r="G4" s="44"/>
      <c r="H4" s="69"/>
    </row>
    <row r="5" spans="1:8" ht="39.4" customHeight="1" x14ac:dyDescent="0.75">
      <c r="A5" s="34" t="s">
        <v>149</v>
      </c>
      <c r="B5" s="3"/>
      <c r="C5" s="3"/>
      <c r="D5" s="4"/>
      <c r="E5" s="35"/>
      <c r="F5" s="36"/>
      <c r="G5" s="44"/>
      <c r="H5" s="35"/>
    </row>
    <row r="6" spans="1:8" ht="39.4" customHeight="1" x14ac:dyDescent="0.75">
      <c r="A6" s="34" t="s">
        <v>150</v>
      </c>
      <c r="B6" s="3"/>
      <c r="C6" s="3"/>
      <c r="D6" s="4"/>
      <c r="E6" s="35"/>
      <c r="F6" s="36"/>
      <c r="G6" s="44"/>
      <c r="H6" s="69"/>
    </row>
    <row r="7" spans="1:8" ht="39.4" customHeight="1" x14ac:dyDescent="0.75">
      <c r="A7" s="34" t="s">
        <v>151</v>
      </c>
      <c r="B7" s="3"/>
      <c r="C7" s="3"/>
      <c r="D7" s="4"/>
      <c r="E7" s="35"/>
      <c r="F7" s="36"/>
      <c r="G7" s="44"/>
      <c r="H7" s="35"/>
    </row>
    <row r="8" spans="1:8" ht="39.4" customHeight="1" x14ac:dyDescent="0.75">
      <c r="A8" s="34" t="s">
        <v>152</v>
      </c>
      <c r="B8" s="3"/>
      <c r="C8" s="3"/>
      <c r="D8" s="4"/>
      <c r="E8" s="35"/>
      <c r="F8" s="36"/>
      <c r="G8" s="44"/>
      <c r="H8" s="69"/>
    </row>
    <row r="9" spans="1:8" ht="39.4" customHeight="1" x14ac:dyDescent="0.75">
      <c r="A9" s="34" t="s">
        <v>153</v>
      </c>
      <c r="B9" s="3"/>
      <c r="C9" s="3"/>
      <c r="D9" s="4"/>
      <c r="E9" s="35"/>
      <c r="F9" s="36"/>
      <c r="G9" s="44"/>
      <c r="H9" s="35"/>
    </row>
    <row r="10" spans="1:8" ht="39.4" customHeight="1" x14ac:dyDescent="0.75">
      <c r="A10" s="34" t="s">
        <v>154</v>
      </c>
      <c r="B10" s="3"/>
      <c r="C10" s="3"/>
      <c r="D10" s="4"/>
      <c r="E10" s="35"/>
      <c r="F10" s="36"/>
      <c r="G10" s="44"/>
      <c r="H10" s="69"/>
    </row>
    <row r="11" spans="1:8" ht="39.4" customHeight="1" x14ac:dyDescent="0.75">
      <c r="A11" s="34" t="s">
        <v>155</v>
      </c>
      <c r="B11" s="3"/>
      <c r="C11" s="3"/>
      <c r="D11" s="4"/>
      <c r="E11" s="35"/>
      <c r="F11" s="36"/>
      <c r="G11" s="44"/>
      <c r="H11" s="40"/>
    </row>
    <row r="12" spans="1:8" ht="39.4" customHeight="1" x14ac:dyDescent="0.75">
      <c r="A12" s="37" t="s">
        <v>156</v>
      </c>
      <c r="B12" s="38"/>
      <c r="C12" s="38"/>
      <c r="D12" s="39"/>
      <c r="E12" s="40"/>
      <c r="F12" s="41"/>
      <c r="G12" s="45"/>
      <c r="H12" s="69"/>
    </row>
  </sheetData>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zoomScale="85" zoomScaleNormal="85" workbookViewId="0">
      <selection activeCell="C2" sqref="C2"/>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118.15" customHeight="1" x14ac:dyDescent="0.75">
      <c r="A1" s="30" t="s">
        <v>40</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157</v>
      </c>
      <c r="B3" s="3"/>
      <c r="C3" s="3"/>
      <c r="D3" s="4"/>
      <c r="E3" s="35"/>
      <c r="F3" s="36"/>
      <c r="G3" s="44"/>
      <c r="H3" s="35"/>
    </row>
    <row r="4" spans="1:8" ht="39.4" customHeight="1" x14ac:dyDescent="0.75">
      <c r="A4" s="34" t="s">
        <v>158</v>
      </c>
      <c r="B4" s="3"/>
      <c r="C4" s="3"/>
      <c r="D4" s="4"/>
      <c r="E4" s="35"/>
      <c r="F4" s="36"/>
      <c r="G4" s="44"/>
      <c r="H4" s="69"/>
    </row>
    <row r="5" spans="1:8" ht="39.4" customHeight="1" x14ac:dyDescent="0.75">
      <c r="A5" s="34" t="s">
        <v>159</v>
      </c>
      <c r="B5" s="3"/>
      <c r="C5" s="3"/>
      <c r="D5" s="4"/>
      <c r="E5" s="35"/>
      <c r="F5" s="36"/>
      <c r="G5" s="44"/>
      <c r="H5" s="35"/>
    </row>
    <row r="6" spans="1:8" ht="39.4" customHeight="1" x14ac:dyDescent="0.75">
      <c r="A6" s="34" t="s">
        <v>160</v>
      </c>
      <c r="B6" s="3"/>
      <c r="C6" s="3"/>
      <c r="D6" s="4"/>
      <c r="E6" s="35"/>
      <c r="F6" s="36"/>
      <c r="G6" s="44"/>
      <c r="H6" s="69"/>
    </row>
    <row r="7" spans="1:8" ht="39.4" customHeight="1" x14ac:dyDescent="0.75">
      <c r="A7" s="34" t="s">
        <v>161</v>
      </c>
      <c r="B7" s="3"/>
      <c r="C7" s="3"/>
      <c r="D7" s="4"/>
      <c r="E7" s="35"/>
      <c r="F7" s="36"/>
      <c r="G7" s="44"/>
      <c r="H7" s="35"/>
    </row>
    <row r="8" spans="1:8" ht="39.4" customHeight="1" x14ac:dyDescent="0.75">
      <c r="A8" s="34" t="s">
        <v>162</v>
      </c>
      <c r="B8" s="3"/>
      <c r="C8" s="3"/>
      <c r="D8" s="4"/>
      <c r="E8" s="35"/>
      <c r="F8" s="36"/>
      <c r="G8" s="44"/>
      <c r="H8" s="69"/>
    </row>
    <row r="9" spans="1:8" ht="39.4" customHeight="1" x14ac:dyDescent="0.75">
      <c r="A9" s="34" t="s">
        <v>163</v>
      </c>
      <c r="B9" s="3"/>
      <c r="C9" s="3"/>
      <c r="D9" s="4"/>
      <c r="E9" s="35"/>
      <c r="F9" s="36"/>
      <c r="G9" s="44"/>
      <c r="H9" s="35"/>
    </row>
    <row r="10" spans="1:8" ht="39.4" customHeight="1" x14ac:dyDescent="0.75">
      <c r="A10" s="34" t="s">
        <v>164</v>
      </c>
      <c r="B10" s="3"/>
      <c r="C10" s="3"/>
      <c r="D10" s="4"/>
      <c r="E10" s="35"/>
      <c r="F10" s="36"/>
      <c r="G10" s="44"/>
      <c r="H10" s="69"/>
    </row>
    <row r="11" spans="1:8" ht="39.4" customHeight="1" x14ac:dyDescent="0.75">
      <c r="A11" s="34" t="s">
        <v>165</v>
      </c>
      <c r="B11" s="3"/>
      <c r="C11" s="3"/>
      <c r="D11" s="4"/>
      <c r="E11" s="35"/>
      <c r="F11" s="36"/>
      <c r="G11" s="44"/>
      <c r="H11" s="40"/>
    </row>
    <row r="12" spans="1:8" ht="39.4" customHeight="1" x14ac:dyDescent="0.75">
      <c r="A12" s="37" t="s">
        <v>166</v>
      </c>
      <c r="B12" s="38"/>
      <c r="C12" s="38"/>
      <c r="D12" s="39"/>
      <c r="E12" s="40"/>
      <c r="F12" s="41"/>
      <c r="G12" s="45"/>
      <c r="H12" s="69"/>
    </row>
  </sheetData>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G10" sqref="G10"/>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120" customHeight="1" x14ac:dyDescent="0.75">
      <c r="A1" s="30" t="s">
        <v>40</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167</v>
      </c>
      <c r="B3" s="3"/>
      <c r="C3" s="3"/>
      <c r="D3" s="4"/>
      <c r="E3" s="35"/>
      <c r="F3" s="36"/>
      <c r="G3" s="44"/>
      <c r="H3" s="35"/>
    </row>
    <row r="4" spans="1:8" ht="39.4" customHeight="1" x14ac:dyDescent="0.75">
      <c r="A4" s="34" t="s">
        <v>168</v>
      </c>
      <c r="B4" s="3"/>
      <c r="C4" s="3"/>
      <c r="D4" s="4"/>
      <c r="E4" s="35"/>
      <c r="F4" s="36"/>
      <c r="G4" s="44"/>
      <c r="H4" s="69"/>
    </row>
    <row r="5" spans="1:8" ht="39.4" customHeight="1" x14ac:dyDescent="0.75">
      <c r="A5" s="34" t="s">
        <v>169</v>
      </c>
      <c r="B5" s="3"/>
      <c r="C5" s="3"/>
      <c r="D5" s="4"/>
      <c r="E5" s="35"/>
      <c r="F5" s="36"/>
      <c r="G5" s="44"/>
      <c r="H5" s="35"/>
    </row>
    <row r="6" spans="1:8" ht="39.4" customHeight="1" x14ac:dyDescent="0.75">
      <c r="A6" s="34" t="s">
        <v>170</v>
      </c>
      <c r="B6" s="3"/>
      <c r="C6" s="3"/>
      <c r="D6" s="4"/>
      <c r="E6" s="35"/>
      <c r="F6" s="36"/>
      <c r="G6" s="44"/>
      <c r="H6" s="69"/>
    </row>
    <row r="7" spans="1:8" ht="39.4" customHeight="1" x14ac:dyDescent="0.75">
      <c r="A7" s="34" t="s">
        <v>171</v>
      </c>
      <c r="B7" s="3"/>
      <c r="C7" s="3"/>
      <c r="D7" s="4"/>
      <c r="E7" s="35"/>
      <c r="F7" s="36"/>
      <c r="G7" s="44"/>
      <c r="H7" s="35"/>
    </row>
    <row r="8" spans="1:8" ht="39.4" customHeight="1" x14ac:dyDescent="0.75">
      <c r="A8" s="34" t="s">
        <v>172</v>
      </c>
      <c r="B8" s="3"/>
      <c r="C8" s="3"/>
      <c r="D8" s="4"/>
      <c r="E8" s="35"/>
      <c r="F8" s="36"/>
      <c r="G8" s="44"/>
      <c r="H8" s="69"/>
    </row>
    <row r="9" spans="1:8" ht="39.4" customHeight="1" x14ac:dyDescent="0.75">
      <c r="A9" s="34" t="s">
        <v>173</v>
      </c>
      <c r="B9" s="3"/>
      <c r="C9" s="3"/>
      <c r="D9" s="4"/>
      <c r="E9" s="35"/>
      <c r="F9" s="36"/>
      <c r="G9" s="44"/>
      <c r="H9" s="35"/>
    </row>
    <row r="10" spans="1:8" ht="39.4" customHeight="1" x14ac:dyDescent="0.75">
      <c r="A10" s="34" t="s">
        <v>174</v>
      </c>
      <c r="B10" s="3"/>
      <c r="C10" s="3"/>
      <c r="D10" s="4"/>
      <c r="E10" s="35"/>
      <c r="F10" s="36"/>
      <c r="G10" s="44"/>
      <c r="H10" s="69"/>
    </row>
    <row r="11" spans="1:8" ht="39.4" customHeight="1" x14ac:dyDescent="0.75">
      <c r="A11" s="34" t="s">
        <v>175</v>
      </c>
      <c r="B11" s="3"/>
      <c r="C11" s="3"/>
      <c r="D11" s="4"/>
      <c r="E11" s="35"/>
      <c r="F11" s="36"/>
      <c r="G11" s="44"/>
      <c r="H11" s="40"/>
    </row>
    <row r="12" spans="1:8" ht="39.4" customHeight="1" x14ac:dyDescent="0.75">
      <c r="A12" s="37" t="s">
        <v>176</v>
      </c>
      <c r="B12" s="38"/>
      <c r="C12" s="38"/>
      <c r="D12" s="39"/>
      <c r="E12" s="40"/>
      <c r="F12" s="41"/>
      <c r="G12" s="45"/>
      <c r="H12" s="69"/>
    </row>
  </sheetData>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26"/>
  <sheetViews>
    <sheetView showGridLines="0" tabSelected="1" zoomScaleNormal="100" workbookViewId="0">
      <selection activeCell="B12" sqref="B12"/>
    </sheetView>
  </sheetViews>
  <sheetFormatPr defaultColWidth="9" defaultRowHeight="18" customHeight="1" x14ac:dyDescent="0.75"/>
  <cols>
    <col min="1" max="1" width="9" style="2"/>
    <col min="2" max="2" width="53.58984375" style="2" customWidth="1"/>
    <col min="3" max="11" width="8.7265625" style="2" customWidth="1"/>
    <col min="12" max="16384" width="9" style="2"/>
  </cols>
  <sheetData>
    <row r="2" spans="1:12" ht="72.75" customHeight="1" x14ac:dyDescent="0.75"/>
    <row r="3" spans="1:12" ht="18" customHeight="1" thickBot="1" x14ac:dyDescent="0.9"/>
    <row r="4" spans="1:12" ht="20.45" customHeight="1" thickTop="1" thickBot="1" x14ac:dyDescent="0.9">
      <c r="B4" s="87" t="s">
        <v>0</v>
      </c>
      <c r="C4" s="87"/>
      <c r="D4" s="87"/>
      <c r="E4" s="87"/>
      <c r="F4" s="87"/>
      <c r="G4" s="87"/>
      <c r="I4" s="77" t="s">
        <v>1</v>
      </c>
      <c r="J4" s="78"/>
      <c r="K4" s="78"/>
      <c r="L4" s="79"/>
    </row>
    <row r="5" spans="1:12" ht="20.45" customHeight="1" thickBot="1" x14ac:dyDescent="0.9">
      <c r="B5" s="75" t="s">
        <v>2</v>
      </c>
      <c r="C5" s="86"/>
      <c r="D5" s="86"/>
      <c r="E5" s="86"/>
      <c r="F5" s="86"/>
      <c r="G5" s="86"/>
      <c r="I5" s="80"/>
      <c r="J5" s="81"/>
      <c r="K5" s="81"/>
      <c r="L5" s="82"/>
    </row>
    <row r="6" spans="1:12" ht="20.45" customHeight="1" thickBot="1" x14ac:dyDescent="0.9">
      <c r="B6" s="75" t="s">
        <v>3</v>
      </c>
      <c r="C6" s="86"/>
      <c r="D6" s="86"/>
      <c r="E6" s="86"/>
      <c r="F6" s="86"/>
      <c r="G6" s="86"/>
      <c r="I6" s="80"/>
      <c r="J6" s="81"/>
      <c r="K6" s="81"/>
      <c r="L6" s="82"/>
    </row>
    <row r="7" spans="1:12" ht="20.45" customHeight="1" thickBot="1" x14ac:dyDescent="0.9">
      <c r="B7" s="75" t="s">
        <v>4</v>
      </c>
      <c r="C7" s="86"/>
      <c r="D7" s="86"/>
      <c r="E7" s="86"/>
      <c r="F7" s="86"/>
      <c r="G7" s="86"/>
      <c r="I7" s="80"/>
      <c r="J7" s="81"/>
      <c r="K7" s="81"/>
      <c r="L7" s="82"/>
    </row>
    <row r="8" spans="1:12" ht="20.45" customHeight="1" thickBot="1" x14ac:dyDescent="0.9">
      <c r="B8" s="75" t="s">
        <v>5</v>
      </c>
      <c r="C8" s="86"/>
      <c r="D8" s="86"/>
      <c r="E8" s="86"/>
      <c r="F8" s="86"/>
      <c r="G8" s="86"/>
      <c r="I8" s="83"/>
      <c r="J8" s="84"/>
      <c r="K8" s="84"/>
      <c r="L8" s="85"/>
    </row>
    <row r="9" spans="1:12" ht="18" customHeight="1" x14ac:dyDescent="0.75">
      <c r="B9" s="18"/>
      <c r="C9" s="18"/>
      <c r="D9"/>
    </row>
    <row r="10" spans="1:12" ht="18" customHeight="1" x14ac:dyDescent="0.75">
      <c r="A10" s="88" t="s">
        <v>6</v>
      </c>
      <c r="B10" s="88" t="s">
        <v>7</v>
      </c>
      <c r="C10" s="92" t="s">
        <v>8</v>
      </c>
      <c r="D10" s="92"/>
      <c r="E10" s="92"/>
      <c r="F10" s="93" t="s">
        <v>9</v>
      </c>
      <c r="G10" s="93"/>
      <c r="H10" s="93"/>
      <c r="I10" s="89" t="s">
        <v>10</v>
      </c>
      <c r="J10" s="90"/>
      <c r="K10" s="90"/>
      <c r="L10" s="91"/>
    </row>
    <row r="11" spans="1:12" s="5" customFormat="1" ht="31.15" customHeight="1" x14ac:dyDescent="0.75">
      <c r="A11" s="88"/>
      <c r="B11" s="88"/>
      <c r="C11" s="6" t="s">
        <v>11</v>
      </c>
      <c r="D11" s="7" t="s">
        <v>12</v>
      </c>
      <c r="E11" s="8" t="s">
        <v>13</v>
      </c>
      <c r="F11" s="6" t="s">
        <v>11</v>
      </c>
      <c r="G11" s="7" t="s">
        <v>12</v>
      </c>
      <c r="H11" s="8" t="s">
        <v>13</v>
      </c>
      <c r="I11" s="9" t="s">
        <v>14</v>
      </c>
      <c r="J11" s="10" t="s">
        <v>24</v>
      </c>
      <c r="K11" s="11" t="s">
        <v>15</v>
      </c>
      <c r="L11" s="14" t="s">
        <v>16</v>
      </c>
    </row>
    <row r="12" spans="1:12" ht="87.5" customHeight="1" x14ac:dyDescent="0.75">
      <c r="A12" s="3" t="s">
        <v>177</v>
      </c>
      <c r="B12" s="12" t="s">
        <v>17</v>
      </c>
      <c r="C12" s="16">
        <f>COUNTIF('Criteria 1a'!$B$3:$B$50,"Low")</f>
        <v>0</v>
      </c>
      <c r="D12" s="16">
        <f>COUNTIF('Criteria 1a'!$B$3:$B$50,"Medium")</f>
        <v>0</v>
      </c>
      <c r="E12" s="16">
        <f>COUNTIF('Criteria 1a'!$B$3:$B$50,"High")</f>
        <v>0</v>
      </c>
      <c r="F12" s="17">
        <f>COUNTIF('Criteria 1a'!$C$3:$C$50,"Low")</f>
        <v>0</v>
      </c>
      <c r="G12" s="17">
        <f>COUNTIF('Criteria 1a'!$C$3:$C$50,"Medium")</f>
        <v>0</v>
      </c>
      <c r="H12" s="17">
        <f>COUNTIF('Criteria 1a'!$C$3:$C$50,"High")</f>
        <v>0</v>
      </c>
      <c r="I12" s="15">
        <f>COUNTIF('Criteria 1a'!$D$3:$D$50,"Fully Compliant")</f>
        <v>0</v>
      </c>
      <c r="J12" s="15">
        <f>COUNTIF('Criteria 1a'!$D$3:$D$50,"Partially Compliant")</f>
        <v>0</v>
      </c>
      <c r="K12" s="15">
        <f>COUNTIF('Criteria 1a'!$D$3:$D$50,"Non Compliant")</f>
        <v>0</v>
      </c>
      <c r="L12" s="13"/>
    </row>
    <row r="13" spans="1:12" ht="69.95" customHeight="1" x14ac:dyDescent="0.75">
      <c r="A13" s="3" t="s">
        <v>178</v>
      </c>
      <c r="B13" s="12" t="s">
        <v>18</v>
      </c>
      <c r="C13" s="16">
        <f>COUNTIF('Criteria 1b'!$B$3:$B$50,"Low")</f>
        <v>0</v>
      </c>
      <c r="D13" s="16">
        <f>COUNTIF('Criteria 1b'!$B$3:$B$50,"Medium")</f>
        <v>0</v>
      </c>
      <c r="E13" s="16">
        <f>COUNTIF('Criteria 1b'!$B$3:$B$50,"High")</f>
        <v>0</v>
      </c>
      <c r="F13" s="17">
        <f>COUNTIF('Criteria 1b'!$C$3:$C$50,"Low")</f>
        <v>0</v>
      </c>
      <c r="G13" s="17">
        <f>COUNTIF('Criteria 1b'!$C$3:$C$50,"Medium")</f>
        <v>0</v>
      </c>
      <c r="H13" s="17">
        <f>COUNTIF('Criteria 1b'!$C$3:$C$50,"High")</f>
        <v>0</v>
      </c>
      <c r="I13" s="15">
        <f>COUNTIF('Criteria 1b'!$D$3:$D$50,"Fully Compliant")</f>
        <v>0</v>
      </c>
      <c r="J13" s="15">
        <f>COUNTIF('Criteria 1b'!$D$3:$D$50,"Partially Compliant")</f>
        <v>0</v>
      </c>
      <c r="K13" s="15">
        <f>COUNTIF('Criteria 1b'!$D$3:$D$50,"Non Compliant")</f>
        <v>0</v>
      </c>
      <c r="L13" s="13"/>
    </row>
    <row r="14" spans="1:12" ht="60" customHeight="1" x14ac:dyDescent="0.75">
      <c r="A14" s="3">
        <v>2</v>
      </c>
      <c r="B14" s="12" t="s">
        <v>19</v>
      </c>
      <c r="C14" s="16">
        <f>COUNTIF('Criteria 2'!$B$3:$B$50,"Low")</f>
        <v>0</v>
      </c>
      <c r="D14" s="16">
        <f>COUNTIF('Criteria 2'!$B$3:$B$50,"Medium")</f>
        <v>0</v>
      </c>
      <c r="E14" s="16">
        <f>COUNTIF('Criteria 2'!$B$3:$B$50,"High")</f>
        <v>0</v>
      </c>
      <c r="F14" s="17">
        <f>COUNTIF('Criteria 2'!$C$3:$C$50,"Low")</f>
        <v>0</v>
      </c>
      <c r="G14" s="17">
        <f>COUNTIF('Criteria 2'!$C$3:$C$50,"Medium")</f>
        <v>0</v>
      </c>
      <c r="H14" s="17">
        <f>COUNTIF('Criteria 2'!$C$3:$C$50,"High")</f>
        <v>0</v>
      </c>
      <c r="I14" s="15">
        <f>COUNTIF('Criteria 2'!$D$3:$D$50,"Fully Compliant")</f>
        <v>0</v>
      </c>
      <c r="J14" s="15">
        <f>COUNTIF('Criteria 2'!$D$3:$D$50,"Partially Compliant")</f>
        <v>0</v>
      </c>
      <c r="K14" s="15">
        <f>COUNTIF('Criteria 2'!$D$3:$D$50,"Non Compliant")</f>
        <v>0</v>
      </c>
      <c r="L14" s="13"/>
    </row>
    <row r="15" spans="1:12" ht="60" customHeight="1" x14ac:dyDescent="0.75">
      <c r="A15" s="3">
        <v>3</v>
      </c>
      <c r="B15" s="12" t="s">
        <v>184</v>
      </c>
      <c r="C15" s="16">
        <f>COUNTIF('Criteria 3'!$B$3:$B$50,"Low")</f>
        <v>0</v>
      </c>
      <c r="D15" s="16">
        <f>COUNTIF('Criteria 3'!$B$3:$B$50,"Medium")</f>
        <v>0</v>
      </c>
      <c r="E15" s="16">
        <f>COUNTIF('Criteria 3'!$B$3:$B$50,"High")</f>
        <v>0</v>
      </c>
      <c r="F15" s="17">
        <f>COUNTIF('Criteria 3'!$C$3:$C$50,"Low")</f>
        <v>0</v>
      </c>
      <c r="G15" s="17">
        <f>COUNTIF('Criteria 3'!$C$3:$C$50,"Medium")</f>
        <v>0</v>
      </c>
      <c r="H15" s="17">
        <f>COUNTIF('Criteria 3'!$C$3:$C$50,"High")</f>
        <v>0</v>
      </c>
      <c r="I15" s="15">
        <f>COUNTIF('Criteria 3'!$D$3:$D$50,"Fully Compliant")</f>
        <v>0</v>
      </c>
      <c r="J15" s="15">
        <f>COUNTIF('Criteria 3'!$D$3:$D$50,"Partially Compliant")</f>
        <v>0</v>
      </c>
      <c r="K15" s="15">
        <f>COUNTIF('Criteria 3'!$D$3:$D$50,"Non Compliant")</f>
        <v>0</v>
      </c>
      <c r="L15" s="13"/>
    </row>
    <row r="16" spans="1:12" ht="60" customHeight="1" x14ac:dyDescent="0.75">
      <c r="A16" s="3">
        <v>4</v>
      </c>
      <c r="B16" s="12" t="s">
        <v>20</v>
      </c>
      <c r="C16" s="16">
        <f>COUNTIF('Criteria 4'!$B$3:$B$50,"Low")</f>
        <v>0</v>
      </c>
      <c r="D16" s="16">
        <f>COUNTIF('Criteria 4'!$B$3:$B$50,"Medium")</f>
        <v>0</v>
      </c>
      <c r="E16" s="16">
        <f>COUNTIF('Criteria 4'!$B$3:$B$50,"High")</f>
        <v>0</v>
      </c>
      <c r="F16" s="17">
        <f>COUNTIF('Criteria 4'!$C$3:$C$50,"Low")</f>
        <v>0</v>
      </c>
      <c r="G16" s="17">
        <f>COUNTIF('Criteria 4'!$C$3:$C$50,"Medium")</f>
        <v>0</v>
      </c>
      <c r="H16" s="17">
        <f>COUNTIF('Criteria 4'!$C$3:$C$50,"High")</f>
        <v>0</v>
      </c>
      <c r="I16" s="15">
        <f>COUNTIF('Criteria 4'!$D$3:$D$50,"Fully Compliant")</f>
        <v>0</v>
      </c>
      <c r="J16" s="15">
        <f>COUNTIF('Criteria 4'!$D$3:$D$50,"Partially Compliant")</f>
        <v>0</v>
      </c>
      <c r="K16" s="15">
        <f>COUNTIF('Criteria 4'!$D$3:$D$50,"Non Compliant")</f>
        <v>0</v>
      </c>
      <c r="L16" s="13"/>
    </row>
    <row r="17" spans="1:12" ht="60" customHeight="1" x14ac:dyDescent="0.75">
      <c r="A17" s="3">
        <v>5</v>
      </c>
      <c r="B17" s="12" t="s">
        <v>182</v>
      </c>
      <c r="C17" s="16">
        <f>COUNTIF('Criteria 5'!$B$3:$B$50,"Low")</f>
        <v>0</v>
      </c>
      <c r="D17" s="16">
        <f>COUNTIF('Criteria 5'!$B$3:$B$50,"Medium")</f>
        <v>0</v>
      </c>
      <c r="E17" s="16">
        <f>COUNTIF('Criteria 5'!$B$3:$B$50,"High")</f>
        <v>0</v>
      </c>
      <c r="F17" s="17">
        <f>COUNTIF('Criteria 5'!$C$3:$C$50,"Low")</f>
        <v>0</v>
      </c>
      <c r="G17" s="17">
        <f>COUNTIF('Criteria 5'!$C$3:$C$50,"Medium")</f>
        <v>0</v>
      </c>
      <c r="H17" s="17">
        <f>COUNTIF('Criteria 5'!$C$3:$C$50,"High")</f>
        <v>0</v>
      </c>
      <c r="I17" s="15">
        <f>COUNTIF('Criteria 5'!$D$3:$D$50,"Fully Compliant")</f>
        <v>0</v>
      </c>
      <c r="J17" s="15">
        <f>COUNTIF('Criteria 5'!$D$3:$D$50,"Partially Compliant")</f>
        <v>0</v>
      </c>
      <c r="K17" s="15">
        <f>COUNTIF('Criteria 5'!$D$3:$D$50,"Non Compliant")</f>
        <v>0</v>
      </c>
      <c r="L17" s="13"/>
    </row>
    <row r="18" spans="1:12" ht="60" customHeight="1" x14ac:dyDescent="0.75">
      <c r="A18" s="3">
        <v>6</v>
      </c>
      <c r="B18" s="12" t="s">
        <v>183</v>
      </c>
      <c r="C18" s="16">
        <f>COUNTIF('Criteria 6'!$B$3:$B$50,"Low")</f>
        <v>0</v>
      </c>
      <c r="D18" s="16">
        <f>COUNTIF('Criteria 6'!$B$3:$B$50,"Medium")</f>
        <v>0</v>
      </c>
      <c r="E18" s="16">
        <f>COUNTIF('Criteria 6'!$B$3:$B$50,"High")</f>
        <v>0</v>
      </c>
      <c r="F18" s="17">
        <f>COUNTIF('Criteria 6'!$C$3:$C$50,"Low")</f>
        <v>0</v>
      </c>
      <c r="G18" s="17">
        <f>COUNTIF('Criteria 6'!$C$3:$C$50,"Medium")</f>
        <v>0</v>
      </c>
      <c r="H18" s="17">
        <f>COUNTIF('Criteria 6'!$C$3:$C$50,"High")</f>
        <v>0</v>
      </c>
      <c r="I18" s="15">
        <f>COUNTIF('Criteria 6'!$D$3:$D$50,"Fully Compliant")</f>
        <v>0</v>
      </c>
      <c r="J18" s="15">
        <f>COUNTIF('Criteria 6'!$D$3:$D$50,"Partially Compliant")</f>
        <v>0</v>
      </c>
      <c r="K18" s="15">
        <f>COUNTIF('Criteria 6'!$D$3:$D$50,"Non Compliant")</f>
        <v>0</v>
      </c>
      <c r="L18" s="13"/>
    </row>
    <row r="19" spans="1:12" ht="108" customHeight="1" x14ac:dyDescent="0.75">
      <c r="A19" s="3" t="s">
        <v>185</v>
      </c>
      <c r="B19" s="12" t="s">
        <v>186</v>
      </c>
      <c r="C19" s="16">
        <f>COUNTIF('Criteria 7a-c'!$B$3:$B$50,"Low")</f>
        <v>0</v>
      </c>
      <c r="D19" s="16">
        <f>COUNTIF('Criteria 7a-c'!$B$3:$B$50,"Medium")</f>
        <v>0</v>
      </c>
      <c r="E19" s="16">
        <f>COUNTIF('Criteria 7a-c'!$B$3:$B$50,"High")</f>
        <v>0</v>
      </c>
      <c r="F19" s="17">
        <f>COUNTIF('Criteria 7a-c'!$C$3:$C$50,"Low")</f>
        <v>0</v>
      </c>
      <c r="G19" s="17">
        <f>COUNTIF('Criteria 7a-c'!$C$3:$C$50,"Medium")</f>
        <v>0</v>
      </c>
      <c r="H19" s="17">
        <f>COUNTIF('Criteria 7a-c'!$C$3:$C$50,"High")</f>
        <v>0</v>
      </c>
      <c r="I19" s="15">
        <f>COUNTIF('Criteria 7a-c'!$D$3:$D$50,"Fully Compliant")</f>
        <v>0</v>
      </c>
      <c r="J19" s="15">
        <f>COUNTIF('Criteria 7a-c'!$D$3:$D$50,"Partially Compliant")</f>
        <v>0</v>
      </c>
      <c r="K19" s="15">
        <f>COUNTIF('Criteria 7a-c'!$D$3:$D$50,"Non Compliant")</f>
        <v>0</v>
      </c>
      <c r="L19" s="13"/>
    </row>
    <row r="20" spans="1:12" ht="60" customHeight="1" x14ac:dyDescent="0.75">
      <c r="A20" s="3">
        <v>8</v>
      </c>
      <c r="B20" s="12" t="s">
        <v>188</v>
      </c>
      <c r="C20" s="16">
        <f>COUNTIF('Criteria 8'!$B$3:$B$50,"Low")</f>
        <v>0</v>
      </c>
      <c r="D20" s="16">
        <f>COUNTIF('Criteria 8'!$B$3:$B$50,"Medium")</f>
        <v>0</v>
      </c>
      <c r="E20" s="16">
        <f>COUNTIF('Criteria 8'!$B$3:$B$50,"High")</f>
        <v>0</v>
      </c>
      <c r="F20" s="17">
        <f>COUNTIF('Criteria 8'!$C$3:$C$50,"Low")</f>
        <v>0</v>
      </c>
      <c r="G20" s="17">
        <f>COUNTIF('Criteria 8'!$C$3:$C$50,"Medium")</f>
        <v>0</v>
      </c>
      <c r="H20" s="17">
        <f>COUNTIF('Criteria 8'!$C$3:$C$50,"High")</f>
        <v>0</v>
      </c>
      <c r="I20" s="15">
        <f>COUNTIF('Criteria 8'!$D$3:$D$50,"Fully Compliant")</f>
        <v>0</v>
      </c>
      <c r="J20" s="15">
        <f>COUNTIF('Criteria 8'!$D$3:$D$50,"Partially Compliant")</f>
        <v>0</v>
      </c>
      <c r="K20" s="15">
        <f>COUNTIF('Criteria 8'!$D$3:$D$50,"Non Compliant")</f>
        <v>0</v>
      </c>
      <c r="L20" s="13"/>
    </row>
    <row r="21" spans="1:12" ht="60" customHeight="1" x14ac:dyDescent="0.75">
      <c r="A21" s="3">
        <v>9</v>
      </c>
      <c r="B21" s="12" t="s">
        <v>190</v>
      </c>
      <c r="C21" s="16">
        <f>COUNTIF('Criteria 9'!$B$3:$B$50,"Low")</f>
        <v>0</v>
      </c>
      <c r="D21" s="16">
        <f>COUNTIF('Criteria 9'!$B$3:$B$50,"Medium")</f>
        <v>0</v>
      </c>
      <c r="E21" s="16">
        <f>COUNTIF('Criteria 9'!$B$3:$B$50,"High")</f>
        <v>0</v>
      </c>
      <c r="F21" s="17">
        <f>COUNTIF('Criteria 9'!$C$3:$C$50,"Low")</f>
        <v>0</v>
      </c>
      <c r="G21" s="17">
        <f>COUNTIF('Criteria 9'!$C$3:$C$50,"Medium")</f>
        <v>0</v>
      </c>
      <c r="H21" s="17">
        <f>COUNTIF('Criteria 9'!$C$3:$C$50,"High")</f>
        <v>0</v>
      </c>
      <c r="I21" s="15">
        <f>COUNTIF('Criteria 9'!$D$3:$D$50,"Fully Compliant")</f>
        <v>0</v>
      </c>
      <c r="J21" s="15">
        <f>COUNTIF('Criteria 9'!$D$3:$D$50,"Partially Compliant")</f>
        <v>0</v>
      </c>
      <c r="K21" s="15">
        <f>COUNTIF('Criteria 9'!$D$3:$D$50,"Non Compliant")</f>
        <v>0</v>
      </c>
      <c r="L21" s="13"/>
    </row>
    <row r="22" spans="1:12" ht="96" customHeight="1" x14ac:dyDescent="0.75">
      <c r="A22" s="3" t="s">
        <v>179</v>
      </c>
      <c r="B22" s="94" t="s">
        <v>189</v>
      </c>
      <c r="C22" s="16">
        <f>COUNTIF('Criteria 10a'!$B$3:$B$50,"Low")</f>
        <v>0</v>
      </c>
      <c r="D22" s="16">
        <f>COUNTIF('Criteria 10a'!$B$3:$B$50,"Medium")</f>
        <v>0</v>
      </c>
      <c r="E22" s="16">
        <f>COUNTIF('Criteria 10a'!$B$3:$B$50,"High")</f>
        <v>0</v>
      </c>
      <c r="F22" s="17">
        <f>COUNTIF('Criteria 10a'!$C$3:$C$50,"Low")</f>
        <v>0</v>
      </c>
      <c r="G22" s="17">
        <f>COUNTIF('Criteria 10a'!$C$3:$C$50,"Medium")</f>
        <v>0</v>
      </c>
      <c r="H22" s="17">
        <f>COUNTIF('Criteria 10a'!$C$3:$C$50,"High")</f>
        <v>0</v>
      </c>
      <c r="I22" s="15">
        <f>COUNTIF('Criteria 10a'!$D$3:$D$50,"Fully Compliant")</f>
        <v>0</v>
      </c>
      <c r="J22" s="15">
        <f>COUNTIF('Criteria 10a'!$D$3:$D$50,"Partially Compliant")</f>
        <v>0</v>
      </c>
      <c r="K22" s="15">
        <f>COUNTIF('Criteria 10a'!$D$3:$D$50,"Non Compliant")</f>
        <v>0</v>
      </c>
      <c r="L22" s="13"/>
    </row>
    <row r="23" spans="1:12" ht="60" customHeight="1" x14ac:dyDescent="0.75">
      <c r="A23" s="3" t="s">
        <v>180</v>
      </c>
      <c r="B23" s="12" t="s">
        <v>21</v>
      </c>
      <c r="C23" s="16">
        <f>COUNTIF('Criteria 10b'!$B$3:$B$50,"Low")</f>
        <v>0</v>
      </c>
      <c r="D23" s="16">
        <f>COUNTIF('Criteria 10b'!$B$3:$B$50,"Medium")</f>
        <v>0</v>
      </c>
      <c r="E23" s="16">
        <f>COUNTIF('Criteria 10b'!$B$3:$B$50,"High")</f>
        <v>0</v>
      </c>
      <c r="F23" s="17">
        <f>COUNTIF('Criteria 10b'!$C$3:$C$50,"Low")</f>
        <v>0</v>
      </c>
      <c r="G23" s="17">
        <f>COUNTIF('Criteria 10b'!$C$3:$C$50,"Medium")</f>
        <v>0</v>
      </c>
      <c r="H23" s="17">
        <f>COUNTIF('Criteria 10b'!$C$3:$C$50,"High")</f>
        <v>0</v>
      </c>
      <c r="I23" s="15">
        <f>COUNTIF('Criteria 10b'!$D$3:$D$50,"Fully Compliant")</f>
        <v>0</v>
      </c>
      <c r="J23" s="15">
        <f>COUNTIF('Criteria 10b'!$D$3:$D$50,"Partially Compliant")</f>
        <v>0</v>
      </c>
      <c r="K23" s="15">
        <f>COUNTIF('Criteria 10b'!$D$3:$D$50,"Non Compliant")</f>
        <v>0</v>
      </c>
      <c r="L23" s="13"/>
    </row>
    <row r="24" spans="1:12" ht="60" customHeight="1" thickBot="1" x14ac:dyDescent="0.9">
      <c r="A24" s="3" t="s">
        <v>181</v>
      </c>
      <c r="B24" s="12" t="s">
        <v>22</v>
      </c>
      <c r="C24" s="16">
        <f>COUNTIF('Criteria 10c'!$B$3:$B$50,"Low")</f>
        <v>0</v>
      </c>
      <c r="D24" s="16">
        <f>COUNTIF('Criteria 10c'!$B$3:$B$50,"Medium")</f>
        <v>0</v>
      </c>
      <c r="E24" s="16">
        <f>COUNTIF('Criteria 10c'!$B$3:$B$50,"High")</f>
        <v>0</v>
      </c>
      <c r="F24" s="17">
        <f>COUNTIF('Criteria 10c'!$C$3:$C$50,"Low")</f>
        <v>0</v>
      </c>
      <c r="G24" s="17">
        <f>COUNTIF('Criteria 10c'!$C$3:$C$50,"Medium")</f>
        <v>0</v>
      </c>
      <c r="H24" s="17">
        <f>COUNTIF('Criteria 10c'!$C$3:$C$50,"High")</f>
        <v>0</v>
      </c>
      <c r="I24" s="15">
        <f>COUNTIF('Criteria 10c'!$D$3:$D$50,"Fully Compliant")</f>
        <v>0</v>
      </c>
      <c r="J24" s="15">
        <f>COUNTIF('Criteria 10c'!$D$3:$D$50,"Partially Compliant")</f>
        <v>0</v>
      </c>
      <c r="K24" s="15">
        <f>COUNTIF('Criteria 10c'!$D$3:$D$50,"Non Compliant")</f>
        <v>0</v>
      </c>
      <c r="L24" s="13"/>
    </row>
    <row r="25" spans="1:12" s="5" customFormat="1" ht="60" customHeight="1" thickTop="1" thickBot="1" x14ac:dyDescent="0.9">
      <c r="A25" s="64" t="s">
        <v>23</v>
      </c>
      <c r="B25" s="65"/>
      <c r="C25" s="66">
        <f t="shared" ref="C25:K25" si="0">SUM(C12:C24)</f>
        <v>0</v>
      </c>
      <c r="D25" s="66">
        <f t="shared" si="0"/>
        <v>0</v>
      </c>
      <c r="E25" s="66">
        <f t="shared" si="0"/>
        <v>0</v>
      </c>
      <c r="F25" s="67">
        <f t="shared" si="0"/>
        <v>0</v>
      </c>
      <c r="G25" s="67">
        <f t="shared" si="0"/>
        <v>0</v>
      </c>
      <c r="H25" s="68">
        <f t="shared" si="0"/>
        <v>0</v>
      </c>
      <c r="I25" s="72">
        <f t="shared" si="0"/>
        <v>0</v>
      </c>
      <c r="J25" s="73">
        <f t="shared" si="0"/>
        <v>0</v>
      </c>
      <c r="K25" s="73">
        <f t="shared" si="0"/>
        <v>0</v>
      </c>
      <c r="L25" s="74"/>
    </row>
    <row r="26" spans="1:12" ht="18" customHeight="1" thickTop="1" x14ac:dyDescent="0.75"/>
  </sheetData>
  <sheetProtection algorithmName="SHA-512" hashValue="KtciWlPF4daMEbh1i0ltnrpjOsRddhN9AQa1ybvFYjmo+yUGcJFx3jBhMat/sMQLSnGa+O8KJcgGZxhhfMszbQ==" saltValue="ak0xSZHK79kkEIg3u888ag==" spinCount="100000" sheet="1" objects="1" scenarios="1"/>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P24"/>
  <sheetViews>
    <sheetView topLeftCell="D1" workbookViewId="0">
      <selection activeCell="U23" sqref="U23"/>
    </sheetView>
  </sheetViews>
  <sheetFormatPr defaultRowHeight="14.75" x14ac:dyDescent="0.75"/>
  <cols>
    <col min="1" max="1" width="11.86328125" customWidth="1"/>
    <col min="2" max="2" width="18" customWidth="1"/>
    <col min="3" max="3" width="21" customWidth="1"/>
    <col min="4" max="4" width="17.40625" customWidth="1"/>
    <col min="5" max="23" width="10" customWidth="1"/>
  </cols>
  <sheetData>
    <row r="1" spans="1:16" x14ac:dyDescent="0.75">
      <c r="A1" s="1" t="s">
        <v>8</v>
      </c>
      <c r="B1" s="1" t="s">
        <v>9</v>
      </c>
      <c r="C1" s="1" t="s">
        <v>10</v>
      </c>
    </row>
    <row r="2" spans="1:16" x14ac:dyDescent="0.75">
      <c r="A2" t="s">
        <v>13</v>
      </c>
      <c r="B2" t="s">
        <v>13</v>
      </c>
      <c r="C2" t="s">
        <v>14</v>
      </c>
    </row>
    <row r="3" spans="1:16" x14ac:dyDescent="0.75">
      <c r="A3" t="s">
        <v>12</v>
      </c>
      <c r="B3" t="s">
        <v>12</v>
      </c>
      <c r="C3" t="s">
        <v>24</v>
      </c>
    </row>
    <row r="4" spans="1:16" x14ac:dyDescent="0.75">
      <c r="A4" t="s">
        <v>11</v>
      </c>
      <c r="B4" t="s">
        <v>11</v>
      </c>
      <c r="C4" t="s">
        <v>15</v>
      </c>
    </row>
    <row r="7" spans="1:16" x14ac:dyDescent="0.75">
      <c r="D7" s="3" t="s">
        <v>25</v>
      </c>
      <c r="E7" s="3" t="s">
        <v>26</v>
      </c>
      <c r="F7" s="3" t="s">
        <v>27</v>
      </c>
      <c r="G7" s="3" t="s">
        <v>28</v>
      </c>
      <c r="H7" s="3" t="s">
        <v>29</v>
      </c>
      <c r="I7" s="3" t="s">
        <v>30</v>
      </c>
      <c r="J7" s="3" t="s">
        <v>31</v>
      </c>
      <c r="K7" s="3" t="s">
        <v>32</v>
      </c>
      <c r="L7" s="3" t="s">
        <v>33</v>
      </c>
      <c r="M7" s="3" t="s">
        <v>34</v>
      </c>
      <c r="N7" s="3" t="s">
        <v>35</v>
      </c>
      <c r="O7" s="3" t="s">
        <v>36</v>
      </c>
      <c r="P7" s="3" t="s">
        <v>37</v>
      </c>
    </row>
    <row r="8" spans="1:16" x14ac:dyDescent="0.75">
      <c r="D8" s="4">
        <f>IF('Criteria 1a'!$D$2="Fully Compliant",1,IF('Criteria 1a'!$D$2="Partially Compliant",2,IF('Criteria 1a'!$D$2="Non Compliant",3,0)))</f>
        <v>1</v>
      </c>
      <c r="E8" s="4">
        <f>IF('Criteria 1b'!$D$2="Fully Compliant",1,IF('Criteria 1b'!$D$2="Partially Compliant",2,IF('Criteria 1b'!$D$2="Non Compliant",3,0)))</f>
        <v>1</v>
      </c>
      <c r="F8" s="4">
        <f>IF('Criteria 2'!$D$2="Fully Compliant",1,IF('Criteria 2'!$D$2="Partially Compliant",2,IF('Criteria 2'!$D$2="Non Compliant",3,0)))</f>
        <v>1</v>
      </c>
      <c r="G8" s="4">
        <f>IF('Criteria 3'!$D$2="Fully Compliant",1,IF('Criteria 3'!$D$2="Partially Compliant",2,IF('Criteria 3'!$D$2="Non Compliant",3,0)))</f>
        <v>1</v>
      </c>
      <c r="H8" s="4">
        <f>IF('Criteria 4'!$D$2="Fully Compliant",1,IF('Criteria 4'!$D$2="Partially Compliant",2,IF('Criteria 4'!$D$2="Non Compliant",3,0)))</f>
        <v>1</v>
      </c>
      <c r="I8" s="4">
        <f>IF('Criteria 5'!$D$2="Fully Compliant",1,IF('Criteria 5'!$D$2="Partially Compliant",2,IF('Criteria 5'!$D$2="Non Compliant",3,0)))</f>
        <v>1</v>
      </c>
      <c r="J8" s="4">
        <f>IF('Criteria 6'!$D$2="Fully Compliant",1,IF('Criteria 6'!$D$2="Partially Compliant",2,IF('Criteria 6'!$D$2="Non Compliant",3,0)))</f>
        <v>1</v>
      </c>
      <c r="K8" s="4">
        <f>IF('Criteria 7a-c'!$D$2="Fully Compliant",1,IF('Criteria 7a-c'!$D$2="Partially Compliant",2,IF('Criteria 7a-c'!$D$2="Non Compliant",3,0)))</f>
        <v>1</v>
      </c>
      <c r="L8" s="4">
        <f>IF('Criteria 8'!$D$2="Fully Compliant",1,IF('Criteria 8'!$D$2="Partially Compliant",2,IF('Criteria 8'!$D$2="Non Compliant",3,0)))</f>
        <v>1</v>
      </c>
      <c r="M8" s="4">
        <f>IF('Criteria 9'!$D$2="Fully Compliant",1,IF('Criteria 9'!$D$2="Partially Compliant",2,IF('Criteria 9'!$D$2="Non Compliant",3,0)))</f>
        <v>1</v>
      </c>
      <c r="N8" s="4">
        <f>IF('Criteria 10a'!$D$2="Fully Compliant",1,IF('Criteria 10a'!$D$2="Partially Compliant",2,IF('Criteria 10a'!$D$2="Non Compliant",3,0)))</f>
        <v>1</v>
      </c>
      <c r="O8" s="4">
        <f>IF('Criteria 10b'!$D$2="Fully Compliant",1,IF('Criteria 10b'!$D$2="Partially Compliant",2,IF('Criteria 10b'!$D$2="Non Compliant",3,0)))</f>
        <v>1</v>
      </c>
      <c r="P8" s="4">
        <f>IF('Criteria 10c'!$D$2="Fully Compliant",1,IF('Criteria 10c'!$D$2="Partially Compliant",2,IF('Criteria 10c'!$D$2="Non Compliant",3,0)))</f>
        <v>1</v>
      </c>
    </row>
    <row r="9" spans="1:16" x14ac:dyDescent="0.75">
      <c r="A9" s="19"/>
    </row>
    <row r="10" spans="1:16" x14ac:dyDescent="0.75">
      <c r="A10" s="19"/>
      <c r="D10" s="20" t="s">
        <v>14</v>
      </c>
      <c r="E10" s="21">
        <f>COUNTIF($D$8:$P$8,1)</f>
        <v>13</v>
      </c>
    </row>
    <row r="11" spans="1:16" x14ac:dyDescent="0.75">
      <c r="A11" s="19"/>
      <c r="D11" s="20" t="s">
        <v>38</v>
      </c>
      <c r="E11" s="22">
        <f>COUNTIF($D$8:$P$8,2)</f>
        <v>0</v>
      </c>
    </row>
    <row r="12" spans="1:16" x14ac:dyDescent="0.75">
      <c r="A12" s="19"/>
      <c r="D12" s="20" t="s">
        <v>39</v>
      </c>
      <c r="E12" s="23">
        <f>COUNTIF($D$8:$P$8,3)</f>
        <v>0</v>
      </c>
    </row>
    <row r="13" spans="1:16" x14ac:dyDescent="0.75">
      <c r="A13" s="19"/>
    </row>
    <row r="14" spans="1:16" x14ac:dyDescent="0.75">
      <c r="A14" s="19"/>
    </row>
    <row r="15" spans="1:16" x14ac:dyDescent="0.75">
      <c r="A15" s="19"/>
    </row>
    <row r="16" spans="1:16" x14ac:dyDescent="0.75">
      <c r="A16" s="19"/>
    </row>
    <row r="17" spans="1:1" x14ac:dyDescent="0.75">
      <c r="A17" s="19"/>
    </row>
    <row r="18" spans="1:1" x14ac:dyDescent="0.75">
      <c r="A18" s="19"/>
    </row>
    <row r="19" spans="1:1" x14ac:dyDescent="0.75">
      <c r="A19" s="19"/>
    </row>
    <row r="20" spans="1:1" x14ac:dyDescent="0.75">
      <c r="A20" s="19"/>
    </row>
    <row r="21" spans="1:1" x14ac:dyDescent="0.75">
      <c r="A21" s="19"/>
    </row>
    <row r="22" spans="1:1" x14ac:dyDescent="0.75">
      <c r="A22" s="19"/>
    </row>
    <row r="23" spans="1:1" x14ac:dyDescent="0.75">
      <c r="A23" s="19"/>
    </row>
    <row r="24" spans="1:1" x14ac:dyDescent="0.75">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Normal="100" workbookViewId="0">
      <selection activeCell="B3" sqref="B3:B50"/>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15.58984375" style="2" customWidth="1"/>
    <col min="7" max="7" width="50.58984375" style="2" customWidth="1"/>
    <col min="8" max="8" width="50.7265625" style="2" customWidth="1"/>
    <col min="9" max="16384" width="9" style="2"/>
  </cols>
  <sheetData>
    <row r="1" spans="1:8" s="32" customFormat="1" ht="126.75" customHeight="1" x14ac:dyDescent="0.75">
      <c r="A1" s="30" t="s">
        <v>40</v>
      </c>
      <c r="B1" s="31" t="s">
        <v>8</v>
      </c>
      <c r="C1" s="31" t="s">
        <v>9</v>
      </c>
      <c r="D1" s="31" t="s">
        <v>10</v>
      </c>
      <c r="E1" s="31" t="s">
        <v>41</v>
      </c>
      <c r="F1" s="31" t="s">
        <v>42</v>
      </c>
      <c r="G1" s="28" t="s">
        <v>43</v>
      </c>
      <c r="H1" s="28" t="s">
        <v>44</v>
      </c>
    </row>
    <row r="2" spans="1:8" ht="39.4" customHeight="1" x14ac:dyDescent="0.75">
      <c r="A2" s="33" t="s">
        <v>45</v>
      </c>
      <c r="B2" s="24"/>
      <c r="C2" s="24"/>
      <c r="D2" s="29" t="str">
        <f t="shared" ref="D2" si="0">IF(COUNTIF(D3:D50,"Non Compliant")&gt;0,"Non Compliant",IF(COUNTIF(D3:D50,"Partially Compliant")&gt;0,"Partially Compliant","Fully Compliant"))</f>
        <v>Fully Compliant</v>
      </c>
      <c r="E2" s="26"/>
      <c r="F2" s="27"/>
      <c r="G2" s="26"/>
      <c r="H2" s="26"/>
    </row>
    <row r="3" spans="1:8" ht="39.4" customHeight="1" x14ac:dyDescent="0.75">
      <c r="A3" s="34" t="s">
        <v>46</v>
      </c>
      <c r="B3" s="3"/>
      <c r="C3" s="3"/>
      <c r="D3" s="4"/>
      <c r="E3" s="35"/>
      <c r="F3" s="36"/>
      <c r="G3" s="35"/>
      <c r="H3" s="35"/>
    </row>
    <row r="4" spans="1:8" ht="39.4" customHeight="1" x14ac:dyDescent="0.75">
      <c r="A4" s="34" t="s">
        <v>47</v>
      </c>
      <c r="B4" s="3"/>
      <c r="C4" s="3"/>
      <c r="D4" s="4"/>
      <c r="E4" s="35"/>
      <c r="F4" s="36"/>
      <c r="G4" s="35"/>
      <c r="H4" s="35"/>
    </row>
    <row r="5" spans="1:8" ht="39.4" customHeight="1" x14ac:dyDescent="0.75">
      <c r="A5" s="34" t="s">
        <v>48</v>
      </c>
      <c r="B5" s="3"/>
      <c r="C5" s="3"/>
      <c r="D5" s="4"/>
      <c r="E5" s="35"/>
      <c r="F5" s="36"/>
      <c r="G5" s="35"/>
      <c r="H5" s="35"/>
    </row>
    <row r="6" spans="1:8" ht="39.4" customHeight="1" x14ac:dyDescent="0.75">
      <c r="A6" s="34" t="s">
        <v>49</v>
      </c>
      <c r="B6" s="3"/>
      <c r="C6" s="3"/>
      <c r="D6" s="4"/>
      <c r="E6" s="35"/>
      <c r="F6" s="36"/>
      <c r="G6" s="35"/>
      <c r="H6" s="35"/>
    </row>
    <row r="7" spans="1:8" ht="39.4" customHeight="1" x14ac:dyDescent="0.75">
      <c r="A7" s="34" t="s">
        <v>50</v>
      </c>
      <c r="B7" s="3"/>
      <c r="C7" s="3"/>
      <c r="D7" s="4"/>
      <c r="E7" s="35"/>
      <c r="F7" s="36"/>
      <c r="G7" s="35"/>
      <c r="H7" s="35"/>
    </row>
    <row r="8" spans="1:8" ht="39.4" customHeight="1" x14ac:dyDescent="0.75">
      <c r="A8" s="34" t="s">
        <v>51</v>
      </c>
      <c r="B8" s="3"/>
      <c r="C8" s="3"/>
      <c r="D8" s="4"/>
      <c r="E8" s="35"/>
      <c r="F8" s="36"/>
      <c r="G8" s="35"/>
      <c r="H8" s="35"/>
    </row>
    <row r="9" spans="1:8" ht="39.4" customHeight="1" x14ac:dyDescent="0.75">
      <c r="A9" s="34" t="s">
        <v>52</v>
      </c>
      <c r="B9" s="3"/>
      <c r="C9" s="3"/>
      <c r="D9" s="4"/>
      <c r="E9" s="35"/>
      <c r="F9" s="36"/>
      <c r="G9" s="35"/>
      <c r="H9" s="35"/>
    </row>
    <row r="10" spans="1:8" ht="39.4" customHeight="1" x14ac:dyDescent="0.75">
      <c r="A10" s="34" t="s">
        <v>53</v>
      </c>
      <c r="B10" s="3"/>
      <c r="C10" s="3"/>
      <c r="D10" s="4"/>
      <c r="E10" s="35"/>
      <c r="F10" s="36"/>
      <c r="G10" s="35"/>
      <c r="H10" s="35"/>
    </row>
    <row r="11" spans="1:8" ht="39.4" customHeight="1" x14ac:dyDescent="0.75">
      <c r="A11" s="34" t="s">
        <v>54</v>
      </c>
      <c r="B11" s="3"/>
      <c r="C11" s="3"/>
      <c r="D11" s="4"/>
      <c r="E11" s="35"/>
      <c r="F11" s="36"/>
      <c r="G11" s="35"/>
      <c r="H11" s="35"/>
    </row>
    <row r="12" spans="1:8" ht="39.4" customHeight="1" x14ac:dyDescent="0.75">
      <c r="A12" s="37" t="s">
        <v>55</v>
      </c>
      <c r="B12" s="38"/>
      <c r="C12" s="38"/>
      <c r="D12" s="39"/>
      <c r="E12" s="40"/>
      <c r="F12" s="41"/>
      <c r="G12" s="35"/>
      <c r="H12" s="35"/>
    </row>
    <row r="13" spans="1:8" ht="39.4" customHeight="1" x14ac:dyDescent="0.75">
      <c r="A13" s="37" t="s">
        <v>56</v>
      </c>
      <c r="B13" s="38"/>
      <c r="C13" s="38"/>
      <c r="D13" s="39"/>
      <c r="E13" s="40"/>
      <c r="F13" s="41"/>
      <c r="G13" s="40"/>
      <c r="H13" s="40"/>
    </row>
  </sheetData>
  <phoneticPr fontId="2" type="noConversion"/>
  <conditionalFormatting sqref="B2:B13">
    <cfRule type="cellIs" dxfId="116" priority="7" operator="equal">
      <formula>"Low"</formula>
    </cfRule>
    <cfRule type="cellIs" dxfId="115" priority="8" operator="equal">
      <formula>"Medium"</formula>
    </cfRule>
    <cfRule type="cellIs" dxfId="114" priority="9" operator="equal">
      <formula>"High"</formula>
    </cfRule>
  </conditionalFormatting>
  <conditionalFormatting sqref="C2:C13">
    <cfRule type="cellIs" dxfId="113" priority="4" operator="equal">
      <formula>"Low"</formula>
    </cfRule>
    <cfRule type="cellIs" dxfId="112" priority="5" operator="equal">
      <formula>"Medium"</formula>
    </cfRule>
    <cfRule type="cellIs" dxfId="11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zoomScaleNormal="100" workbookViewId="0">
      <selection activeCell="D4" sqref="D4"/>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157.9" customHeight="1" x14ac:dyDescent="0.75">
      <c r="A1" s="76" t="s">
        <v>40</v>
      </c>
      <c r="B1" s="31" t="s">
        <v>8</v>
      </c>
      <c r="C1" s="31" t="s">
        <v>9</v>
      </c>
      <c r="D1" s="31" t="s">
        <v>10</v>
      </c>
      <c r="E1" s="31" t="s">
        <v>41</v>
      </c>
      <c r="F1" s="31" t="s">
        <v>42</v>
      </c>
      <c r="G1" s="42" t="s">
        <v>43</v>
      </c>
      <c r="H1" s="28"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57</v>
      </c>
      <c r="B3" s="3"/>
      <c r="C3" s="3"/>
      <c r="D3" s="4"/>
      <c r="E3" s="35"/>
      <c r="F3" s="36"/>
      <c r="G3" s="44"/>
      <c r="H3" s="35"/>
    </row>
    <row r="4" spans="1:8" ht="39.4" customHeight="1" x14ac:dyDescent="0.75">
      <c r="A4" s="34" t="s">
        <v>58</v>
      </c>
      <c r="B4" s="3"/>
      <c r="C4" s="3"/>
      <c r="D4" s="4"/>
      <c r="E4" s="35"/>
      <c r="F4" s="36"/>
      <c r="G4" s="44"/>
      <c r="H4" s="69"/>
    </row>
    <row r="5" spans="1:8" ht="39.4" customHeight="1" x14ac:dyDescent="0.75">
      <c r="A5" s="34" t="s">
        <v>59</v>
      </c>
      <c r="B5" s="3"/>
      <c r="C5" s="3"/>
      <c r="D5" s="4"/>
      <c r="E5" s="35"/>
      <c r="F5" s="36"/>
      <c r="G5" s="44"/>
      <c r="H5" s="35"/>
    </row>
    <row r="6" spans="1:8" ht="39.4" customHeight="1" x14ac:dyDescent="0.75">
      <c r="A6" s="34" t="s">
        <v>60</v>
      </c>
      <c r="B6" s="3"/>
      <c r="C6" s="3"/>
      <c r="D6" s="4"/>
      <c r="E6" s="35"/>
      <c r="F6" s="36"/>
      <c r="G6" s="44"/>
      <c r="H6" s="69"/>
    </row>
    <row r="7" spans="1:8" ht="39.4" customHeight="1" x14ac:dyDescent="0.75">
      <c r="A7" s="34" t="s">
        <v>61</v>
      </c>
      <c r="B7" s="3"/>
      <c r="C7" s="3"/>
      <c r="D7" s="4"/>
      <c r="E7" s="35"/>
      <c r="F7" s="36"/>
      <c r="G7" s="44"/>
      <c r="H7" s="35"/>
    </row>
    <row r="8" spans="1:8" ht="39.4" customHeight="1" x14ac:dyDescent="0.75">
      <c r="A8" s="34" t="s">
        <v>62</v>
      </c>
      <c r="B8" s="3"/>
      <c r="C8" s="3"/>
      <c r="D8" s="4"/>
      <c r="E8" s="35"/>
      <c r="F8" s="36"/>
      <c r="G8" s="44"/>
      <c r="H8" s="69"/>
    </row>
    <row r="9" spans="1:8" ht="39.4" customHeight="1" x14ac:dyDescent="0.75">
      <c r="A9" s="34" t="s">
        <v>63</v>
      </c>
      <c r="B9" s="3"/>
      <c r="C9" s="3"/>
      <c r="D9" s="4"/>
      <c r="E9" s="35"/>
      <c r="F9" s="36"/>
      <c r="G9" s="44"/>
      <c r="H9" s="35"/>
    </row>
    <row r="10" spans="1:8" ht="39.4" customHeight="1" x14ac:dyDescent="0.75">
      <c r="A10" s="34" t="s">
        <v>64</v>
      </c>
      <c r="B10" s="3"/>
      <c r="C10" s="3"/>
      <c r="D10" s="4"/>
      <c r="E10" s="35"/>
      <c r="F10" s="36"/>
      <c r="G10" s="44"/>
      <c r="H10" s="69"/>
    </row>
    <row r="11" spans="1:8" ht="39.4" customHeight="1" x14ac:dyDescent="0.75">
      <c r="A11" s="34" t="s">
        <v>65</v>
      </c>
      <c r="B11" s="3"/>
      <c r="C11" s="3"/>
      <c r="D11" s="4"/>
      <c r="E11" s="35"/>
      <c r="F11" s="36"/>
      <c r="G11" s="44"/>
      <c r="H11" s="40"/>
    </row>
    <row r="12" spans="1:8" ht="39.4" customHeight="1" x14ac:dyDescent="0.75">
      <c r="A12" s="37" t="s">
        <v>66</v>
      </c>
      <c r="B12" s="38"/>
      <c r="C12" s="38"/>
      <c r="D12" s="39"/>
      <c r="E12" s="40"/>
      <c r="F12" s="41"/>
      <c r="G12" s="45"/>
      <c r="H12" s="69"/>
    </row>
  </sheetData>
  <phoneticPr fontId="2" type="noConversion"/>
  <conditionalFormatting sqref="B2:B12">
    <cfRule type="cellIs" dxfId="107" priority="7" operator="equal">
      <formula>"Low"</formula>
    </cfRule>
    <cfRule type="cellIs" dxfId="106" priority="8" operator="equal">
      <formula>"Medium"</formula>
    </cfRule>
    <cfRule type="cellIs" dxfId="105" priority="9" operator="equal">
      <formula>"High"</formula>
    </cfRule>
  </conditionalFormatting>
  <conditionalFormatting sqref="C2:C12">
    <cfRule type="cellIs" dxfId="104" priority="4" operator="equal">
      <formula>"Low"</formula>
    </cfRule>
    <cfRule type="cellIs" dxfId="103" priority="5" operator="equal">
      <formula>"Medium"</formula>
    </cfRule>
    <cfRule type="cellIs" dxfId="10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heetViews>
  <sheetFormatPr defaultColWidth="9" defaultRowHeight="18" customHeight="1" x14ac:dyDescent="0.75"/>
  <cols>
    <col min="1" max="1" width="68.5898437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ht="57.75" customHeight="1" x14ac:dyDescent="0.75">
      <c r="A1" s="46" t="s">
        <v>19</v>
      </c>
      <c r="B1" s="47" t="s">
        <v>8</v>
      </c>
      <c r="C1" s="47" t="s">
        <v>9</v>
      </c>
      <c r="D1" s="48" t="s">
        <v>10</v>
      </c>
      <c r="E1" s="47" t="s">
        <v>41</v>
      </c>
      <c r="F1" s="49" t="s">
        <v>42</v>
      </c>
      <c r="G1" s="47" t="s">
        <v>43</v>
      </c>
      <c r="H1" s="70" t="s">
        <v>44</v>
      </c>
    </row>
    <row r="2" spans="1:8" ht="39.4" customHeight="1" x14ac:dyDescent="0.75">
      <c r="A2" s="33" t="s">
        <v>45</v>
      </c>
      <c r="B2" s="50"/>
      <c r="C2" s="50"/>
      <c r="D2" s="51" t="str">
        <f t="shared" ref="D2" si="0">IF(COUNTIF(D3:D50,"Non Compliant")&gt;0,"Non Compliant",IF(COUNTIF(D3:D50,"Partially Compliant")&gt;0,"Partially Compliant","Fully Compliant"))</f>
        <v>Fully Compliant</v>
      </c>
      <c r="E2" s="52"/>
      <c r="F2" s="53"/>
      <c r="G2" s="52"/>
      <c r="H2" s="26"/>
    </row>
    <row r="3" spans="1:8" ht="39.4" customHeight="1" x14ac:dyDescent="0.75">
      <c r="A3" s="54" t="s">
        <v>67</v>
      </c>
      <c r="B3" s="55"/>
      <c r="C3" s="55"/>
      <c r="D3" s="56"/>
      <c r="E3" s="45"/>
      <c r="F3" s="57"/>
      <c r="G3" s="45"/>
      <c r="H3" s="35"/>
    </row>
    <row r="4" spans="1:8" ht="39.4" customHeight="1" x14ac:dyDescent="0.75">
      <c r="A4" s="58" t="s">
        <v>68</v>
      </c>
      <c r="B4" s="59"/>
      <c r="C4" s="59"/>
      <c r="D4" s="60"/>
      <c r="E4" s="61"/>
      <c r="F4" s="62"/>
      <c r="G4" s="61"/>
      <c r="H4" s="69"/>
    </row>
    <row r="5" spans="1:8" ht="39.4" customHeight="1" x14ac:dyDescent="0.75">
      <c r="A5" s="54" t="s">
        <v>69</v>
      </c>
      <c r="B5" s="55"/>
      <c r="C5" s="55"/>
      <c r="D5" s="56"/>
      <c r="E5" s="45"/>
      <c r="F5" s="57"/>
      <c r="G5" s="45"/>
      <c r="H5" s="35"/>
    </row>
    <row r="6" spans="1:8" ht="39.4" customHeight="1" x14ac:dyDescent="0.75">
      <c r="A6" s="58" t="s">
        <v>70</v>
      </c>
      <c r="B6" s="59"/>
      <c r="C6" s="59"/>
      <c r="D6" s="60"/>
      <c r="E6" s="61"/>
      <c r="F6" s="62"/>
      <c r="G6" s="61"/>
      <c r="H6" s="69"/>
    </row>
    <row r="7" spans="1:8" ht="39.4" customHeight="1" x14ac:dyDescent="0.75">
      <c r="A7" s="54" t="s">
        <v>71</v>
      </c>
      <c r="B7" s="55"/>
      <c r="C7" s="55"/>
      <c r="D7" s="56"/>
      <c r="E7" s="45"/>
      <c r="F7" s="57"/>
      <c r="G7" s="45"/>
      <c r="H7" s="35"/>
    </row>
    <row r="8" spans="1:8" ht="39.4" customHeight="1" x14ac:dyDescent="0.75">
      <c r="A8" s="58" t="s">
        <v>72</v>
      </c>
      <c r="B8" s="59"/>
      <c r="C8" s="59"/>
      <c r="D8" s="60"/>
      <c r="E8" s="61"/>
      <c r="F8" s="62"/>
      <c r="G8" s="61"/>
      <c r="H8" s="69"/>
    </row>
    <row r="9" spans="1:8" ht="39.4" customHeight="1" x14ac:dyDescent="0.75">
      <c r="A9" s="54" t="s">
        <v>73</v>
      </c>
      <c r="B9" s="55"/>
      <c r="C9" s="55"/>
      <c r="D9" s="56"/>
      <c r="E9" s="45"/>
      <c r="F9" s="57"/>
      <c r="G9" s="45"/>
      <c r="H9" s="35"/>
    </row>
    <row r="10" spans="1:8" ht="39.4" customHeight="1" x14ac:dyDescent="0.75">
      <c r="A10" s="58" t="s">
        <v>74</v>
      </c>
      <c r="B10" s="59"/>
      <c r="C10" s="59"/>
      <c r="D10" s="60"/>
      <c r="E10" s="61"/>
      <c r="F10" s="62"/>
      <c r="G10" s="61"/>
      <c r="H10" s="69"/>
    </row>
    <row r="11" spans="1:8" ht="39.4" customHeight="1" x14ac:dyDescent="0.75">
      <c r="A11" s="54" t="s">
        <v>75</v>
      </c>
      <c r="B11" s="55"/>
      <c r="C11" s="55"/>
      <c r="D11" s="56"/>
      <c r="E11" s="45"/>
      <c r="F11" s="57"/>
      <c r="G11" s="45"/>
      <c r="H11" s="40"/>
    </row>
    <row r="12" spans="1:8" ht="39.4" customHeight="1" x14ac:dyDescent="0.75">
      <c r="A12" s="58" t="s">
        <v>76</v>
      </c>
      <c r="B12" s="59"/>
      <c r="C12" s="59"/>
      <c r="D12" s="60"/>
      <c r="E12" s="61"/>
      <c r="F12" s="62"/>
      <c r="G12" s="61"/>
      <c r="H12" s="69"/>
    </row>
    <row r="13" spans="1:8" ht="39" customHeight="1" x14ac:dyDescent="0.75"/>
    <row r="14" spans="1:8" ht="39" customHeight="1" x14ac:dyDescent="0.75">
      <c r="A14" s="63"/>
    </row>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1:B12">
    <cfRule type="cellIs" dxfId="98" priority="7" operator="equal">
      <formula>"Low"</formula>
    </cfRule>
    <cfRule type="cellIs" dxfId="97" priority="8" operator="equal">
      <formula>"Medium"</formula>
    </cfRule>
    <cfRule type="cellIs" dxfId="96" priority="9" operator="equal">
      <formula>"High"</formula>
    </cfRule>
  </conditionalFormatting>
  <conditionalFormatting sqref="C1:C12">
    <cfRule type="cellIs" dxfId="95" priority="4" operator="equal">
      <formula>"Low"</formula>
    </cfRule>
    <cfRule type="cellIs" dxfId="94" priority="5" operator="equal">
      <formula>"Medium"</formula>
    </cfRule>
    <cfRule type="cellIs" dxfId="9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65.25" customHeight="1" x14ac:dyDescent="0.75">
      <c r="A1" s="30" t="s">
        <v>184</v>
      </c>
      <c r="B1" s="31" t="s">
        <v>8</v>
      </c>
      <c r="C1" s="31" t="s">
        <v>9</v>
      </c>
      <c r="D1" s="31" t="s">
        <v>10</v>
      </c>
      <c r="E1" s="31" t="s">
        <v>41</v>
      </c>
      <c r="F1" s="31" t="s">
        <v>42</v>
      </c>
      <c r="G1" s="42" t="s">
        <v>43</v>
      </c>
      <c r="H1" s="71" t="s">
        <v>44</v>
      </c>
    </row>
    <row r="2" spans="1:8"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77</v>
      </c>
      <c r="B3" s="3"/>
      <c r="C3" s="3"/>
      <c r="D3" s="4"/>
      <c r="E3" s="35"/>
      <c r="F3" s="36"/>
      <c r="G3" s="44"/>
      <c r="H3" s="35"/>
    </row>
    <row r="4" spans="1:8" ht="39.4" customHeight="1" x14ac:dyDescent="0.75">
      <c r="A4" s="34" t="s">
        <v>78</v>
      </c>
      <c r="B4" s="3"/>
      <c r="C4" s="3"/>
      <c r="D4" s="4"/>
      <c r="E4" s="35"/>
      <c r="F4" s="36"/>
      <c r="G4" s="44"/>
      <c r="H4" s="69"/>
    </row>
    <row r="5" spans="1:8" ht="39.4" customHeight="1" x14ac:dyDescent="0.75">
      <c r="A5" s="34" t="s">
        <v>79</v>
      </c>
      <c r="B5" s="3"/>
      <c r="C5" s="3"/>
      <c r="D5" s="4"/>
      <c r="E5" s="35"/>
      <c r="F5" s="36"/>
      <c r="G5" s="44"/>
      <c r="H5" s="35"/>
    </row>
    <row r="6" spans="1:8" ht="39.4" customHeight="1" x14ac:dyDescent="0.75">
      <c r="A6" s="34" t="s">
        <v>80</v>
      </c>
      <c r="B6" s="3"/>
      <c r="C6" s="3"/>
      <c r="D6" s="4"/>
      <c r="E6" s="35"/>
      <c r="F6" s="36"/>
      <c r="G6" s="44"/>
      <c r="H6" s="69"/>
    </row>
    <row r="7" spans="1:8" ht="39.4" customHeight="1" x14ac:dyDescent="0.75">
      <c r="A7" s="34" t="s">
        <v>81</v>
      </c>
      <c r="B7" s="3"/>
      <c r="C7" s="3"/>
      <c r="D7" s="4"/>
      <c r="E7" s="35"/>
      <c r="F7" s="36"/>
      <c r="G7" s="44"/>
      <c r="H7" s="35"/>
    </row>
    <row r="8" spans="1:8" ht="39.4" customHeight="1" x14ac:dyDescent="0.75">
      <c r="A8" s="34" t="s">
        <v>82</v>
      </c>
      <c r="B8" s="3"/>
      <c r="C8" s="3"/>
      <c r="D8" s="4"/>
      <c r="E8" s="35"/>
      <c r="F8" s="36"/>
      <c r="G8" s="44"/>
      <c r="H8" s="69"/>
    </row>
    <row r="9" spans="1:8" ht="39.4" customHeight="1" x14ac:dyDescent="0.75">
      <c r="A9" s="34" t="s">
        <v>83</v>
      </c>
      <c r="B9" s="3"/>
      <c r="C9" s="3"/>
      <c r="D9" s="4"/>
      <c r="E9" s="35"/>
      <c r="F9" s="36"/>
      <c r="G9" s="44"/>
      <c r="H9" s="35"/>
    </row>
    <row r="10" spans="1:8" ht="39.4" customHeight="1" x14ac:dyDescent="0.75">
      <c r="A10" s="34" t="s">
        <v>84</v>
      </c>
      <c r="B10" s="3"/>
      <c r="C10" s="3"/>
      <c r="D10" s="4"/>
      <c r="E10" s="35"/>
      <c r="F10" s="36"/>
      <c r="G10" s="44"/>
      <c r="H10" s="69"/>
    </row>
    <row r="11" spans="1:8" ht="39.4" customHeight="1" x14ac:dyDescent="0.75">
      <c r="A11" s="34" t="s">
        <v>85</v>
      </c>
      <c r="B11" s="3"/>
      <c r="C11" s="3"/>
      <c r="D11" s="4"/>
      <c r="E11" s="35"/>
      <c r="F11" s="36"/>
      <c r="G11" s="44"/>
      <c r="H11" s="40"/>
    </row>
    <row r="12" spans="1:8" ht="39.4" customHeight="1" x14ac:dyDescent="0.75">
      <c r="A12" s="37" t="s">
        <v>86</v>
      </c>
      <c r="B12" s="38"/>
      <c r="C12" s="38"/>
      <c r="D12" s="39"/>
      <c r="E12" s="40"/>
      <c r="F12" s="41"/>
      <c r="G12" s="45"/>
      <c r="H12" s="69"/>
    </row>
  </sheetData>
  <conditionalFormatting sqref="B2:B12">
    <cfRule type="cellIs" dxfId="89" priority="7" operator="equal">
      <formula>"Low"</formula>
    </cfRule>
    <cfRule type="cellIs" dxfId="88" priority="8" operator="equal">
      <formula>"Medium"</formula>
    </cfRule>
    <cfRule type="cellIs" dxfId="87" priority="9" operator="equal">
      <formula>"High"</formula>
    </cfRule>
  </conditionalFormatting>
  <conditionalFormatting sqref="C2:C12">
    <cfRule type="cellIs" dxfId="86" priority="4" operator="equal">
      <formula>"Low"</formula>
    </cfRule>
    <cfRule type="cellIs" dxfId="85" priority="5" operator="equal">
      <formula>"Medium"</formula>
    </cfRule>
    <cfRule type="cellIs" dxfId="8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4" sqref="A4"/>
    </sheetView>
  </sheetViews>
  <sheetFormatPr defaultColWidth="9" defaultRowHeight="39.4"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59.25" customHeight="1" x14ac:dyDescent="0.75">
      <c r="A1" s="30" t="s">
        <v>20</v>
      </c>
      <c r="B1" s="31" t="s">
        <v>8</v>
      </c>
      <c r="C1" s="31" t="s">
        <v>9</v>
      </c>
      <c r="D1" s="31" t="s">
        <v>10</v>
      </c>
      <c r="E1" s="31" t="s">
        <v>41</v>
      </c>
      <c r="F1" s="31" t="s">
        <v>42</v>
      </c>
      <c r="G1" s="42" t="s">
        <v>43</v>
      </c>
      <c r="H1" s="71" t="s">
        <v>44</v>
      </c>
    </row>
    <row r="2" spans="1:8" s="32" customFormat="1" ht="48.75"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87</v>
      </c>
      <c r="B3" s="3"/>
      <c r="C3" s="3"/>
      <c r="D3" s="4"/>
      <c r="E3" s="35"/>
      <c r="F3" s="36"/>
      <c r="G3" s="44"/>
      <c r="H3" s="35"/>
    </row>
    <row r="4" spans="1:8" ht="39.4" customHeight="1" x14ac:dyDescent="0.75">
      <c r="A4" s="34" t="s">
        <v>88</v>
      </c>
      <c r="B4" s="3"/>
      <c r="C4" s="3"/>
      <c r="D4" s="4"/>
      <c r="E4" s="35"/>
      <c r="F4" s="36"/>
      <c r="G4" s="44"/>
      <c r="H4" s="69"/>
    </row>
    <row r="5" spans="1:8" ht="39.4" customHeight="1" x14ac:dyDescent="0.75">
      <c r="A5" s="34" t="s">
        <v>89</v>
      </c>
      <c r="B5" s="3"/>
      <c r="C5" s="3"/>
      <c r="D5" s="4"/>
      <c r="E5" s="35"/>
      <c r="F5" s="36"/>
      <c r="G5" s="44"/>
      <c r="H5" s="35"/>
    </row>
    <row r="6" spans="1:8" ht="39.4" customHeight="1" x14ac:dyDescent="0.75">
      <c r="A6" s="34" t="s">
        <v>90</v>
      </c>
      <c r="B6" s="3"/>
      <c r="C6" s="3"/>
      <c r="D6" s="4"/>
      <c r="E6" s="35"/>
      <c r="F6" s="36"/>
      <c r="G6" s="44"/>
      <c r="H6" s="69"/>
    </row>
    <row r="7" spans="1:8" ht="39.4" customHeight="1" x14ac:dyDescent="0.75">
      <c r="A7" s="34" t="s">
        <v>91</v>
      </c>
      <c r="B7" s="3"/>
      <c r="C7" s="3"/>
      <c r="D7" s="4"/>
      <c r="E7" s="35"/>
      <c r="F7" s="36"/>
      <c r="G7" s="44"/>
      <c r="H7" s="35"/>
    </row>
    <row r="8" spans="1:8" ht="39.4" customHeight="1" x14ac:dyDescent="0.75">
      <c r="A8" s="34" t="s">
        <v>92</v>
      </c>
      <c r="B8" s="3"/>
      <c r="C8" s="3"/>
      <c r="D8" s="4"/>
      <c r="E8" s="35"/>
      <c r="F8" s="36"/>
      <c r="G8" s="44"/>
      <c r="H8" s="69"/>
    </row>
    <row r="9" spans="1:8" ht="39.4" customHeight="1" x14ac:dyDescent="0.75">
      <c r="A9" s="34" t="s">
        <v>93</v>
      </c>
      <c r="B9" s="3"/>
      <c r="C9" s="3"/>
      <c r="D9" s="4"/>
      <c r="E9" s="35"/>
      <c r="F9" s="36"/>
      <c r="G9" s="44"/>
      <c r="H9" s="35"/>
    </row>
    <row r="10" spans="1:8" ht="39.4" customHeight="1" x14ac:dyDescent="0.75">
      <c r="A10" s="34" t="s">
        <v>94</v>
      </c>
      <c r="B10" s="3"/>
      <c r="C10" s="3"/>
      <c r="D10" s="4"/>
      <c r="E10" s="35"/>
      <c r="F10" s="36"/>
      <c r="G10" s="44"/>
      <c r="H10" s="69"/>
    </row>
    <row r="11" spans="1:8" ht="39.4" customHeight="1" x14ac:dyDescent="0.75">
      <c r="A11" s="34" t="s">
        <v>95</v>
      </c>
      <c r="B11" s="3"/>
      <c r="C11" s="3"/>
      <c r="D11" s="4"/>
      <c r="E11" s="35"/>
      <c r="F11" s="36"/>
      <c r="G11" s="44"/>
      <c r="H11" s="40"/>
    </row>
    <row r="12" spans="1:8" ht="39.4" customHeight="1" x14ac:dyDescent="0.75">
      <c r="A12" s="37" t="s">
        <v>96</v>
      </c>
      <c r="B12" s="38"/>
      <c r="C12" s="38"/>
      <c r="D12" s="39"/>
      <c r="E12" s="40"/>
      <c r="F12" s="41"/>
      <c r="G12" s="45"/>
      <c r="H12" s="69"/>
    </row>
  </sheetData>
  <conditionalFormatting sqref="B2:B12">
    <cfRule type="cellIs" dxfId="80" priority="7" operator="equal">
      <formula>"Low"</formula>
    </cfRule>
    <cfRule type="cellIs" dxfId="79" priority="8" operator="equal">
      <formula>"Medium"</formula>
    </cfRule>
    <cfRule type="cellIs" dxfId="78" priority="9" operator="equal">
      <formula>"High"</formula>
    </cfRule>
  </conditionalFormatting>
  <conditionalFormatting sqref="C2:C12">
    <cfRule type="cellIs" dxfId="77" priority="4" operator="equal">
      <formula>"Low"</formula>
    </cfRule>
    <cfRule type="cellIs" dxfId="76" priority="5" operator="equal">
      <formula>"Medium"</formula>
    </cfRule>
    <cfRule type="cellIs" dxfId="7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heetViews>
  <sheetFormatPr defaultColWidth="9" defaultRowHeight="18" customHeight="1" x14ac:dyDescent="0.75"/>
  <cols>
    <col min="1" max="1" width="56.86328125" style="2" customWidth="1"/>
    <col min="2" max="3" width="12.1328125" style="2" customWidth="1"/>
    <col min="4" max="4" width="12.58984375" style="2" customWidth="1"/>
    <col min="5" max="5" width="19.58984375" style="2" customWidth="1"/>
    <col min="6" max="6" width="27.58984375" style="2" customWidth="1"/>
    <col min="7" max="8" width="50.7265625" style="2" customWidth="1"/>
    <col min="9" max="16384" width="9" style="2"/>
  </cols>
  <sheetData>
    <row r="1" spans="1:8" s="32" customFormat="1" ht="64.5" customHeight="1" x14ac:dyDescent="0.75">
      <c r="A1" s="30" t="s">
        <v>182</v>
      </c>
      <c r="B1" s="31" t="s">
        <v>8</v>
      </c>
      <c r="C1" s="31" t="s">
        <v>9</v>
      </c>
      <c r="D1" s="31" t="s">
        <v>10</v>
      </c>
      <c r="E1" s="31" t="s">
        <v>41</v>
      </c>
      <c r="F1" s="31" t="s">
        <v>42</v>
      </c>
      <c r="G1" s="42" t="s">
        <v>43</v>
      </c>
      <c r="H1" s="71" t="s">
        <v>44</v>
      </c>
    </row>
    <row r="2" spans="1:8" s="32" customFormat="1" ht="39.4" customHeight="1" x14ac:dyDescent="0.75">
      <c r="A2" s="33" t="s">
        <v>45</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75">
      <c r="A3" s="34" t="s">
        <v>97</v>
      </c>
      <c r="B3" s="3"/>
      <c r="C3" s="3"/>
      <c r="D3" s="4"/>
      <c r="E3" s="35"/>
      <c r="F3" s="36"/>
      <c r="G3" s="44"/>
      <c r="H3" s="35"/>
    </row>
    <row r="4" spans="1:8" ht="39.4" customHeight="1" x14ac:dyDescent="0.75">
      <c r="A4" s="34" t="s">
        <v>98</v>
      </c>
      <c r="B4" s="3"/>
      <c r="C4" s="3"/>
      <c r="D4" s="4"/>
      <c r="E4" s="35"/>
      <c r="F4" s="36"/>
      <c r="G4" s="44"/>
      <c r="H4" s="69"/>
    </row>
    <row r="5" spans="1:8" ht="39.4" customHeight="1" x14ac:dyDescent="0.75">
      <c r="A5" s="34" t="s">
        <v>99</v>
      </c>
      <c r="B5" s="3"/>
      <c r="C5" s="3"/>
      <c r="D5" s="4"/>
      <c r="E5" s="35"/>
      <c r="F5" s="36"/>
      <c r="G5" s="44"/>
      <c r="H5" s="35"/>
    </row>
    <row r="6" spans="1:8" ht="39.4" customHeight="1" x14ac:dyDescent="0.75">
      <c r="A6" s="34" t="s">
        <v>100</v>
      </c>
      <c r="B6" s="3"/>
      <c r="C6" s="3"/>
      <c r="D6" s="4"/>
      <c r="E6" s="35"/>
      <c r="F6" s="36"/>
      <c r="G6" s="44"/>
      <c r="H6" s="69"/>
    </row>
    <row r="7" spans="1:8" ht="39.4" customHeight="1" x14ac:dyDescent="0.75">
      <c r="A7" s="34" t="s">
        <v>101</v>
      </c>
      <c r="B7" s="3"/>
      <c r="C7" s="3"/>
      <c r="D7" s="4"/>
      <c r="E7" s="35"/>
      <c r="F7" s="36"/>
      <c r="G7" s="44"/>
      <c r="H7" s="35"/>
    </row>
    <row r="8" spans="1:8" ht="39.4" customHeight="1" x14ac:dyDescent="0.75">
      <c r="A8" s="34" t="s">
        <v>102</v>
      </c>
      <c r="B8" s="3"/>
      <c r="C8" s="3"/>
      <c r="D8" s="4"/>
      <c r="E8" s="35"/>
      <c r="F8" s="36"/>
      <c r="G8" s="44"/>
      <c r="H8" s="69"/>
    </row>
    <row r="9" spans="1:8" ht="39.4" customHeight="1" x14ac:dyDescent="0.75">
      <c r="A9" s="34" t="s">
        <v>103</v>
      </c>
      <c r="B9" s="3"/>
      <c r="C9" s="3"/>
      <c r="D9" s="4"/>
      <c r="E9" s="35"/>
      <c r="F9" s="36"/>
      <c r="G9" s="44"/>
      <c r="H9" s="35"/>
    </row>
    <row r="10" spans="1:8" ht="39.4" customHeight="1" x14ac:dyDescent="0.75">
      <c r="A10" s="34" t="s">
        <v>104</v>
      </c>
      <c r="B10" s="3"/>
      <c r="C10" s="3"/>
      <c r="D10" s="4"/>
      <c r="E10" s="35"/>
      <c r="F10" s="36"/>
      <c r="G10" s="44"/>
      <c r="H10" s="69"/>
    </row>
    <row r="11" spans="1:8" ht="39.4" customHeight="1" x14ac:dyDescent="0.75">
      <c r="A11" s="34" t="s">
        <v>105</v>
      </c>
      <c r="B11" s="3"/>
      <c r="C11" s="3"/>
      <c r="D11" s="4"/>
      <c r="E11" s="35"/>
      <c r="F11" s="36"/>
      <c r="G11" s="44"/>
      <c r="H11" s="40"/>
    </row>
    <row r="12" spans="1:8" ht="39.4" customHeight="1" x14ac:dyDescent="0.75">
      <c r="A12" s="37" t="s">
        <v>106</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E3338-D944-4508-8C16-E9ED7B29F0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6B9DDC-C32C-4EE9-BDDC-98F6C24FDE1C}">
  <ds:schemaRefs>
    <ds:schemaRef ds:uri="http://www.w3.org/XML/1998/namespace"/>
    <ds:schemaRef ds:uri="http://schemas.microsoft.com/office/2006/metadata/properties"/>
    <ds:schemaRef ds:uri="http://schemas.microsoft.com/office/2006/documentManagement/types"/>
    <ds:schemaRef ds:uri="http://purl.org/dc/dcmitype/"/>
    <ds:schemaRef ds:uri="8f30a74c-8e7c-491d-b15a-3c2ecabf532b"/>
    <ds:schemaRef ds:uri="http://purl.org/dc/terms/"/>
    <ds:schemaRef ds:uri="http://schemas.openxmlformats.org/package/2006/metadata/core-properties"/>
    <ds:schemaRef ds:uri="http://schemas.microsoft.com/office/infopath/2007/PartnerControls"/>
    <ds:schemaRef ds:uri="9f63860b-ec5a-4177-80bc-0dae68c6673f"/>
    <ds:schemaRef ds:uri="http://purl.org/dc/elements/1.1/"/>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Dashboard</vt:lpstr>
      <vt:lpstr>Lists</vt:lpstr>
      <vt:lpstr>Criteria 1a</vt:lpstr>
      <vt:lpstr>Criteria 1b</vt:lpstr>
      <vt:lpstr>Criteria 2</vt:lpstr>
      <vt:lpstr>Criteria 3</vt:lpstr>
      <vt:lpstr>Criteria 4</vt:lpstr>
      <vt:lpstr>Criteria 5</vt:lpstr>
      <vt:lpstr>Criteria 6</vt:lpstr>
      <vt:lpstr>Criteria 7a-c</vt:lpstr>
      <vt:lpstr>Criteria 8</vt:lpstr>
      <vt:lpstr>Criteria 9</vt:lpstr>
      <vt:lpstr>Criteria 10a</vt:lpstr>
      <vt:lpstr>Criteria 10b</vt:lpstr>
      <vt:lpstr>Criteria 10c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Alex Parkin</cp:lastModifiedBy>
  <cp:revision/>
  <dcterms:created xsi:type="dcterms:W3CDTF">2021-03-11T12:11:45Z</dcterms:created>
  <dcterms:modified xsi:type="dcterms:W3CDTF">2024-02-01T10:45:23Z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