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91" documentId="8_{AB0801AE-350B-4EB0-8C92-0022B806DB42}" xr6:coauthVersionLast="47" xr6:coauthVersionMax="47" xr10:uidLastSave="{7BBB441F-4926-45AF-B89B-41791FDEE666}"/>
  <bookViews>
    <workbookView xWindow="-108" yWindow="-108" windowWidth="23256" windowHeight="12456" tabRatio="683" firstSheet="1" activeTab="2" xr2:uid="{FE4A2CF9-AE39-4085-B55D-B7C160E4415C}"/>
  </bookViews>
  <sheets>
    <sheet name="Lists" sheetId="6" state="hidden" r:id="rId1"/>
    <sheet name="Instructions" sheetId="24" r:id="rId2"/>
    <sheet name="3xAssurance" sheetId="27" r:id="rId3"/>
    <sheet name="Dashboard" sheetId="1" r:id="rId4"/>
    <sheet name="Criteria 1A" sheetId="2" r:id="rId5"/>
    <sheet name="Criteria 1B" sheetId="7" r:id="rId6"/>
    <sheet name="Criteria 2" sheetId="8" r:id="rId7"/>
    <sheet name="Criteria 3" sheetId="9" r:id="rId8"/>
    <sheet name="Criteria 4" sheetId="10" r:id="rId9"/>
    <sheet name="Criteria 5" sheetId="11" r:id="rId10"/>
    <sheet name="Criteria 6" sheetId="12" r:id="rId11"/>
    <sheet name="Criteria 7A" sheetId="13" r:id="rId12"/>
    <sheet name="Criteria 7B" sheetId="14" r:id="rId13"/>
    <sheet name="Criteria 7C" sheetId="15" r:id="rId14"/>
    <sheet name="Criteria 8" sheetId="16" r:id="rId15"/>
    <sheet name="Criteria 9" sheetId="25" r:id="rId16"/>
    <sheet name="Criteria 10A" sheetId="26" r:id="rId17"/>
    <sheet name="Criteria 10B" sheetId="28" r:id="rId18"/>
    <sheet name="Criteria 10C" sheetId="29" r:id="rId19"/>
  </sheets>
  <definedNames>
    <definedName name="_xlnm.Print_Titles" localSheetId="2">'3xAssurance'!$2:$3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7" l="1"/>
  <c r="B5" i="27"/>
  <c r="B6" i="27"/>
  <c r="B7" i="27"/>
  <c r="B8" i="27"/>
  <c r="B9" i="27"/>
  <c r="B10" i="27"/>
  <c r="B11" i="27"/>
  <c r="B12" i="27"/>
  <c r="B13" i="27"/>
  <c r="B14" i="27"/>
  <c r="B15" i="27"/>
  <c r="B16" i="27"/>
  <c r="B17" i="27"/>
  <c r="B18" i="27"/>
  <c r="A4" i="27"/>
  <c r="S8" i="6"/>
  <c r="R8" i="6"/>
  <c r="Q8" i="6"/>
  <c r="P8" i="6"/>
  <c r="K28" i="1"/>
  <c r="J28" i="1"/>
  <c r="I28" i="1"/>
  <c r="H28" i="1"/>
  <c r="G28" i="1"/>
  <c r="F28" i="1"/>
  <c r="E28" i="1"/>
  <c r="D28" i="1"/>
  <c r="C28" i="1"/>
  <c r="K27" i="1"/>
  <c r="J27" i="1"/>
  <c r="I27" i="1"/>
  <c r="H27" i="1"/>
  <c r="G27" i="1"/>
  <c r="F27" i="1"/>
  <c r="E27" i="1"/>
  <c r="D27" i="1"/>
  <c r="C27" i="1"/>
  <c r="A1" i="29" l="1"/>
  <c r="D2" i="29"/>
  <c r="A1" i="28"/>
  <c r="D2" i="28"/>
  <c r="O8" i="6"/>
  <c r="N8" i="6"/>
  <c r="A5" i="27"/>
  <c r="A6" i="27"/>
  <c r="A7" i="27"/>
  <c r="A8" i="27"/>
  <c r="A9" i="27"/>
  <c r="A10" i="27"/>
  <c r="A11" i="27"/>
  <c r="A12" i="27"/>
  <c r="A13" i="27"/>
  <c r="A14" i="27"/>
  <c r="A15" i="27"/>
  <c r="A16" i="27"/>
  <c r="B1" i="27"/>
  <c r="A1" i="26"/>
  <c r="A1" i="25"/>
  <c r="A1" i="16"/>
  <c r="A1" i="15"/>
  <c r="A1" i="14"/>
  <c r="A1" i="13"/>
  <c r="A1" i="12"/>
  <c r="A1" i="11"/>
  <c r="A1" i="10"/>
  <c r="A1" i="9"/>
  <c r="A1" i="8"/>
  <c r="A1" i="7"/>
  <c r="A1" i="2"/>
  <c r="K26" i="1"/>
  <c r="J26" i="1"/>
  <c r="I26" i="1"/>
  <c r="H26" i="1"/>
  <c r="G26" i="1"/>
  <c r="F26" i="1"/>
  <c r="E26" i="1"/>
  <c r="D26" i="1"/>
  <c r="C26" i="1"/>
  <c r="K25" i="1"/>
  <c r="J25" i="1"/>
  <c r="I25" i="1"/>
  <c r="H25" i="1"/>
  <c r="G25" i="1"/>
  <c r="F25" i="1"/>
  <c r="E25" i="1"/>
  <c r="D25" i="1"/>
  <c r="C25" i="1"/>
  <c r="D2" i="11"/>
  <c r="I8" i="6" s="1"/>
  <c r="D2" i="26"/>
  <c r="D2" i="25"/>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E10" i="6" l="1"/>
  <c r="E12" i="6"/>
  <c r="E11" i="6"/>
  <c r="E29" i="1"/>
  <c r="F29" i="1"/>
  <c r="D29" i="1"/>
  <c r="K29" i="1"/>
  <c r="G29" i="1"/>
  <c r="H29" i="1"/>
  <c r="J29" i="1"/>
  <c r="C29" i="1"/>
  <c r="I29" i="1"/>
</calcChain>
</file>

<file path=xl/sharedStrings.xml><?xml version="1.0" encoding="utf-8"?>
<sst xmlns="http://schemas.openxmlformats.org/spreadsheetml/2006/main" count="347" uniqueCount="224">
  <si>
    <t>Priority</t>
  </si>
  <si>
    <t>Impact</t>
  </si>
  <si>
    <t>High</t>
  </si>
  <si>
    <t>Medium</t>
  </si>
  <si>
    <t>Low</t>
  </si>
  <si>
    <t>Criteria 1</t>
  </si>
  <si>
    <t>Criteria 2</t>
  </si>
  <si>
    <t>Criteria 3</t>
  </si>
  <si>
    <t>Criteria 4</t>
  </si>
  <si>
    <t>Criteria 5</t>
  </si>
  <si>
    <t>Criteria 6</t>
  </si>
  <si>
    <t>Criteria 7</t>
  </si>
  <si>
    <t>Criteria 8</t>
  </si>
  <si>
    <t>Criteria 9</t>
  </si>
  <si>
    <t>Criteria 10</t>
  </si>
  <si>
    <t>Criteria 11</t>
  </si>
  <si>
    <t>Criteria 12</t>
  </si>
  <si>
    <t>Please fill in the contact details below:</t>
  </si>
  <si>
    <t>Fire and Rescue Service</t>
  </si>
  <si>
    <t>Contact Name</t>
  </si>
  <si>
    <t>Contact Email Address</t>
  </si>
  <si>
    <t>Contact Phone Number</t>
  </si>
  <si>
    <t>Criteria</t>
  </si>
  <si>
    <t>Description</t>
  </si>
  <si>
    <t>Chart</t>
  </si>
  <si>
    <t>Total</t>
  </si>
  <si>
    <t>Work assigned to</t>
  </si>
  <si>
    <t>Projected date for completion</t>
  </si>
  <si>
    <t>Description of work needing to be done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</si>
  <si>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</si>
  <si>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</si>
  <si>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</si>
  <si>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</si>
  <si>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</si>
  <si>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</si>
  <si>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</si>
  <si>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</si>
  <si>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</si>
  <si>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</si>
  <si>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</si>
  <si>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</si>
  <si>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</si>
  <si>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</si>
  <si>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</si>
  <si>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</si>
  <si>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</si>
  <si>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</si>
  <si>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</si>
  <si>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</si>
  <si>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</si>
  <si>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</si>
  <si>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</si>
  <si>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</si>
  <si>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</si>
  <si>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</si>
  <si>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</si>
  <si>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</si>
  <si>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</si>
  <si>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</si>
  <si>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</si>
  <si>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</si>
  <si>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</si>
  <si>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</si>
  <si>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</si>
  <si>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</si>
  <si>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</si>
  <si>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</si>
  <si>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</si>
  <si>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</si>
  <si>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</si>
  <si>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</si>
  <si>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</si>
  <si>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</si>
  <si>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</si>
  <si>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</si>
  <si>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</si>
  <si>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</si>
  <si>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</si>
  <si>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</si>
  <si>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</si>
  <si>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</si>
  <si>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</si>
  <si>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</si>
  <si>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</si>
  <si>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</si>
  <si>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</si>
  <si>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</si>
  <si>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</si>
  <si>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</si>
  <si>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</si>
  <si>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</si>
  <si>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</si>
  <si>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</si>
  <si>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</si>
  <si>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</si>
  <si>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</si>
  <si>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</si>
  <si>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</si>
  <si>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</si>
  <si>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</si>
  <si>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</si>
  <si>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</si>
  <si>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</si>
  <si>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</si>
  <si>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</si>
  <si>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</si>
  <si>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</si>
  <si>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</si>
  <si>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</si>
  <si>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</si>
  <si>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</si>
  <si>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</si>
  <si>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</si>
  <si>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</si>
  <si>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</si>
  <si>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</si>
  <si>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</si>
  <si>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</si>
  <si>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</si>
  <si>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</si>
  <si>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</si>
  <si>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</si>
  <si>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</si>
  <si>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</si>
  <si>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</si>
  <si>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</si>
  <si>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</si>
  <si>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</si>
  <si>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</si>
  <si>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</si>
  <si>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</si>
  <si>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</si>
  <si>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</si>
  <si>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</si>
  <si>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</si>
  <si>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</si>
  <si>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</si>
  <si>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</si>
  <si>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</si>
  <si>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</si>
  <si>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Substantial</t>
  </si>
  <si>
    <t>Reasonable</t>
  </si>
  <si>
    <t>Limited</t>
  </si>
  <si>
    <t>Level of Assurance</t>
  </si>
  <si>
    <t>Criteria 13</t>
  </si>
  <si>
    <t>Evidence</t>
  </si>
  <si>
    <t>Overall Level of Assurance with Standard</t>
  </si>
  <si>
    <t>Fire Standard:</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</si>
  <si>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</si>
  <si>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</si>
  <si>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</si>
  <si>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</si>
  <si>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</si>
  <si>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</si>
  <si>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</si>
  <si>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</si>
  <si>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Risk Based Approach</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</si>
  <si>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</si>
  <si>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</si>
  <si>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</si>
  <si>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</si>
  <si>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</si>
  <si>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</si>
  <si>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</si>
  <si>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</si>
  <si>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</si>
  <si>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</si>
  <si>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</si>
  <si>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</si>
  <si>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</si>
  <si>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</si>
  <si>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</si>
  <si>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</si>
  <si>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</si>
  <si>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</si>
  <si>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</si>
  <si>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</si>
  <si>
    <t>Task 15/1</t>
  </si>
  <si>
    <t>Task 15/2</t>
  </si>
  <si>
    <t>Task 15/3</t>
  </si>
  <si>
    <t>Task 15/4</t>
  </si>
  <si>
    <t>Task 15/5</t>
  </si>
  <si>
    <t>Task 15/6</t>
  </si>
  <si>
    <t>Task 15/7</t>
  </si>
  <si>
    <t>Task 15/8</t>
  </si>
  <si>
    <t>Task 15/9</t>
  </si>
  <si>
    <t>Task 15/10</t>
  </si>
  <si>
    <t>Task 14/1</t>
  </si>
  <si>
    <t>Task 14/2</t>
  </si>
  <si>
    <t>Task 14/3</t>
  </si>
  <si>
    <t>Task 14/4</t>
  </si>
  <si>
    <t>Task 14/5</t>
  </si>
  <si>
    <t>Task 14/6</t>
  </si>
  <si>
    <t>Task 14/7</t>
  </si>
  <si>
    <t>Task 14/8</t>
  </si>
  <si>
    <t>Task 14/9</t>
  </si>
  <si>
    <t>Task 14/10</t>
  </si>
  <si>
    <t>Criteria 14</t>
  </si>
  <si>
    <t>Criteria 15</t>
  </si>
  <si>
    <t>Criteria 16</t>
  </si>
  <si>
    <t>have a responsible person within the service at the highest strategic level (where reasonable), that demonstrates the services commitment to the importance of Safeguarding and is responsible for ensuring:
the service is and remains compliant with legislation and follows relevant guidance;</t>
  </si>
  <si>
    <t>1A</t>
  </si>
  <si>
    <t>1B</t>
  </si>
  <si>
    <t>have a responsible person within the service at the highest strategic level (where reasonable), that demonstrates the services commitment to the importance of Safeguarding and is responsible for ensuring:
the service’s Designated Safeguarding Leads or Head of Safeguarding , where applicable, are appropriately qualified and suitably trained in accordance with legislation and the requirement of Local Safeguarding Adults and Children’s Boards;</t>
  </si>
  <si>
    <t>only use accredited persons to provide Safeguarding training.</t>
  </si>
  <si>
    <t>educate, train and support employees and volunteers, relevant to their role, in the need to safeguard and promote the welfare of children, young people and adults at risk of abuse, harm, or neglect.</t>
  </si>
  <si>
    <t>align local training to its Community Risk Management Plan and the NFCC’s Safeguarding Guidance for Children, Young People and Adults.</t>
  </si>
  <si>
    <t>implement proportionate processes to enable regular background checks appropriate to individual roles or duties and having due regard to the Rehabilitation of Offenders Act (Exceptions) Order.</t>
  </si>
  <si>
    <t>work effectively with Others (including cross-border working) to safeguard and promote the welfare of children, young people and adults at risk of abuse, harm, or neglect.</t>
  </si>
  <si>
    <t>7A</t>
  </si>
  <si>
    <t>have agreed systems, standards and protocols in place to:
allow Safeguarding concerns to be raised or otherwise identified;</t>
  </si>
  <si>
    <t>7B</t>
  </si>
  <si>
    <t>7C</t>
  </si>
  <si>
    <t>have agreed systems, standards and protocols in place to:
investigate Safeguarding concerns; and</t>
  </si>
  <si>
    <t>have agreed systems, standards and protocols in place to:
maintain effective and efficient information sharing, ensuring data is made available to all those who need it, in accordance with national and local guidelines.</t>
  </si>
  <si>
    <t>demonstrate inclusivity by recognising and responding to the diversity of its Community and providing Equality of Access .</t>
  </si>
  <si>
    <t>Use the suite of NFCC Safeguarding guidance including self-assessment and risk assessments, and other guidance relevant to mitigating the risk of abuse, harm, or neglect.</t>
  </si>
  <si>
    <t>10A</t>
  </si>
  <si>
    <t>contribute to the continual improvement of Safeguarding adults and children at risk of harm by communicating, sharing learning and experiences with the NFCC network of fire and rescue service Safeguarding leads through, but not limited to:
engaging with NFCC forums;</t>
  </si>
  <si>
    <t>10B</t>
  </si>
  <si>
    <t>10C</t>
  </si>
  <si>
    <t>contribute to the continual improvement of Safeguarding adults and children at risk of harm by communicating, sharing learning and experiences with the NFCC network of fire and rescue service Safeguarding leads through, but not limited to:
supporting the NFCC Safeguarding Workstream through national and regional structures; and</t>
  </si>
  <si>
    <r>
      <t>contribute to the continual improvement of </t>
    </r>
    <r>
      <rPr>
        <sz val="10"/>
        <color theme="1"/>
        <rFont val="Arial"/>
        <family val="2"/>
      </rPr>
      <t>Safeguarding</t>
    </r>
    <r>
      <rPr>
        <sz val="10"/>
        <color rgb="FF222D35"/>
        <rFont val="Arial"/>
        <family val="2"/>
      </rPr>
      <t> adults and children at risk of harm by communicating, sharing learning and experiences with the NFCC network of fire and rescue service </t>
    </r>
    <r>
      <rPr>
        <sz val="10"/>
        <color theme="1"/>
        <rFont val="Arial"/>
        <family val="2"/>
      </rPr>
      <t>Safeguarding</t>
    </r>
    <r>
      <rPr>
        <sz val="10"/>
        <color rgb="FF222D35"/>
        <rFont val="Arial"/>
        <family val="2"/>
      </rPr>
      <t> leads through, but not limited to:</t>
    </r>
    <r>
      <rPr>
        <sz val="11"/>
        <color theme="1"/>
        <rFont val="Calibri"/>
        <family val="2"/>
        <scheme val="minor"/>
      </rPr>
      <t xml:space="preserve">
considering appropriate representation at relevant national events and conferences.</t>
    </r>
  </si>
  <si>
    <t>Safeguarding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</si>
</sst>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
      <sz val="10"/>
      <color rgb="FF222D35"/>
      <name val="Arial"/>
      <family val="2"/>
    </font>
    <font>
      <sz val="10"/>
      <color theme="1"/>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30">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0" fillId="0" borderId="4" xfId="0" applyBorder="1" applyAlignment="1">
      <alignment horizontal="center" vertical="center"/>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16" fillId="0" borderId="0" xfId="0" applyFont="1" applyAlignment="1">
      <alignment wrapText="1"/>
    </xf>
  </cellXfs>
  <cellStyles count="1">
    <cellStyle name="Normal" xfId="0" builtinId="0"/>
  </cellStyles>
  <dxfs count="132">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Dashboard!$I$29:$K$29</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15</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7B45-42B8-86A5-C889E3191F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B45-42B8-86A5-C889E3191F9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7B45-42B8-86A5-C889E3191F93}"/>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7B45-42B8-86A5-C889E3191F93}"/>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6B-47B2-921E-5E37967A107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6B-47B2-921E-5E37967A107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6B-47B2-921E-5E37967A1078}"/>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2F6B-47B2-921E-5E37967A107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517D-4C1D-901E-868FFD3C205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17D-4C1D-901E-868FFD3C205A}"/>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517D-4C1D-901E-868FFD3C205A}"/>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6-517D-4C1D-901E-868FFD3C205A}"/>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3E2F-42FE-8EF7-EB3979D4C21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E2F-42FE-8EF7-EB3979D4C21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3E2F-42FE-8EF7-EB3979D4C217}"/>
              </c:ext>
            </c:extLst>
          </c:dPt>
          <c:val>
            <c:numRef>
              <c:f>Dashboard!$I$28:$K$28</c:f>
              <c:numCache>
                <c:formatCode>General</c:formatCode>
                <c:ptCount val="3"/>
                <c:pt idx="0">
                  <c:v>0</c:v>
                </c:pt>
                <c:pt idx="1">
                  <c:v>0</c:v>
                </c:pt>
                <c:pt idx="2">
                  <c:v>0</c:v>
                </c:pt>
              </c:numCache>
            </c:numRef>
          </c:val>
          <c:extLst>
            <c:ext xmlns:c16="http://schemas.microsoft.com/office/drawing/2014/chart" uri="{C3380CC4-5D6E-409C-BE32-E72D297353CC}">
              <c16:uniqueId val="{00000006-3E2F-42FE-8EF7-EB3979D4C217}"/>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4" name="TextBox 3">
          <a:extLst>
            <a:ext uri="{FF2B5EF4-FFF2-40B4-BE49-F238E27FC236}">
              <a16:creationId xmlns:a16="http://schemas.microsoft.com/office/drawing/2014/main" id="{11247D49-399F-40A7-A853-E70A01ED9953}"/>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18</xdr:row>
      <xdr:rowOff>0</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104568</xdr:rowOff>
    </xdr:from>
    <xdr:to>
      <xdr:col>11</xdr:col>
      <xdr:colOff>609391</xdr:colOff>
      <xdr:row>13</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46794</xdr:colOff>
      <xdr:row>20</xdr:row>
      <xdr:rowOff>51955</xdr:rowOff>
    </xdr:from>
    <xdr:to>
      <xdr:col>11</xdr:col>
      <xdr:colOff>645533</xdr:colOff>
      <xdr:row>20</xdr:row>
      <xdr:rowOff>770658</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101046</xdr:rowOff>
    </xdr:from>
    <xdr:to>
      <xdr:col>11</xdr:col>
      <xdr:colOff>598598</xdr:colOff>
      <xdr:row>14</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28</xdr:row>
      <xdr:rowOff>112847</xdr:rowOff>
    </xdr:from>
    <xdr:to>
      <xdr:col>11</xdr:col>
      <xdr:colOff>582033</xdr:colOff>
      <xdr:row>28</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0</xdr:colOff>
      <xdr:row>24</xdr:row>
      <xdr:rowOff>0</xdr:rowOff>
    </xdr:from>
    <xdr:to>
      <xdr:col>11</xdr:col>
      <xdr:colOff>535238</xdr:colOff>
      <xdr:row>24</xdr:row>
      <xdr:rowOff>549524</xdr:rowOff>
    </xdr:to>
    <xdr:graphicFrame macro="">
      <xdr:nvGraphicFramePr>
        <xdr:cNvPr id="19" name="Chart 18">
          <a:extLst>
            <a:ext uri="{FF2B5EF4-FFF2-40B4-BE49-F238E27FC236}">
              <a16:creationId xmlns:a16="http://schemas.microsoft.com/office/drawing/2014/main" id="{245B2D38-39F7-40B7-B10D-2CE41FB92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25</xdr:row>
      <xdr:rowOff>0</xdr:rowOff>
    </xdr:from>
    <xdr:to>
      <xdr:col>11</xdr:col>
      <xdr:colOff>535238</xdr:colOff>
      <xdr:row>25</xdr:row>
      <xdr:rowOff>554286</xdr:rowOff>
    </xdr:to>
    <xdr:graphicFrame macro="">
      <xdr:nvGraphicFramePr>
        <xdr:cNvPr id="21" name="Chart 20">
          <a:extLst>
            <a:ext uri="{FF2B5EF4-FFF2-40B4-BE49-F238E27FC236}">
              <a16:creationId xmlns:a16="http://schemas.microsoft.com/office/drawing/2014/main" id="{BF696F40-233D-42A3-BED0-B95F369EB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0</xdr:colOff>
      <xdr:row>26</xdr:row>
      <xdr:rowOff>0</xdr:rowOff>
    </xdr:from>
    <xdr:to>
      <xdr:col>11</xdr:col>
      <xdr:colOff>535238</xdr:colOff>
      <xdr:row>27</xdr:row>
      <xdr:rowOff>190832</xdr:rowOff>
    </xdr:to>
    <xdr:graphicFrame macro="">
      <xdr:nvGraphicFramePr>
        <xdr:cNvPr id="3" name="Chart 2">
          <a:extLst>
            <a:ext uri="{FF2B5EF4-FFF2-40B4-BE49-F238E27FC236}">
              <a16:creationId xmlns:a16="http://schemas.microsoft.com/office/drawing/2014/main" id="{48678605-E444-4A9F-9729-C4D9BD85E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0</xdr:colOff>
      <xdr:row>27</xdr:row>
      <xdr:rowOff>0</xdr:rowOff>
    </xdr:from>
    <xdr:to>
      <xdr:col>11</xdr:col>
      <xdr:colOff>535238</xdr:colOff>
      <xdr:row>27</xdr:row>
      <xdr:rowOff>554286</xdr:rowOff>
    </xdr:to>
    <xdr:graphicFrame macro="">
      <xdr:nvGraphicFramePr>
        <xdr:cNvPr id="14" name="Chart 13">
          <a:extLst>
            <a:ext uri="{FF2B5EF4-FFF2-40B4-BE49-F238E27FC236}">
              <a16:creationId xmlns:a16="http://schemas.microsoft.com/office/drawing/2014/main" id="{02D173EC-AC07-4659-9D02-D8177AFC2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18" totalsRowShown="0" headerRowDxfId="131">
  <autoFilter ref="A2:H18" xr:uid="{D7824867-078E-4301-A0FB-758B70E7D95C}"/>
  <tableColumns count="8">
    <tableColumn id="1" xr3:uid="{70A235FF-1050-4B0B-8020-56B8028103BA}" name="Criteria" dataDxfId="130"/>
    <tableColumn id="2" xr3:uid="{70251BA7-34F0-45A9-AE50-1064B7C397E1}" name="Description" dataDxfId="129"/>
    <tableColumn id="8" xr3:uid="{F5BA5A6F-F15D-464E-9A23-1DE60E802501}" name="Priority" dataDxfId="128"/>
    <tableColumn id="7" xr3:uid="{5D235819-CCB6-4088-B65E-ABFBF8020E98}" name="Impact" dataDxfId="127"/>
    <tableColumn id="3" xr3:uid="{D0A9FD2E-0B8D-467E-9174-AFAC356C68DA}" name="First Line" dataDxfId="126"/>
    <tableColumn id="4" xr3:uid="{A5DBEA95-92D9-4A6B-98C4-8C942199D09A}" name="Second Line" dataDxfId="125"/>
    <tableColumn id="5" xr3:uid="{5B6D4DE2-BB97-4C3E-8F01-55B7B944D55A}" name="Third Line" dataDxfId="124"/>
    <tableColumn id="6" xr3:uid="{8BE00AC3-0A44-4862-8C26-06923988C7F6}" name="Notes and Actions" dataDxfId="123"/>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firestandards.org/standards/approved/safeguarding/" TargetMode="External"/><Relationship Id="rId1" Type="http://schemas.openxmlformats.org/officeDocument/2006/relationships/hyperlink" Target="https://www.firestandards.org/standards/approved/safeguarding/"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S24"/>
  <sheetViews>
    <sheetView topLeftCell="B1" workbookViewId="0">
      <selection activeCell="E10" sqref="E10"/>
    </sheetView>
  </sheetViews>
  <sheetFormatPr defaultRowHeight="14.4" x14ac:dyDescent="0.3"/>
  <cols>
    <col min="1" max="1" width="11.77734375" customWidth="1"/>
    <col min="2" max="2" width="18" customWidth="1"/>
    <col min="3" max="3" width="21" customWidth="1"/>
    <col min="4" max="4" width="17.44140625" customWidth="1"/>
    <col min="5" max="20" width="9.5546875" customWidth="1"/>
  </cols>
  <sheetData>
    <row r="1" spans="1:19" x14ac:dyDescent="0.3">
      <c r="A1" s="1" t="s">
        <v>0</v>
      </c>
      <c r="B1" s="1" t="s">
        <v>1</v>
      </c>
      <c r="C1" s="1" t="s">
        <v>143</v>
      </c>
    </row>
    <row r="2" spans="1:19" x14ac:dyDescent="0.3">
      <c r="A2" t="s">
        <v>2</v>
      </c>
      <c r="B2" t="s">
        <v>2</v>
      </c>
      <c r="C2" t="s">
        <v>140</v>
      </c>
    </row>
    <row r="3" spans="1:19" x14ac:dyDescent="0.3">
      <c r="A3" t="s">
        <v>3</v>
      </c>
      <c r="B3" t="s">
        <v>3</v>
      </c>
      <c r="C3" t="s">
        <v>141</v>
      </c>
    </row>
    <row r="4" spans="1:19" x14ac:dyDescent="0.3">
      <c r="A4" t="s">
        <v>4</v>
      </c>
      <c r="B4" t="s">
        <v>4</v>
      </c>
      <c r="C4" t="s">
        <v>142</v>
      </c>
    </row>
    <row r="7" spans="1:19" x14ac:dyDescent="0.3">
      <c r="D7" s="3" t="s">
        <v>5</v>
      </c>
      <c r="E7" s="3" t="s">
        <v>6</v>
      </c>
      <c r="F7" s="3" t="s">
        <v>7</v>
      </c>
      <c r="G7" s="3" t="s">
        <v>8</v>
      </c>
      <c r="H7" s="3" t="s">
        <v>9</v>
      </c>
      <c r="I7" s="3" t="s">
        <v>10</v>
      </c>
      <c r="J7" s="3" t="s">
        <v>11</v>
      </c>
      <c r="K7" s="3" t="s">
        <v>12</v>
      </c>
      <c r="L7" s="3" t="s">
        <v>13</v>
      </c>
      <c r="M7" s="3" t="s">
        <v>14</v>
      </c>
      <c r="N7" s="3" t="s">
        <v>15</v>
      </c>
      <c r="O7" s="3" t="s">
        <v>16</v>
      </c>
      <c r="P7" s="3" t="s">
        <v>144</v>
      </c>
      <c r="Q7" s="3" t="s">
        <v>197</v>
      </c>
      <c r="R7" s="3" t="s">
        <v>198</v>
      </c>
      <c r="S7" s="3" t="s">
        <v>199</v>
      </c>
    </row>
    <row r="8" spans="1:19" x14ac:dyDescent="0.3">
      <c r="D8" s="4">
        <f>IF('Criteria 1A'!$D$2="Substantial",1,IF('Criteria 1A'!$D$2="Reasonable",2,IF('Criteria 1A'!$D$2="Limited",3,0)))</f>
        <v>1</v>
      </c>
      <c r="E8" s="4">
        <f>IF('Criteria 1B'!$D$2="Substantial",1,IF('Criteria 1B'!$D$2="Reasonable",2,IF('Criteria 1B'!$D$2="Limited",3,0)))</f>
        <v>1</v>
      </c>
      <c r="F8" s="4">
        <f>IF('Criteria 2'!$D$2="Substantial",1,IF('Criteria 2'!$D$2="Reasonable",2,IF('Criteria 2'!$D$2="Limited",3,0)))</f>
        <v>1</v>
      </c>
      <c r="G8" s="4">
        <f>IF('Criteria 3'!$D$2="Substantial",1,IF('Criteria 3'!$D$2="Reasonable",2,IF('Criteria 3'!$D$2="Limited",3,0)))</f>
        <v>1</v>
      </c>
      <c r="H8" s="4">
        <f>IF('Criteria 4'!$D$2="Substantial",1,IF('Criteria 4'!$D$2="Reasonable",2,IF('Criteria 4'!$D$2="Limited",3,0)))</f>
        <v>1</v>
      </c>
      <c r="I8" s="4">
        <f>IF('Criteria 5'!$D$2="Substantial",1,IF('Criteria 5'!$D$2="Reasonable",2,IF('Criteria 5'!$D$2="Limited",3,0)))</f>
        <v>1</v>
      </c>
      <c r="J8" s="4">
        <f>IF('Criteria 6'!$D$2="Substantial",1,IF('Criteria 6'!$D$2="Reasonable",2,IF('Criteria 6'!$D$2="Limited",3,0)))</f>
        <v>1</v>
      </c>
      <c r="K8" s="4">
        <f>IF('Criteria 7A'!$D$2="Substantial",1,IF('Criteria 7A'!$D$2="Reasonable",2,IF('Criteria 7A'!$D$2="Limited",3,0)))</f>
        <v>1</v>
      </c>
      <c r="L8" s="4">
        <f>IF('Criteria 7B'!$D$2="Substantial",1,IF('Criteria 7B'!$D$2="Reasonable",2,IF('Criteria 7B'!$D$2="Limited",3,0)))</f>
        <v>1</v>
      </c>
      <c r="M8" s="4">
        <f>IF('Criteria 7C'!$D$2="Substantial",1,IF('Criteria 7C'!$D$2="Reasonable",2,IF('Criteria 7C'!$D$2="Limited",3,0)))</f>
        <v>1</v>
      </c>
      <c r="N8" s="4">
        <f>IF('Criteria 8'!$D$2="Substantial",1,IF('Criteria 8'!$D$2="Reasonable",2,IF('Criteria 8'!$D$2="Limited",3,0)))</f>
        <v>1</v>
      </c>
      <c r="O8" s="4">
        <f>IF('Criteria 9'!$D$2="Substantial",1,IF('Criteria 9'!$D$2="Reasonable",2,IF('Criteria 9'!$D$2="Limited",3,0)))</f>
        <v>1</v>
      </c>
      <c r="P8" s="4">
        <f>IF('Criteria 10A'!$D$2="Substantial",1,IF('Criteria 10A'!$D$2="Reasonable",2,IF('Criteria 10A'!$D$2="Limited",3,0)))</f>
        <v>1</v>
      </c>
      <c r="Q8" s="4">
        <f>IF('Criteria 10B'!$D$2="Substantial",1,IF('Criteria 10B'!$D$2="Reasonable",2,IF('Criteria 10B'!$D$2="Limited",3,0)))</f>
        <v>1</v>
      </c>
      <c r="R8" s="4">
        <f>IF('Criteria 10C'!$D$2="Substantial",1,IF('Criteria 10C'!$D$2="Reasonable",2,IF('Criteria 10C'!$D$2="Limited",3,0)))</f>
        <v>1</v>
      </c>
      <c r="S8" s="4" t="e">
        <f>IF(#REF!="Substantial",1,IF(#REF!="Reasonable",2,IF(#REF!="Limited",3,0)))</f>
        <v>#REF!</v>
      </c>
    </row>
    <row r="9" spans="1:19" x14ac:dyDescent="0.3">
      <c r="A9" s="20"/>
    </row>
    <row r="10" spans="1:19" x14ac:dyDescent="0.3">
      <c r="A10" s="20"/>
      <c r="D10" s="21" t="s">
        <v>140</v>
      </c>
      <c r="E10" s="22">
        <f>COUNTIF($D$8:$T$8,1)</f>
        <v>15</v>
      </c>
    </row>
    <row r="11" spans="1:19" x14ac:dyDescent="0.3">
      <c r="A11" s="20"/>
      <c r="D11" s="21" t="s">
        <v>141</v>
      </c>
      <c r="E11" s="23">
        <f>COUNTIF($D$8:$T$8,2)</f>
        <v>0</v>
      </c>
    </row>
    <row r="12" spans="1:19" x14ac:dyDescent="0.3">
      <c r="A12" s="20"/>
      <c r="D12" s="21" t="s">
        <v>142</v>
      </c>
      <c r="E12" s="24">
        <f>COUNTIF($D$8:$T$8,3)</f>
        <v>0</v>
      </c>
    </row>
    <row r="13" spans="1:19" x14ac:dyDescent="0.3">
      <c r="A13" s="20"/>
    </row>
    <row r="14" spans="1:19" x14ac:dyDescent="0.3">
      <c r="A14" s="20"/>
    </row>
    <row r="15" spans="1:19" x14ac:dyDescent="0.3">
      <c r="A15" s="20"/>
    </row>
    <row r="16" spans="1:19"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sheetData>
  <phoneticPr fontId="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election activeCell="D3" sqref="D3"/>
    </sheetView>
  </sheetViews>
  <sheetFormatPr defaultColWidth="9" defaultRowHeight="18"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64.5" customHeight="1" x14ac:dyDescent="0.3">
      <c r="A1" s="73" t="str">
        <f>Dashboard!B19</f>
        <v>implement proportionate processes to enable regular background checks appropriate to individual roles or duties and having due regard to the Rehabilitation of Offenders Act (Exceptions) Order.</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80</v>
      </c>
      <c r="B3" s="57"/>
      <c r="C3" s="57"/>
      <c r="D3" s="58"/>
      <c r="E3" s="56"/>
      <c r="F3" s="59"/>
      <c r="G3" s="56"/>
      <c r="H3" s="79"/>
    </row>
    <row r="4" spans="1:8" ht="39.450000000000003" customHeight="1" x14ac:dyDescent="0.3">
      <c r="A4" s="80" t="s">
        <v>81</v>
      </c>
      <c r="B4" s="52"/>
      <c r="C4" s="52"/>
      <c r="D4" s="53"/>
      <c r="E4" s="51"/>
      <c r="F4" s="54"/>
      <c r="G4" s="51"/>
      <c r="H4" s="81"/>
    </row>
    <row r="5" spans="1:8" ht="39.450000000000003" customHeight="1" x14ac:dyDescent="0.3">
      <c r="A5" s="78" t="s">
        <v>82</v>
      </c>
      <c r="B5" s="57"/>
      <c r="C5" s="57"/>
      <c r="D5" s="58"/>
      <c r="E5" s="56"/>
      <c r="F5" s="59"/>
      <c r="G5" s="56"/>
      <c r="H5" s="79"/>
    </row>
    <row r="6" spans="1:8" ht="39.450000000000003" customHeight="1" x14ac:dyDescent="0.3">
      <c r="A6" s="80" t="s">
        <v>83</v>
      </c>
      <c r="B6" s="52"/>
      <c r="C6" s="52"/>
      <c r="D6" s="53"/>
      <c r="E6" s="51"/>
      <c r="F6" s="54"/>
      <c r="G6" s="51"/>
      <c r="H6" s="81"/>
    </row>
    <row r="7" spans="1:8" ht="39.450000000000003" customHeight="1" x14ac:dyDescent="0.3">
      <c r="A7" s="78" t="s">
        <v>84</v>
      </c>
      <c r="B7" s="57"/>
      <c r="C7" s="57"/>
      <c r="D7" s="58"/>
      <c r="E7" s="56"/>
      <c r="F7" s="59"/>
      <c r="G7" s="56"/>
      <c r="H7" s="79"/>
    </row>
    <row r="8" spans="1:8" ht="39.450000000000003" customHeight="1" x14ac:dyDescent="0.3">
      <c r="A8" s="80" t="s">
        <v>85</v>
      </c>
      <c r="B8" s="52"/>
      <c r="C8" s="52"/>
      <c r="D8" s="53"/>
      <c r="E8" s="51"/>
      <c r="F8" s="54"/>
      <c r="G8" s="51"/>
      <c r="H8" s="81"/>
    </row>
    <row r="9" spans="1:8" ht="39.450000000000003" customHeight="1" x14ac:dyDescent="0.3">
      <c r="A9" s="78" t="s">
        <v>86</v>
      </c>
      <c r="B9" s="57"/>
      <c r="C9" s="57"/>
      <c r="D9" s="58"/>
      <c r="E9" s="56"/>
      <c r="F9" s="59"/>
      <c r="G9" s="56"/>
      <c r="H9" s="79"/>
    </row>
    <row r="10" spans="1:8" ht="39.450000000000003" customHeight="1" x14ac:dyDescent="0.3">
      <c r="A10" s="80" t="s">
        <v>87</v>
      </c>
      <c r="B10" s="52"/>
      <c r="C10" s="52"/>
      <c r="D10" s="53"/>
      <c r="E10" s="51"/>
      <c r="F10" s="54"/>
      <c r="G10" s="51"/>
      <c r="H10" s="81"/>
    </row>
    <row r="11" spans="1:8" ht="39.450000000000003" customHeight="1" x14ac:dyDescent="0.3">
      <c r="A11" s="78" t="s">
        <v>88</v>
      </c>
      <c r="B11" s="57"/>
      <c r="C11" s="57"/>
      <c r="D11" s="58"/>
      <c r="E11" s="56"/>
      <c r="F11" s="59"/>
      <c r="G11" s="56"/>
      <c r="H11" s="79"/>
    </row>
    <row r="12" spans="1:8" ht="39.450000000000003" customHeight="1" x14ac:dyDescent="0.3">
      <c r="A12" s="82" t="s">
        <v>89</v>
      </c>
      <c r="B12" s="83"/>
      <c r="C12" s="83"/>
      <c r="D12" s="84"/>
      <c r="E12" s="85"/>
      <c r="F12" s="86"/>
      <c r="G12" s="85"/>
      <c r="H12" s="87"/>
    </row>
    <row r="13" spans="1:8" ht="39" customHeight="1" x14ac:dyDescent="0.3"/>
    <row r="14" spans="1:8" ht="39" customHeight="1" x14ac:dyDescent="0.3"/>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conditionalFormatting sqref="B2:B12">
    <cfRule type="cellIs" dxfId="79" priority="7" operator="equal">
      <formula>"Low"</formula>
    </cfRule>
    <cfRule type="cellIs" dxfId="78" priority="8" operator="equal">
      <formula>"Medium"</formula>
    </cfRule>
  </conditionalFormatting>
  <conditionalFormatting sqref="B2:C12">
    <cfRule type="cellIs" dxfId="77" priority="6" operator="equal">
      <formula>"High"</formula>
    </cfRule>
  </conditionalFormatting>
  <conditionalFormatting sqref="C2: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election activeCell="D3" sqref="D3"/>
    </sheetView>
  </sheetViews>
  <sheetFormatPr defaultColWidth="9" defaultRowHeight="18"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43.2" x14ac:dyDescent="0.3">
      <c r="A1" s="73" t="str">
        <f>Dashboard!B20</f>
        <v>work effectively with Others (including cross-border working) to safeguard and promote the welfare of children, young people and adults at risk of abuse, harm, or neglect.</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90</v>
      </c>
      <c r="B3" s="57"/>
      <c r="C3" s="57"/>
      <c r="D3" s="58"/>
      <c r="E3" s="56"/>
      <c r="F3" s="59"/>
      <c r="G3" s="56"/>
      <c r="H3" s="79"/>
    </row>
    <row r="4" spans="1:8" ht="39.450000000000003" customHeight="1" x14ac:dyDescent="0.3">
      <c r="A4" s="80" t="s">
        <v>91</v>
      </c>
      <c r="B4" s="52"/>
      <c r="C4" s="52"/>
      <c r="D4" s="53"/>
      <c r="E4" s="51"/>
      <c r="F4" s="54"/>
      <c r="G4" s="51"/>
      <c r="H4" s="81"/>
    </row>
    <row r="5" spans="1:8" ht="39.450000000000003" customHeight="1" x14ac:dyDescent="0.3">
      <c r="A5" s="78" t="s">
        <v>92</v>
      </c>
      <c r="B5" s="57"/>
      <c r="C5" s="57"/>
      <c r="D5" s="58"/>
      <c r="E5" s="56"/>
      <c r="F5" s="59"/>
      <c r="G5" s="56"/>
      <c r="H5" s="79"/>
    </row>
    <row r="6" spans="1:8" ht="39.450000000000003" customHeight="1" x14ac:dyDescent="0.3">
      <c r="A6" s="80" t="s">
        <v>93</v>
      </c>
      <c r="B6" s="52"/>
      <c r="C6" s="52"/>
      <c r="D6" s="53"/>
      <c r="E6" s="51"/>
      <c r="F6" s="54"/>
      <c r="G6" s="51"/>
      <c r="H6" s="81"/>
    </row>
    <row r="7" spans="1:8" ht="39.450000000000003" customHeight="1" x14ac:dyDescent="0.3">
      <c r="A7" s="78" t="s">
        <v>94</v>
      </c>
      <c r="B7" s="57"/>
      <c r="C7" s="57"/>
      <c r="D7" s="58"/>
      <c r="E7" s="56"/>
      <c r="F7" s="59"/>
      <c r="G7" s="56"/>
      <c r="H7" s="79"/>
    </row>
    <row r="8" spans="1:8" ht="39.450000000000003" customHeight="1" x14ac:dyDescent="0.3">
      <c r="A8" s="80" t="s">
        <v>95</v>
      </c>
      <c r="B8" s="52"/>
      <c r="C8" s="52"/>
      <c r="D8" s="53"/>
      <c r="E8" s="51"/>
      <c r="F8" s="54"/>
      <c r="G8" s="51"/>
      <c r="H8" s="81"/>
    </row>
    <row r="9" spans="1:8" ht="39.450000000000003" customHeight="1" x14ac:dyDescent="0.3">
      <c r="A9" s="78" t="s">
        <v>96</v>
      </c>
      <c r="B9" s="57"/>
      <c r="C9" s="57"/>
      <c r="D9" s="58"/>
      <c r="E9" s="56"/>
      <c r="F9" s="59"/>
      <c r="G9" s="56"/>
      <c r="H9" s="79"/>
    </row>
    <row r="10" spans="1:8" ht="39.450000000000003" customHeight="1" x14ac:dyDescent="0.3">
      <c r="A10" s="80" t="s">
        <v>97</v>
      </c>
      <c r="B10" s="52"/>
      <c r="C10" s="52"/>
      <c r="D10" s="53"/>
      <c r="E10" s="51"/>
      <c r="F10" s="54"/>
      <c r="G10" s="51"/>
      <c r="H10" s="81"/>
    </row>
    <row r="11" spans="1:8" ht="39.450000000000003" customHeight="1" x14ac:dyDescent="0.3">
      <c r="A11" s="78" t="s">
        <v>98</v>
      </c>
      <c r="B11" s="57"/>
      <c r="C11" s="57"/>
      <c r="D11" s="58"/>
      <c r="E11" s="56"/>
      <c r="F11" s="59"/>
      <c r="G11" s="56"/>
      <c r="H11" s="79"/>
    </row>
    <row r="12" spans="1:8" ht="39.450000000000003" customHeight="1" x14ac:dyDescent="0.3">
      <c r="A12" s="82" t="s">
        <v>99</v>
      </c>
      <c r="B12" s="83"/>
      <c r="C12" s="83"/>
      <c r="D12" s="84"/>
      <c r="E12" s="85"/>
      <c r="F12" s="86"/>
      <c r="G12" s="85"/>
      <c r="H12" s="87"/>
    </row>
    <row r="13" spans="1:8" ht="39" customHeight="1" x14ac:dyDescent="0.3"/>
    <row r="14" spans="1:8" ht="39" customHeight="1" x14ac:dyDescent="0.3"/>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0.25" customHeight="1" x14ac:dyDescent="0.3">
      <c r="A1" s="73" t="str">
        <f>Dashboard!B21</f>
        <v>have agreed systems, standards and protocols in place to:
allow Safeguarding concerns to be raised or otherwise identified;</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100</v>
      </c>
      <c r="B3" s="57"/>
      <c r="C3" s="57"/>
      <c r="D3" s="58"/>
      <c r="E3" s="56"/>
      <c r="F3" s="59"/>
      <c r="G3" s="56"/>
      <c r="H3" s="79"/>
    </row>
    <row r="4" spans="1:8" ht="39.450000000000003" customHeight="1" x14ac:dyDescent="0.3">
      <c r="A4" s="80" t="s">
        <v>101</v>
      </c>
      <c r="B4" s="52"/>
      <c r="C4" s="52"/>
      <c r="D4" s="53"/>
      <c r="E4" s="51"/>
      <c r="F4" s="54"/>
      <c r="G4" s="51"/>
      <c r="H4" s="81"/>
    </row>
    <row r="5" spans="1:8" ht="39.450000000000003" customHeight="1" x14ac:dyDescent="0.3">
      <c r="A5" s="78" t="s">
        <v>102</v>
      </c>
      <c r="B5" s="57"/>
      <c r="C5" s="57"/>
      <c r="D5" s="58"/>
      <c r="E5" s="56"/>
      <c r="F5" s="59"/>
      <c r="G5" s="56"/>
      <c r="H5" s="79"/>
    </row>
    <row r="6" spans="1:8" ht="39.450000000000003" customHeight="1" x14ac:dyDescent="0.3">
      <c r="A6" s="80" t="s">
        <v>103</v>
      </c>
      <c r="B6" s="52"/>
      <c r="C6" s="52"/>
      <c r="D6" s="53"/>
      <c r="E6" s="51"/>
      <c r="F6" s="54"/>
      <c r="G6" s="51"/>
      <c r="H6" s="81"/>
    </row>
    <row r="7" spans="1:8" ht="39.450000000000003" customHeight="1" x14ac:dyDescent="0.3">
      <c r="A7" s="78" t="s">
        <v>104</v>
      </c>
      <c r="B7" s="57"/>
      <c r="C7" s="57"/>
      <c r="D7" s="58"/>
      <c r="E7" s="56"/>
      <c r="F7" s="59"/>
      <c r="G7" s="56"/>
      <c r="H7" s="79"/>
    </row>
    <row r="8" spans="1:8" ht="39.450000000000003" customHeight="1" x14ac:dyDescent="0.3">
      <c r="A8" s="80" t="s">
        <v>105</v>
      </c>
      <c r="B8" s="52"/>
      <c r="C8" s="52"/>
      <c r="D8" s="53"/>
      <c r="E8" s="51"/>
      <c r="F8" s="54"/>
      <c r="G8" s="51"/>
      <c r="H8" s="81"/>
    </row>
    <row r="9" spans="1:8" ht="39.450000000000003" customHeight="1" x14ac:dyDescent="0.3">
      <c r="A9" s="78" t="s">
        <v>106</v>
      </c>
      <c r="B9" s="57"/>
      <c r="C9" s="57"/>
      <c r="D9" s="58"/>
      <c r="E9" s="56"/>
      <c r="F9" s="59"/>
      <c r="G9" s="56"/>
      <c r="H9" s="79"/>
    </row>
    <row r="10" spans="1:8" ht="39.450000000000003" customHeight="1" x14ac:dyDescent="0.3">
      <c r="A10" s="80" t="s">
        <v>107</v>
      </c>
      <c r="B10" s="52"/>
      <c r="C10" s="52"/>
      <c r="D10" s="53"/>
      <c r="E10" s="51"/>
      <c r="F10" s="54"/>
      <c r="G10" s="51"/>
      <c r="H10" s="81"/>
    </row>
    <row r="11" spans="1:8" ht="39.450000000000003" customHeight="1" x14ac:dyDescent="0.3">
      <c r="A11" s="78" t="s">
        <v>108</v>
      </c>
      <c r="B11" s="57"/>
      <c r="C11" s="57"/>
      <c r="D11" s="58"/>
      <c r="E11" s="56"/>
      <c r="F11" s="59"/>
      <c r="G11" s="56"/>
      <c r="H11" s="79"/>
    </row>
    <row r="12" spans="1:8" ht="39.450000000000003" customHeight="1" x14ac:dyDescent="0.3">
      <c r="A12" s="82" t="s">
        <v>109</v>
      </c>
      <c r="B12" s="83"/>
      <c r="C12" s="83"/>
      <c r="D12" s="84"/>
      <c r="E12" s="85"/>
      <c r="F12" s="86"/>
      <c r="G12" s="85"/>
      <c r="H12" s="87"/>
    </row>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129" customHeight="1" x14ac:dyDescent="0.3">
      <c r="A1" s="73" t="str">
        <f>Dashboard!B22</f>
        <v>have agreed systems, standards and protocols in place to:
investigate Safeguarding concerns; and</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110</v>
      </c>
      <c r="B3" s="57"/>
      <c r="C3" s="57"/>
      <c r="D3" s="58"/>
      <c r="E3" s="56"/>
      <c r="F3" s="59"/>
      <c r="G3" s="56"/>
      <c r="H3" s="79"/>
    </row>
    <row r="4" spans="1:8" ht="39.450000000000003" customHeight="1" x14ac:dyDescent="0.3">
      <c r="A4" s="80" t="s">
        <v>111</v>
      </c>
      <c r="B4" s="52"/>
      <c r="C4" s="52"/>
      <c r="D4" s="53"/>
      <c r="E4" s="51"/>
      <c r="F4" s="54"/>
      <c r="G4" s="51"/>
      <c r="H4" s="81"/>
    </row>
    <row r="5" spans="1:8" ht="39.450000000000003" customHeight="1" x14ac:dyDescent="0.3">
      <c r="A5" s="78" t="s">
        <v>112</v>
      </c>
      <c r="B5" s="57"/>
      <c r="C5" s="57"/>
      <c r="D5" s="58"/>
      <c r="E5" s="56"/>
      <c r="F5" s="59"/>
      <c r="G5" s="56"/>
      <c r="H5" s="79"/>
    </row>
    <row r="6" spans="1:8" ht="39.450000000000003" customHeight="1" x14ac:dyDescent="0.3">
      <c r="A6" s="80" t="s">
        <v>113</v>
      </c>
      <c r="B6" s="52"/>
      <c r="C6" s="52"/>
      <c r="D6" s="53"/>
      <c r="E6" s="51"/>
      <c r="F6" s="54"/>
      <c r="G6" s="51"/>
      <c r="H6" s="81"/>
    </row>
    <row r="7" spans="1:8" ht="39.450000000000003" customHeight="1" x14ac:dyDescent="0.3">
      <c r="A7" s="78" t="s">
        <v>114</v>
      </c>
      <c r="B7" s="57"/>
      <c r="C7" s="57"/>
      <c r="D7" s="58"/>
      <c r="E7" s="56"/>
      <c r="F7" s="59"/>
      <c r="G7" s="56"/>
      <c r="H7" s="79"/>
    </row>
    <row r="8" spans="1:8" ht="39.450000000000003" customHeight="1" x14ac:dyDescent="0.3">
      <c r="A8" s="80" t="s">
        <v>115</v>
      </c>
      <c r="B8" s="52"/>
      <c r="C8" s="52"/>
      <c r="D8" s="53"/>
      <c r="E8" s="51"/>
      <c r="F8" s="54"/>
      <c r="G8" s="51"/>
      <c r="H8" s="81"/>
    </row>
    <row r="9" spans="1:8" ht="39.450000000000003" customHeight="1" x14ac:dyDescent="0.3">
      <c r="A9" s="78" t="s">
        <v>116</v>
      </c>
      <c r="B9" s="57"/>
      <c r="C9" s="57"/>
      <c r="D9" s="58"/>
      <c r="E9" s="56"/>
      <c r="F9" s="59"/>
      <c r="G9" s="56"/>
      <c r="H9" s="79"/>
    </row>
    <row r="10" spans="1:8" ht="39.450000000000003" customHeight="1" x14ac:dyDescent="0.3">
      <c r="A10" s="80" t="s">
        <v>117</v>
      </c>
      <c r="B10" s="52"/>
      <c r="C10" s="52"/>
      <c r="D10" s="53"/>
      <c r="E10" s="51"/>
      <c r="F10" s="54"/>
      <c r="G10" s="51"/>
      <c r="H10" s="81"/>
    </row>
    <row r="11" spans="1:8" ht="39.450000000000003" customHeight="1" x14ac:dyDescent="0.3">
      <c r="A11" s="78" t="s">
        <v>118</v>
      </c>
      <c r="B11" s="57"/>
      <c r="C11" s="57"/>
      <c r="D11" s="58"/>
      <c r="E11" s="56"/>
      <c r="F11" s="59"/>
      <c r="G11" s="56"/>
      <c r="H11" s="79"/>
    </row>
    <row r="12" spans="1:8" ht="39.450000000000003" customHeight="1" x14ac:dyDescent="0.3">
      <c r="A12" s="82" t="s">
        <v>119</v>
      </c>
      <c r="B12" s="83"/>
      <c r="C12" s="83"/>
      <c r="D12" s="84"/>
      <c r="E12" s="85"/>
      <c r="F12" s="86"/>
      <c r="G12" s="85"/>
      <c r="H12" s="87"/>
    </row>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61.5" customHeight="1" x14ac:dyDescent="0.3">
      <c r="A1" s="73" t="str">
        <f>Dashboard!B23</f>
        <v>have agreed systems, standards and protocols in place to:
maintain effective and efficient information sharing, ensuring data is made available to all those who need it, in accordance with national and local guidelines.</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120</v>
      </c>
      <c r="B3" s="57"/>
      <c r="C3" s="57"/>
      <c r="D3" s="58"/>
      <c r="E3" s="56"/>
      <c r="F3" s="59"/>
      <c r="G3" s="56"/>
      <c r="H3" s="79"/>
    </row>
    <row r="4" spans="1:8" ht="39.450000000000003" customHeight="1" x14ac:dyDescent="0.3">
      <c r="A4" s="80" t="s">
        <v>121</v>
      </c>
      <c r="B4" s="52"/>
      <c r="C4" s="52"/>
      <c r="D4" s="53"/>
      <c r="E4" s="51"/>
      <c r="F4" s="54"/>
      <c r="G4" s="51"/>
      <c r="H4" s="81"/>
    </row>
    <row r="5" spans="1:8" ht="39.450000000000003" customHeight="1" x14ac:dyDescent="0.3">
      <c r="A5" s="78" t="s">
        <v>122</v>
      </c>
      <c r="B5" s="57"/>
      <c r="C5" s="57"/>
      <c r="D5" s="58"/>
      <c r="E5" s="56"/>
      <c r="F5" s="59"/>
      <c r="G5" s="56"/>
      <c r="H5" s="79"/>
    </row>
    <row r="6" spans="1:8" ht="39.450000000000003" customHeight="1" x14ac:dyDescent="0.3">
      <c r="A6" s="80" t="s">
        <v>123</v>
      </c>
      <c r="B6" s="52"/>
      <c r="C6" s="52"/>
      <c r="D6" s="53"/>
      <c r="E6" s="51"/>
      <c r="F6" s="54"/>
      <c r="G6" s="51"/>
      <c r="H6" s="81"/>
    </row>
    <row r="7" spans="1:8" ht="39.450000000000003" customHeight="1" x14ac:dyDescent="0.3">
      <c r="A7" s="78" t="s">
        <v>124</v>
      </c>
      <c r="B7" s="57"/>
      <c r="C7" s="57"/>
      <c r="D7" s="58"/>
      <c r="E7" s="56"/>
      <c r="F7" s="59"/>
      <c r="G7" s="56"/>
      <c r="H7" s="79"/>
    </row>
    <row r="8" spans="1:8" ht="39.450000000000003" customHeight="1" x14ac:dyDescent="0.3">
      <c r="A8" s="80" t="s">
        <v>125</v>
      </c>
      <c r="B8" s="52"/>
      <c r="C8" s="52"/>
      <c r="D8" s="53"/>
      <c r="E8" s="51"/>
      <c r="F8" s="54"/>
      <c r="G8" s="51"/>
      <c r="H8" s="81"/>
    </row>
    <row r="9" spans="1:8" ht="39.450000000000003" customHeight="1" x14ac:dyDescent="0.3">
      <c r="A9" s="78" t="s">
        <v>126</v>
      </c>
      <c r="B9" s="57"/>
      <c r="C9" s="57"/>
      <c r="D9" s="58"/>
      <c r="E9" s="56"/>
      <c r="F9" s="59"/>
      <c r="G9" s="56"/>
      <c r="H9" s="79"/>
    </row>
    <row r="10" spans="1:8" ht="39.450000000000003" customHeight="1" x14ac:dyDescent="0.3">
      <c r="A10" s="80" t="s">
        <v>127</v>
      </c>
      <c r="B10" s="52"/>
      <c r="C10" s="52"/>
      <c r="D10" s="53"/>
      <c r="E10" s="51"/>
      <c r="F10" s="54"/>
      <c r="G10" s="51"/>
      <c r="H10" s="81"/>
    </row>
    <row r="11" spans="1:8" ht="39.450000000000003" customHeight="1" x14ac:dyDescent="0.3">
      <c r="A11" s="78" t="s">
        <v>128</v>
      </c>
      <c r="B11" s="57"/>
      <c r="C11" s="57"/>
      <c r="D11" s="58"/>
      <c r="E11" s="56"/>
      <c r="F11" s="59"/>
      <c r="G11" s="56"/>
      <c r="H11" s="79"/>
    </row>
    <row r="12" spans="1:8" ht="39.450000000000003" customHeight="1" x14ac:dyDescent="0.3">
      <c r="A12" s="82" t="s">
        <v>129</v>
      </c>
      <c r="B12" s="83"/>
      <c r="C12" s="83"/>
      <c r="D12" s="84"/>
      <c r="E12" s="85"/>
      <c r="F12" s="86"/>
      <c r="G12" s="85"/>
      <c r="H12" s="87"/>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3" t="str">
        <f>Dashboard!B24</f>
        <v>demonstrate inclusivity by recognising and responding to the diversity of its Community and providing Equality of Access .</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130</v>
      </c>
      <c r="B3" s="57"/>
      <c r="C3" s="57"/>
      <c r="D3" s="58"/>
      <c r="E3" s="56"/>
      <c r="F3" s="59"/>
      <c r="G3" s="56"/>
      <c r="H3" s="79"/>
    </row>
    <row r="4" spans="1:8" ht="39.450000000000003" customHeight="1" x14ac:dyDescent="0.3">
      <c r="A4" s="80" t="s">
        <v>131</v>
      </c>
      <c r="B4" s="52"/>
      <c r="C4" s="52"/>
      <c r="D4" s="53"/>
      <c r="E4" s="51"/>
      <c r="F4" s="54"/>
      <c r="G4" s="51"/>
      <c r="H4" s="81"/>
    </row>
    <row r="5" spans="1:8" ht="39.450000000000003" customHeight="1" x14ac:dyDescent="0.3">
      <c r="A5" s="78" t="s">
        <v>132</v>
      </c>
      <c r="B5" s="57"/>
      <c r="C5" s="57"/>
      <c r="D5" s="58"/>
      <c r="E5" s="56"/>
      <c r="F5" s="59"/>
      <c r="G5" s="56"/>
      <c r="H5" s="79"/>
    </row>
    <row r="6" spans="1:8" ht="39.450000000000003" customHeight="1" x14ac:dyDescent="0.3">
      <c r="A6" s="80" t="s">
        <v>133</v>
      </c>
      <c r="B6" s="52"/>
      <c r="C6" s="52"/>
      <c r="D6" s="53"/>
      <c r="E6" s="51"/>
      <c r="F6" s="54"/>
      <c r="G6" s="51"/>
      <c r="H6" s="81"/>
    </row>
    <row r="7" spans="1:8" ht="39.450000000000003" customHeight="1" x14ac:dyDescent="0.3">
      <c r="A7" s="78" t="s">
        <v>134</v>
      </c>
      <c r="B7" s="57"/>
      <c r="C7" s="57"/>
      <c r="D7" s="58"/>
      <c r="E7" s="56"/>
      <c r="F7" s="59"/>
      <c r="G7" s="56"/>
      <c r="H7" s="79"/>
    </row>
    <row r="8" spans="1:8" ht="39.450000000000003" customHeight="1" x14ac:dyDescent="0.3">
      <c r="A8" s="80" t="s">
        <v>135</v>
      </c>
      <c r="B8" s="52"/>
      <c r="C8" s="52"/>
      <c r="D8" s="53"/>
      <c r="E8" s="51"/>
      <c r="F8" s="54"/>
      <c r="G8" s="51"/>
      <c r="H8" s="81"/>
    </row>
    <row r="9" spans="1:8" ht="39.450000000000003" customHeight="1" x14ac:dyDescent="0.3">
      <c r="A9" s="78" t="s">
        <v>136</v>
      </c>
      <c r="B9" s="57"/>
      <c r="C9" s="57"/>
      <c r="D9" s="58"/>
      <c r="E9" s="56"/>
      <c r="F9" s="59"/>
      <c r="G9" s="56"/>
      <c r="H9" s="79"/>
    </row>
    <row r="10" spans="1:8" ht="39.450000000000003" customHeight="1" x14ac:dyDescent="0.3">
      <c r="A10" s="80" t="s">
        <v>137</v>
      </c>
      <c r="B10" s="52"/>
      <c r="C10" s="52"/>
      <c r="D10" s="53"/>
      <c r="E10" s="51"/>
      <c r="F10" s="54"/>
      <c r="G10" s="51"/>
      <c r="H10" s="81"/>
    </row>
    <row r="11" spans="1:8" ht="39.450000000000003" customHeight="1" x14ac:dyDescent="0.3">
      <c r="A11" s="78" t="s">
        <v>138</v>
      </c>
      <c r="B11" s="57"/>
      <c r="C11" s="57"/>
      <c r="D11" s="58"/>
      <c r="E11" s="56"/>
      <c r="F11" s="59"/>
      <c r="G11" s="56"/>
      <c r="H11" s="79"/>
    </row>
    <row r="12" spans="1:8" ht="39.450000000000003" customHeight="1" x14ac:dyDescent="0.3">
      <c r="A12" s="82" t="s">
        <v>139</v>
      </c>
      <c r="B12" s="83"/>
      <c r="C12" s="83"/>
      <c r="D12" s="84"/>
      <c r="E12" s="85"/>
      <c r="F12" s="86"/>
      <c r="G12" s="85"/>
      <c r="H12" s="87"/>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3" t="str">
        <f>Dashboard!B25</f>
        <v>Use the suite of NFCC Safeguarding guidance including self-assessment and risk assessments, and other guidance relevant to mitigating the risk of abuse, harm, or neglect.</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157</v>
      </c>
      <c r="B3" s="57"/>
      <c r="C3" s="57"/>
      <c r="D3" s="58"/>
      <c r="E3" s="56"/>
      <c r="F3" s="59"/>
      <c r="G3" s="56"/>
      <c r="H3" s="79"/>
    </row>
    <row r="4" spans="1:8" ht="39.450000000000003" customHeight="1" x14ac:dyDescent="0.3">
      <c r="A4" s="80" t="s">
        <v>158</v>
      </c>
      <c r="B4" s="52"/>
      <c r="C4" s="52"/>
      <c r="D4" s="53"/>
      <c r="E4" s="51"/>
      <c r="F4" s="54"/>
      <c r="G4" s="51"/>
      <c r="H4" s="81"/>
    </row>
    <row r="5" spans="1:8" ht="39.450000000000003" customHeight="1" x14ac:dyDescent="0.3">
      <c r="A5" s="78" t="s">
        <v>159</v>
      </c>
      <c r="B5" s="57"/>
      <c r="C5" s="57"/>
      <c r="D5" s="58"/>
      <c r="E5" s="56"/>
      <c r="F5" s="59"/>
      <c r="G5" s="56"/>
      <c r="H5" s="79"/>
    </row>
    <row r="6" spans="1:8" ht="39.450000000000003" customHeight="1" x14ac:dyDescent="0.3">
      <c r="A6" s="80" t="s">
        <v>160</v>
      </c>
      <c r="B6" s="52"/>
      <c r="C6" s="52"/>
      <c r="D6" s="53"/>
      <c r="E6" s="51"/>
      <c r="F6" s="54"/>
      <c r="G6" s="51"/>
      <c r="H6" s="81"/>
    </row>
    <row r="7" spans="1:8" ht="39.450000000000003" customHeight="1" x14ac:dyDescent="0.3">
      <c r="A7" s="78" t="s">
        <v>161</v>
      </c>
      <c r="B7" s="57"/>
      <c r="C7" s="57"/>
      <c r="D7" s="58"/>
      <c r="E7" s="56"/>
      <c r="F7" s="59"/>
      <c r="G7" s="56"/>
      <c r="H7" s="79"/>
    </row>
    <row r="8" spans="1:8" ht="39.450000000000003" customHeight="1" x14ac:dyDescent="0.3">
      <c r="A8" s="80" t="s">
        <v>162</v>
      </c>
      <c r="B8" s="52"/>
      <c r="C8" s="52"/>
      <c r="D8" s="53"/>
      <c r="E8" s="51"/>
      <c r="F8" s="54"/>
      <c r="G8" s="51"/>
      <c r="H8" s="81"/>
    </row>
    <row r="9" spans="1:8" ht="39.450000000000003" customHeight="1" x14ac:dyDescent="0.3">
      <c r="A9" s="78" t="s">
        <v>163</v>
      </c>
      <c r="B9" s="57"/>
      <c r="C9" s="57"/>
      <c r="D9" s="58"/>
      <c r="E9" s="56"/>
      <c r="F9" s="59"/>
      <c r="G9" s="56"/>
      <c r="H9" s="79"/>
    </row>
    <row r="10" spans="1:8" ht="39.450000000000003" customHeight="1" x14ac:dyDescent="0.3">
      <c r="A10" s="80" t="s">
        <v>164</v>
      </c>
      <c r="B10" s="52"/>
      <c r="C10" s="52"/>
      <c r="D10" s="53"/>
      <c r="E10" s="51"/>
      <c r="F10" s="54"/>
      <c r="G10" s="51"/>
      <c r="H10" s="81"/>
    </row>
    <row r="11" spans="1:8" ht="39.450000000000003" customHeight="1" x14ac:dyDescent="0.3">
      <c r="A11" s="78" t="s">
        <v>165</v>
      </c>
      <c r="B11" s="57"/>
      <c r="C11" s="57"/>
      <c r="D11" s="58"/>
      <c r="E11" s="56"/>
      <c r="F11" s="59"/>
      <c r="G11" s="56"/>
      <c r="H11" s="79"/>
    </row>
    <row r="12" spans="1:8" ht="39.450000000000003" customHeight="1" x14ac:dyDescent="0.3">
      <c r="A12" s="82" t="s">
        <v>166</v>
      </c>
      <c r="B12" s="83"/>
      <c r="C12" s="83"/>
      <c r="D12" s="84"/>
      <c r="E12" s="85"/>
      <c r="F12" s="86"/>
      <c r="G12" s="85"/>
      <c r="H12" s="87"/>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395B-A18A-4A77-BD1A-3DB49EBD2314}">
  <sheetPr codeName="Sheet16">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3" t="str">
        <f>Dashboard!B26</f>
        <v>contribute to the continual improvement of Safeguarding adults and children at risk of harm by communicating, sharing learning and experiences with the NFCC network of fire and rescue service Safeguarding leads through, but not limited to:
engaging with NFCC forums;</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167</v>
      </c>
      <c r="B3" s="57"/>
      <c r="C3" s="57"/>
      <c r="D3" s="58"/>
      <c r="E3" s="56"/>
      <c r="F3" s="59"/>
      <c r="G3" s="56"/>
      <c r="H3" s="79"/>
    </row>
    <row r="4" spans="1:8" ht="39.450000000000003" customHeight="1" x14ac:dyDescent="0.3">
      <c r="A4" s="80" t="s">
        <v>168</v>
      </c>
      <c r="B4" s="52"/>
      <c r="C4" s="52"/>
      <c r="D4" s="53"/>
      <c r="E4" s="51"/>
      <c r="F4" s="54"/>
      <c r="G4" s="51"/>
      <c r="H4" s="81"/>
    </row>
    <row r="5" spans="1:8" ht="39.450000000000003" customHeight="1" x14ac:dyDescent="0.3">
      <c r="A5" s="78" t="s">
        <v>169</v>
      </c>
      <c r="B5" s="57"/>
      <c r="C5" s="57"/>
      <c r="D5" s="58"/>
      <c r="E5" s="56"/>
      <c r="F5" s="59"/>
      <c r="G5" s="56"/>
      <c r="H5" s="79"/>
    </row>
    <row r="6" spans="1:8" ht="39.450000000000003" customHeight="1" x14ac:dyDescent="0.3">
      <c r="A6" s="80" t="s">
        <v>170</v>
      </c>
      <c r="B6" s="52"/>
      <c r="C6" s="52"/>
      <c r="D6" s="53"/>
      <c r="E6" s="51"/>
      <c r="F6" s="54"/>
      <c r="G6" s="51"/>
      <c r="H6" s="81"/>
    </row>
    <row r="7" spans="1:8" ht="39.450000000000003" customHeight="1" x14ac:dyDescent="0.3">
      <c r="A7" s="78" t="s">
        <v>171</v>
      </c>
      <c r="B7" s="57"/>
      <c r="C7" s="57"/>
      <c r="D7" s="58"/>
      <c r="E7" s="56"/>
      <c r="F7" s="59"/>
      <c r="G7" s="56"/>
      <c r="H7" s="79"/>
    </row>
    <row r="8" spans="1:8" ht="39.450000000000003" customHeight="1" x14ac:dyDescent="0.3">
      <c r="A8" s="80" t="s">
        <v>172</v>
      </c>
      <c r="B8" s="52"/>
      <c r="C8" s="52"/>
      <c r="D8" s="53"/>
      <c r="E8" s="51"/>
      <c r="F8" s="54"/>
      <c r="G8" s="51"/>
      <c r="H8" s="81"/>
    </row>
    <row r="9" spans="1:8" ht="39.450000000000003" customHeight="1" x14ac:dyDescent="0.3">
      <c r="A9" s="78" t="s">
        <v>173</v>
      </c>
      <c r="B9" s="57"/>
      <c r="C9" s="57"/>
      <c r="D9" s="58"/>
      <c r="E9" s="56"/>
      <c r="F9" s="59"/>
      <c r="G9" s="56"/>
      <c r="H9" s="79"/>
    </row>
    <row r="10" spans="1:8" ht="39.450000000000003" customHeight="1" x14ac:dyDescent="0.3">
      <c r="A10" s="80" t="s">
        <v>174</v>
      </c>
      <c r="B10" s="52"/>
      <c r="C10" s="52"/>
      <c r="D10" s="53"/>
      <c r="E10" s="51"/>
      <c r="F10" s="54"/>
      <c r="G10" s="51"/>
      <c r="H10" s="81"/>
    </row>
    <row r="11" spans="1:8" ht="39.450000000000003" customHeight="1" x14ac:dyDescent="0.3">
      <c r="A11" s="78" t="s">
        <v>175</v>
      </c>
      <c r="B11" s="57"/>
      <c r="C11" s="57"/>
      <c r="D11" s="58"/>
      <c r="E11" s="56"/>
      <c r="F11" s="59"/>
      <c r="G11" s="56"/>
      <c r="H11" s="79"/>
    </row>
    <row r="12" spans="1:8" ht="39.450000000000003" customHeight="1" x14ac:dyDescent="0.3">
      <c r="A12" s="82" t="s">
        <v>176</v>
      </c>
      <c r="B12" s="83"/>
      <c r="C12" s="83"/>
      <c r="D12" s="84"/>
      <c r="E12" s="85"/>
      <c r="F12" s="86"/>
      <c r="G12" s="85"/>
      <c r="H12" s="87"/>
    </row>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5CEB278-E761-44E3-B967-081A492CCAC6}">
            <xm:f>Lists!$C$4</xm:f>
            <x14:dxf>
              <font>
                <color auto="1"/>
              </font>
              <fill>
                <patternFill>
                  <bgColor rgb="FFFF3300"/>
                </patternFill>
              </fill>
            </x14:dxf>
          </x14:cfRule>
          <x14:cfRule type="cellIs" priority="2" operator="equal" id="{9C7FF588-B36E-4572-B6D3-9729EE29DFC3}">
            <xm:f>Lists!$C$3</xm:f>
            <x14:dxf>
              <font>
                <color auto="1"/>
              </font>
              <fill>
                <patternFill>
                  <bgColor rgb="FFFFC000"/>
                </patternFill>
              </fill>
            </x14:dxf>
          </x14:cfRule>
          <x14:cfRule type="cellIs" priority="3" operator="equal" id="{E85E8D7C-DAFE-4A9D-A092-E45715848DB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CF054-6C03-4944-8808-64116DE09451}">
          <x14:formula1>
            <xm:f>Lists!$A$2:$A$4</xm:f>
          </x14:formula1>
          <xm:sqref>B2:B50</xm:sqref>
        </x14:dataValidation>
        <x14:dataValidation type="list" allowBlank="1" showInputMessage="1" showErrorMessage="1" xr:uid="{B47E89A6-C010-4AFC-AFC0-5A8CD65287EC}">
          <x14:formula1>
            <xm:f>Lists!$B$2:$B$4</xm:f>
          </x14:formula1>
          <xm:sqref>C2:C50</xm:sqref>
        </x14:dataValidation>
        <x14:dataValidation type="list" allowBlank="1" showInputMessage="1" showErrorMessage="1" xr:uid="{F99A3A96-95AD-4179-B7F0-4194977DC2EF}">
          <x14:formula1>
            <xm:f>Lists!$C$2:$C$4</xm:f>
          </x14:formula1>
          <xm:sqref>D3:D50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E513D-91BB-48EA-9629-CD98D00239DC}">
  <sheetPr>
    <tabColor rgb="FFFFC000"/>
  </sheetPr>
  <dimension ref="A1:H12"/>
  <sheetViews>
    <sheetView topLeftCell="A4" workbookViewId="0">
      <selection activeCell="C9" sqref="C9"/>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3" t="str">
        <f>Dashboard!B27</f>
        <v>contribute to the continual improvement of Safeguarding adults and children at risk of harm by communicating, sharing learning and experiences with the NFCC network of fire and rescue service Safeguarding leads through, but not limited to:
supporting the NFCC Safeguarding Workstream through national and regional structures; and</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187</v>
      </c>
      <c r="B3" s="57"/>
      <c r="C3" s="57"/>
      <c r="D3" s="58"/>
      <c r="E3" s="56"/>
      <c r="F3" s="59"/>
      <c r="G3" s="56"/>
      <c r="H3" s="79"/>
    </row>
    <row r="4" spans="1:8" ht="39.450000000000003" customHeight="1" x14ac:dyDescent="0.3">
      <c r="A4" s="80" t="s">
        <v>188</v>
      </c>
      <c r="B4" s="52"/>
      <c r="C4" s="52"/>
      <c r="D4" s="53"/>
      <c r="E4" s="51"/>
      <c r="F4" s="54"/>
      <c r="G4" s="51"/>
      <c r="H4" s="81"/>
    </row>
    <row r="5" spans="1:8" ht="39.450000000000003" customHeight="1" x14ac:dyDescent="0.3">
      <c r="A5" s="78" t="s">
        <v>189</v>
      </c>
      <c r="B5" s="57"/>
      <c r="C5" s="57"/>
      <c r="D5" s="58"/>
      <c r="E5" s="56"/>
      <c r="F5" s="59"/>
      <c r="G5" s="56"/>
      <c r="H5" s="79"/>
    </row>
    <row r="6" spans="1:8" ht="39.450000000000003" customHeight="1" x14ac:dyDescent="0.3">
      <c r="A6" s="80" t="s">
        <v>190</v>
      </c>
      <c r="B6" s="52"/>
      <c r="C6" s="52"/>
      <c r="D6" s="53"/>
      <c r="E6" s="51"/>
      <c r="F6" s="54"/>
      <c r="G6" s="51"/>
      <c r="H6" s="81"/>
    </row>
    <row r="7" spans="1:8" ht="39.450000000000003" customHeight="1" x14ac:dyDescent="0.3">
      <c r="A7" s="78" t="s">
        <v>191</v>
      </c>
      <c r="B7" s="57"/>
      <c r="C7" s="57"/>
      <c r="D7" s="58"/>
      <c r="E7" s="56"/>
      <c r="F7" s="59"/>
      <c r="G7" s="56"/>
      <c r="H7" s="79"/>
    </row>
    <row r="8" spans="1:8" ht="39.450000000000003" customHeight="1" x14ac:dyDescent="0.3">
      <c r="A8" s="80" t="s">
        <v>192</v>
      </c>
      <c r="B8" s="52"/>
      <c r="C8" s="52"/>
      <c r="D8" s="53"/>
      <c r="E8" s="51"/>
      <c r="F8" s="54"/>
      <c r="G8" s="51"/>
      <c r="H8" s="81"/>
    </row>
    <row r="9" spans="1:8" ht="39.450000000000003" customHeight="1" x14ac:dyDescent="0.3">
      <c r="A9" s="78" t="s">
        <v>193</v>
      </c>
      <c r="B9" s="57"/>
      <c r="C9" s="57"/>
      <c r="D9" s="58"/>
      <c r="E9" s="56"/>
      <c r="F9" s="59"/>
      <c r="G9" s="56"/>
      <c r="H9" s="79"/>
    </row>
    <row r="10" spans="1:8" ht="39.450000000000003" customHeight="1" x14ac:dyDescent="0.3">
      <c r="A10" s="80" t="s">
        <v>194</v>
      </c>
      <c r="B10" s="52"/>
      <c r="C10" s="52"/>
      <c r="D10" s="53"/>
      <c r="E10" s="51"/>
      <c r="F10" s="54"/>
      <c r="G10" s="51"/>
      <c r="H10" s="81"/>
    </row>
    <row r="11" spans="1:8" ht="39.450000000000003" customHeight="1" x14ac:dyDescent="0.3">
      <c r="A11" s="78" t="s">
        <v>195</v>
      </c>
      <c r="B11" s="57"/>
      <c r="C11" s="57"/>
      <c r="D11" s="58"/>
      <c r="E11" s="56"/>
      <c r="F11" s="59"/>
      <c r="G11" s="56"/>
      <c r="H11" s="79"/>
    </row>
    <row r="12" spans="1:8" ht="39.450000000000003" customHeight="1" x14ac:dyDescent="0.3">
      <c r="A12" s="82" t="s">
        <v>196</v>
      </c>
      <c r="B12" s="83"/>
      <c r="C12" s="83"/>
      <c r="D12" s="84"/>
      <c r="E12" s="85"/>
      <c r="F12" s="86"/>
      <c r="G12" s="85"/>
      <c r="H12" s="87"/>
    </row>
  </sheetData>
  <phoneticPr fontId="2" type="noConversion"/>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BAF6E4D-A70A-4205-AABD-C9BB131D1949}">
            <xm:f>Lists!$C$4</xm:f>
            <x14:dxf>
              <font>
                <color auto="1"/>
              </font>
              <fill>
                <patternFill>
                  <bgColor rgb="FFFF3300"/>
                </patternFill>
              </fill>
            </x14:dxf>
          </x14:cfRule>
          <x14:cfRule type="cellIs" priority="2" operator="equal" id="{66071B29-10BE-4680-8AFE-022AD7894D85}">
            <xm:f>Lists!$C$3</xm:f>
            <x14:dxf>
              <font>
                <color auto="1"/>
              </font>
              <fill>
                <patternFill>
                  <bgColor rgb="FFFFC000"/>
                </patternFill>
              </fill>
            </x14:dxf>
          </x14:cfRule>
          <x14:cfRule type="cellIs" priority="3" operator="equal" id="{7EF65B35-57B7-4BD0-91D0-A7C77E00E244}">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36D3584-1A7A-4BA5-8BC5-7931611F1611}">
          <x14:formula1>
            <xm:f>Lists!$C$2:$C$4</xm:f>
          </x14:formula1>
          <xm:sqref>D3:D50</xm:sqref>
        </x14:dataValidation>
        <x14:dataValidation type="list" allowBlank="1" showInputMessage="1" showErrorMessage="1" xr:uid="{299986A7-12E9-4ADC-B405-60D40F74C669}">
          <x14:formula1>
            <xm:f>Lists!$B$2:$B$4</xm:f>
          </x14:formula1>
          <xm:sqref>C2:C50</xm:sqref>
        </x14:dataValidation>
        <x14:dataValidation type="list" allowBlank="1" showInputMessage="1" showErrorMessage="1" xr:uid="{D97DABB3-828B-4E1A-B51A-A92B00BCF537}">
          <x14:formula1>
            <xm:f>Lists!$A$2:$A$4</xm:f>
          </x14:formula1>
          <xm:sqref>B2:B50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37C8-7A44-4CE8-9DE5-EB1E76DC541C}">
  <sheetPr>
    <tabColor rgb="FFFFC000"/>
  </sheetPr>
  <dimension ref="A1:H12"/>
  <sheetViews>
    <sheetView workbookViewId="0">
      <selection activeCell="B9" sqref="B9"/>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72" x14ac:dyDescent="0.3">
      <c r="A1" s="73" t="str">
        <f>Dashboard!B28</f>
        <v>contribute to the continual improvement of Safeguarding adults and children at risk of harm by communicating, sharing learning and experiences with the NFCC network of fire and rescue service Safeguarding leads through, but not limited to:
considering appropriate representation at relevant national events and conferences.</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177</v>
      </c>
      <c r="B3" s="57"/>
      <c r="C3" s="57"/>
      <c r="D3" s="58"/>
      <c r="E3" s="56"/>
      <c r="F3" s="59"/>
      <c r="G3" s="56"/>
      <c r="H3" s="79"/>
    </row>
    <row r="4" spans="1:8" ht="39.450000000000003" customHeight="1" x14ac:dyDescent="0.3">
      <c r="A4" s="80" t="s">
        <v>178</v>
      </c>
      <c r="B4" s="52"/>
      <c r="C4" s="52"/>
      <c r="D4" s="53"/>
      <c r="E4" s="51"/>
      <c r="F4" s="54"/>
      <c r="G4" s="51"/>
      <c r="H4" s="81"/>
    </row>
    <row r="5" spans="1:8" ht="39.450000000000003" customHeight="1" x14ac:dyDescent="0.3">
      <c r="A5" s="78" t="s">
        <v>179</v>
      </c>
      <c r="B5" s="57"/>
      <c r="C5" s="57"/>
      <c r="D5" s="58"/>
      <c r="E5" s="56"/>
      <c r="F5" s="59"/>
      <c r="G5" s="56"/>
      <c r="H5" s="79"/>
    </row>
    <row r="6" spans="1:8" ht="39.450000000000003" customHeight="1" x14ac:dyDescent="0.3">
      <c r="A6" s="80" t="s">
        <v>180</v>
      </c>
      <c r="B6" s="52"/>
      <c r="C6" s="52"/>
      <c r="D6" s="53"/>
      <c r="E6" s="51"/>
      <c r="F6" s="54"/>
      <c r="G6" s="51"/>
      <c r="H6" s="81"/>
    </row>
    <row r="7" spans="1:8" ht="39.450000000000003" customHeight="1" x14ac:dyDescent="0.3">
      <c r="A7" s="78" t="s">
        <v>181</v>
      </c>
      <c r="B7" s="57"/>
      <c r="C7" s="57"/>
      <c r="D7" s="58"/>
      <c r="E7" s="56"/>
      <c r="F7" s="59"/>
      <c r="G7" s="56"/>
      <c r="H7" s="79"/>
    </row>
    <row r="8" spans="1:8" ht="39.450000000000003" customHeight="1" x14ac:dyDescent="0.3">
      <c r="A8" s="80" t="s">
        <v>182</v>
      </c>
      <c r="B8" s="52"/>
      <c r="C8" s="52"/>
      <c r="D8" s="53"/>
      <c r="E8" s="51"/>
      <c r="F8" s="54"/>
      <c r="G8" s="51"/>
      <c r="H8" s="81"/>
    </row>
    <row r="9" spans="1:8" ht="39.450000000000003" customHeight="1" x14ac:dyDescent="0.3">
      <c r="A9" s="78" t="s">
        <v>183</v>
      </c>
      <c r="B9" s="57"/>
      <c r="C9" s="57"/>
      <c r="D9" s="58"/>
      <c r="E9" s="56"/>
      <c r="F9" s="59"/>
      <c r="G9" s="56"/>
      <c r="H9" s="79"/>
    </row>
    <row r="10" spans="1:8" ht="39.450000000000003" customHeight="1" x14ac:dyDescent="0.3">
      <c r="A10" s="80" t="s">
        <v>184</v>
      </c>
      <c r="B10" s="52"/>
      <c r="C10" s="52"/>
      <c r="D10" s="53"/>
      <c r="E10" s="51"/>
      <c r="F10" s="54"/>
      <c r="G10" s="51"/>
      <c r="H10" s="81"/>
    </row>
    <row r="11" spans="1:8" ht="39.450000000000003" customHeight="1" x14ac:dyDescent="0.3">
      <c r="A11" s="78" t="s">
        <v>185</v>
      </c>
      <c r="B11" s="57"/>
      <c r="C11" s="57"/>
      <c r="D11" s="58"/>
      <c r="E11" s="56"/>
      <c r="F11" s="59"/>
      <c r="G11" s="56"/>
      <c r="H11" s="79"/>
    </row>
    <row r="12" spans="1:8" ht="39.450000000000003" customHeight="1" x14ac:dyDescent="0.3">
      <c r="A12" s="82" t="s">
        <v>186</v>
      </c>
      <c r="B12" s="83"/>
      <c r="C12" s="83"/>
      <c r="D12" s="84"/>
      <c r="E12" s="85"/>
      <c r="F12" s="86"/>
      <c r="G12" s="85"/>
      <c r="H12" s="87"/>
    </row>
  </sheetData>
  <phoneticPr fontId="2" type="noConversion"/>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616C0E1A-3437-4E0F-864F-E051E24A1135}">
            <xm:f>Lists!$C$4</xm:f>
            <x14:dxf>
              <font>
                <color auto="1"/>
              </font>
              <fill>
                <patternFill>
                  <bgColor rgb="FFFF3300"/>
                </patternFill>
              </fill>
            </x14:dxf>
          </x14:cfRule>
          <x14:cfRule type="cellIs" priority="2" operator="equal" id="{53274002-AEEA-4974-A766-1823A266F745}">
            <xm:f>Lists!$C$3</xm:f>
            <x14:dxf>
              <font>
                <color auto="1"/>
              </font>
              <fill>
                <patternFill>
                  <bgColor rgb="FFFFC000"/>
                </patternFill>
              </fill>
            </x14:dxf>
          </x14:cfRule>
          <x14:cfRule type="cellIs" priority="3" operator="equal" id="{77CF8651-604F-4A7F-B37D-4F6FFEBE71AB}">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948178-D400-4040-8DB3-578D881A86AC}">
          <x14:formula1>
            <xm:f>Lists!$A$2:$A$4</xm:f>
          </x14:formula1>
          <xm:sqref>B2:B50</xm:sqref>
        </x14:dataValidation>
        <x14:dataValidation type="list" allowBlank="1" showInputMessage="1" showErrorMessage="1" xr:uid="{46B5DE20-D190-4FD5-A4C3-F0BBBE66C1CC}">
          <x14:formula1>
            <xm:f>Lists!$B$2:$B$4</xm:f>
          </x14:formula1>
          <xm:sqref>C2:C50</xm:sqref>
        </x14:dataValidation>
        <x14:dataValidation type="list" allowBlank="1" showInputMessage="1" showErrorMessage="1" xr:uid="{B8BF73A3-CC86-4D3E-A506-56CDB5D4D3C2}">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0363-2054-4626-8DBB-93CF51DC284E}">
  <sheetPr codeName="Sheet2"/>
  <dimension ref="A1"/>
  <sheetViews>
    <sheetView workbookViewId="0">
      <selection activeCell="S15" sqref="S15"/>
    </sheetView>
  </sheetViews>
  <sheetFormatPr defaultRowHeight="14.4" x14ac:dyDescent="0.3"/>
  <sheetData/>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18"/>
  <sheetViews>
    <sheetView tabSelected="1" zoomScale="80" zoomScaleNormal="80" workbookViewId="0">
      <pane xSplit="2" ySplit="3" topLeftCell="C4" activePane="bottomRight" state="frozen"/>
      <selection pane="topRight" activeCell="C1" sqref="C1"/>
      <selection pane="bottomLeft" activeCell="A4" sqref="A4"/>
      <selection pane="bottomRight" activeCell="B18" sqref="B18"/>
    </sheetView>
  </sheetViews>
  <sheetFormatPr defaultRowHeight="14.4" x14ac:dyDescent="0.3"/>
  <cols>
    <col min="1" max="1" width="12" customWidth="1"/>
    <col min="2" max="2" width="78.33203125" customWidth="1"/>
    <col min="3" max="4" width="11.109375" customWidth="1"/>
    <col min="5" max="5" width="43.21875" style="98" customWidth="1"/>
    <col min="6" max="6" width="42.88671875" style="98" customWidth="1"/>
    <col min="7" max="7" width="43.33203125" style="98" customWidth="1"/>
    <col min="8" max="8" width="63.21875" style="98" customWidth="1"/>
  </cols>
  <sheetData>
    <row r="1" spans="1:8" s="2" customFormat="1" ht="18" x14ac:dyDescent="0.3">
      <c r="A1" s="100"/>
      <c r="B1" s="99" t="str">
        <f>Dashboard!I4</f>
        <v>Safeguarding</v>
      </c>
      <c r="C1" s="126" t="s">
        <v>156</v>
      </c>
      <c r="D1" s="127"/>
      <c r="E1" s="127"/>
      <c r="F1" s="127"/>
      <c r="G1" s="128"/>
      <c r="H1" s="101"/>
    </row>
    <row r="2" spans="1:8" s="91" customFormat="1" ht="18" x14ac:dyDescent="0.3">
      <c r="A2" s="88" t="s">
        <v>22</v>
      </c>
      <c r="B2" s="88" t="s">
        <v>23</v>
      </c>
      <c r="C2" s="88" t="s">
        <v>0</v>
      </c>
      <c r="D2" s="88" t="s">
        <v>1</v>
      </c>
      <c r="E2" s="89" t="s">
        <v>148</v>
      </c>
      <c r="F2" s="89" t="s">
        <v>149</v>
      </c>
      <c r="G2" s="89" t="s">
        <v>150</v>
      </c>
      <c r="H2" s="90" t="s">
        <v>151</v>
      </c>
    </row>
    <row r="3" spans="1:8" s="95" customFormat="1" ht="96" x14ac:dyDescent="0.3">
      <c r="A3" s="92"/>
      <c r="B3" s="92"/>
      <c r="C3" s="92"/>
      <c r="D3" s="92"/>
      <c r="E3" s="93" t="s">
        <v>152</v>
      </c>
      <c r="F3" s="93" t="s">
        <v>153</v>
      </c>
      <c r="G3" s="94" t="s">
        <v>154</v>
      </c>
      <c r="H3" s="93" t="s">
        <v>155</v>
      </c>
    </row>
    <row r="4" spans="1:8" ht="57.6" x14ac:dyDescent="0.3">
      <c r="A4" s="96" t="str">
        <f>Dashboard!A14</f>
        <v>1A</v>
      </c>
      <c r="B4" s="27" t="str">
        <f>Dashboard!B14</f>
        <v>have a responsible person within the service at the highest strategic level (where reasonable), that demonstrates the services commitment to the importance of Safeguarding and is responsible for ensuring:
the service is and remains compliant with legislation and follows relevant guidance;</v>
      </c>
      <c r="C4" s="102"/>
      <c r="D4" s="102"/>
      <c r="E4" s="97"/>
      <c r="F4" s="97"/>
      <c r="G4" s="97"/>
      <c r="H4" s="97"/>
    </row>
    <row r="5" spans="1:8" ht="86.4" x14ac:dyDescent="0.3">
      <c r="A5" s="96" t="str">
        <f>Dashboard!A15</f>
        <v>1B</v>
      </c>
      <c r="B5" s="27" t="str">
        <f>Dashboard!B15</f>
        <v>have a responsible person within the service at the highest strategic level (where reasonable), that demonstrates the services commitment to the importance of Safeguarding and is responsible for ensuring:
the service’s Designated Safeguarding Leads or Head of Safeguarding , where applicable, are appropriately qualified and suitably trained in accordance with legislation and the requirement of Local Safeguarding Adults and Children’s Boards;</v>
      </c>
      <c r="C5" s="102"/>
      <c r="D5" s="102"/>
      <c r="E5" s="97"/>
      <c r="F5" s="97"/>
      <c r="G5" s="97"/>
      <c r="H5" s="97"/>
    </row>
    <row r="6" spans="1:8" x14ac:dyDescent="0.3">
      <c r="A6" s="96">
        <f>Dashboard!A16</f>
        <v>2</v>
      </c>
      <c r="B6" s="27" t="str">
        <f>Dashboard!B16</f>
        <v>only use accredited persons to provide Safeguarding training.</v>
      </c>
      <c r="C6" s="102"/>
      <c r="D6" s="102"/>
      <c r="E6" s="97"/>
      <c r="F6" s="97"/>
      <c r="G6" s="97"/>
      <c r="H6" s="97"/>
    </row>
    <row r="7" spans="1:8" ht="43.2" x14ac:dyDescent="0.3">
      <c r="A7" s="96">
        <f>Dashboard!A17</f>
        <v>3</v>
      </c>
      <c r="B7" s="27" t="str">
        <f>Dashboard!B17</f>
        <v>educate, train and support employees and volunteers, relevant to their role, in the need to safeguard and promote the welfare of children, young people and adults at risk of abuse, harm, or neglect.</v>
      </c>
      <c r="C7" s="102"/>
      <c r="D7" s="102"/>
      <c r="E7" s="97"/>
      <c r="F7" s="97"/>
      <c r="G7" s="97"/>
      <c r="H7" s="97"/>
    </row>
    <row r="8" spans="1:8" ht="28.8" x14ac:dyDescent="0.3">
      <c r="A8" s="96">
        <f>Dashboard!A18</f>
        <v>4</v>
      </c>
      <c r="B8" s="27" t="str">
        <f>Dashboard!B18</f>
        <v>align local training to its Community Risk Management Plan and the NFCC’s Safeguarding Guidance for Children, Young People and Adults.</v>
      </c>
      <c r="C8" s="102"/>
      <c r="D8" s="102"/>
      <c r="E8" s="97"/>
      <c r="F8" s="97"/>
      <c r="G8" s="97"/>
      <c r="H8" s="97"/>
    </row>
    <row r="9" spans="1:8" ht="43.2" x14ac:dyDescent="0.3">
      <c r="A9" s="96">
        <f>Dashboard!A19</f>
        <v>5</v>
      </c>
      <c r="B9" s="27" t="str">
        <f>Dashboard!B19</f>
        <v>implement proportionate processes to enable regular background checks appropriate to individual roles or duties and having due regard to the Rehabilitation of Offenders Act (Exceptions) Order.</v>
      </c>
      <c r="C9" s="102"/>
      <c r="D9" s="102"/>
      <c r="E9" s="97"/>
      <c r="F9" s="97"/>
      <c r="G9" s="97"/>
      <c r="H9" s="97"/>
    </row>
    <row r="10" spans="1:8" ht="28.8" x14ac:dyDescent="0.3">
      <c r="A10" s="96">
        <f>Dashboard!A20</f>
        <v>6</v>
      </c>
      <c r="B10" s="27" t="str">
        <f>Dashboard!B20</f>
        <v>work effectively with Others (including cross-border working) to safeguard and promote the welfare of children, young people and adults at risk of abuse, harm, or neglect.</v>
      </c>
      <c r="C10" s="102"/>
      <c r="D10" s="102"/>
      <c r="E10" s="97"/>
      <c r="F10" s="97"/>
      <c r="G10" s="97"/>
      <c r="H10" s="97"/>
    </row>
    <row r="11" spans="1:8" ht="28.8" x14ac:dyDescent="0.3">
      <c r="A11" s="96" t="str">
        <f>Dashboard!A21</f>
        <v>7A</v>
      </c>
      <c r="B11" s="27" t="str">
        <f>Dashboard!B21</f>
        <v>have agreed systems, standards and protocols in place to:
allow Safeguarding concerns to be raised or otherwise identified;</v>
      </c>
      <c r="C11" s="102"/>
      <c r="D11" s="102"/>
      <c r="E11" s="97"/>
      <c r="F11" s="97"/>
      <c r="G11" s="97"/>
      <c r="H11" s="97"/>
    </row>
    <row r="12" spans="1:8" ht="28.8" x14ac:dyDescent="0.3">
      <c r="A12" s="96" t="str">
        <f>Dashboard!A22</f>
        <v>7B</v>
      </c>
      <c r="B12" s="27" t="str">
        <f>Dashboard!B22</f>
        <v>have agreed systems, standards and protocols in place to:
investigate Safeguarding concerns; and</v>
      </c>
      <c r="C12" s="102"/>
      <c r="D12" s="102"/>
      <c r="E12" s="97"/>
      <c r="F12" s="97"/>
      <c r="G12" s="97"/>
      <c r="H12" s="97"/>
    </row>
    <row r="13" spans="1:8" ht="43.2" x14ac:dyDescent="0.3">
      <c r="A13" s="96" t="str">
        <f>Dashboard!A23</f>
        <v>7C</v>
      </c>
      <c r="B13" s="27" t="str">
        <f>Dashboard!B23</f>
        <v>have agreed systems, standards and protocols in place to:
maintain effective and efficient information sharing, ensuring data is made available to all those who need it, in accordance with national and local guidelines.</v>
      </c>
      <c r="C13" s="102"/>
      <c r="D13" s="102"/>
      <c r="E13" s="97"/>
      <c r="F13" s="97"/>
      <c r="G13" s="97"/>
      <c r="H13" s="97"/>
    </row>
    <row r="14" spans="1:8" ht="28.8" x14ac:dyDescent="0.3">
      <c r="A14" s="96">
        <f>Dashboard!A24</f>
        <v>8</v>
      </c>
      <c r="B14" s="27" t="str">
        <f>Dashboard!B24</f>
        <v>demonstrate inclusivity by recognising and responding to the diversity of its Community and providing Equality of Access .</v>
      </c>
      <c r="C14" s="102"/>
      <c r="D14" s="102"/>
      <c r="E14" s="97"/>
      <c r="F14" s="97"/>
      <c r="G14" s="97"/>
      <c r="H14" s="97"/>
    </row>
    <row r="15" spans="1:8" ht="43.2" x14ac:dyDescent="0.3">
      <c r="A15" s="96">
        <f>Dashboard!A25</f>
        <v>9</v>
      </c>
      <c r="B15" s="27" t="str">
        <f>Dashboard!B25</f>
        <v>Use the suite of NFCC Safeguarding guidance including self-assessment and risk assessments, and other guidance relevant to mitigating the risk of abuse, harm, or neglect.</v>
      </c>
      <c r="C15" s="102"/>
      <c r="D15" s="102"/>
      <c r="E15" s="97"/>
      <c r="F15" s="97"/>
      <c r="G15" s="97"/>
      <c r="H15" s="97"/>
    </row>
    <row r="16" spans="1:8" ht="57.6" x14ac:dyDescent="0.3">
      <c r="A16" s="96" t="str">
        <f>Dashboard!A26</f>
        <v>10A</v>
      </c>
      <c r="B16" s="27" t="str">
        <f>Dashboard!B26</f>
        <v>contribute to the continual improvement of Safeguarding adults and children at risk of harm by communicating, sharing learning and experiences with the NFCC network of fire and rescue service Safeguarding leads through, but not limited to:
engaging with NFCC forums;</v>
      </c>
      <c r="C16" s="102"/>
      <c r="D16" s="102"/>
      <c r="E16" s="97"/>
      <c r="F16" s="97"/>
      <c r="G16" s="97"/>
      <c r="H16" s="97"/>
    </row>
    <row r="17" spans="1:8" ht="72" x14ac:dyDescent="0.3">
      <c r="A17" s="96">
        <v>14</v>
      </c>
      <c r="B17" s="27" t="str">
        <f>Dashboard!B27</f>
        <v>contribute to the continual improvement of Safeguarding adults and children at risk of harm by communicating, sharing learning and experiences with the NFCC network of fire and rescue service Safeguarding leads through, but not limited to:
supporting the NFCC Safeguarding Workstream through national and regional structures; and</v>
      </c>
      <c r="C17" s="102"/>
      <c r="D17" s="102"/>
      <c r="E17" s="97"/>
      <c r="F17" s="97"/>
      <c r="G17" s="97"/>
      <c r="H17" s="97"/>
    </row>
    <row r="18" spans="1:8" ht="57.6" x14ac:dyDescent="0.3">
      <c r="A18" s="96">
        <v>15</v>
      </c>
      <c r="B18" s="27" t="str">
        <f>Dashboard!B28</f>
        <v>contribute to the continual improvement of Safeguarding adults and children at risk of harm by communicating, sharing learning and experiences with the NFCC network of fire and rescue service Safeguarding leads through, but not limited to:
considering appropriate representation at relevant national events and conferences.</v>
      </c>
      <c r="C18" s="102"/>
      <c r="D18" s="102"/>
      <c r="E18" s="97"/>
      <c r="F18" s="97"/>
      <c r="G18" s="97"/>
      <c r="H18" s="97"/>
    </row>
  </sheetData>
  <mergeCells count="1">
    <mergeCell ref="C1:G1"/>
  </mergeCells>
  <pageMargins left="0.70866141732283472" right="0.70866141732283472" top="0.74803149606299213" bottom="0.74803149606299213" header="0.31496062992125984" footer="0.31496062992125984"/>
  <pageSetup paperSize="8" scale="65" orientation="landscape" horizontalDpi="4294967293" verticalDpi="0" r:id="rId1"/>
  <rowBreaks count="1" manualBreakCount="1">
    <brk id="1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E3:F18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7A7227D-8CA0-41E7-B0AD-B25981DE3F4E}">
          <x14:formula1>
            <xm:f>Lists!$A$2:$A$4</xm:f>
          </x14:formula1>
          <xm:sqref>C4:C18</xm:sqref>
        </x14:dataValidation>
        <x14:dataValidation type="list" allowBlank="1" showInputMessage="1" showErrorMessage="1" xr:uid="{A33D3B38-BF42-495E-87BF-01731710BCED}">
          <x14:formula1>
            <xm:f>Lists!$B$2:$B$4</xm:f>
          </x14:formula1>
          <xm:sqref>D4:D18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30"/>
  <sheetViews>
    <sheetView showGridLines="0" zoomScale="76" zoomScaleNormal="110" workbookViewId="0">
      <selection activeCell="C7" sqref="C7:G7"/>
    </sheetView>
  </sheetViews>
  <sheetFormatPr defaultColWidth="9" defaultRowHeight="18" customHeight="1" x14ac:dyDescent="0.3"/>
  <cols>
    <col min="1" max="1" width="9" style="2"/>
    <col min="2" max="2" width="53.5546875" style="2" customWidth="1"/>
    <col min="3" max="11" width="8.77734375" style="2" customWidth="1"/>
    <col min="12" max="16384" width="9" style="2"/>
  </cols>
  <sheetData>
    <row r="2" spans="1:12" ht="25.5" customHeight="1" x14ac:dyDescent="0.3"/>
    <row r="4" spans="1:12" ht="21.75" customHeight="1" x14ac:dyDescent="0.3">
      <c r="E4" s="105" t="s">
        <v>147</v>
      </c>
      <c r="F4" s="105"/>
      <c r="G4" s="105"/>
      <c r="H4" s="41"/>
      <c r="I4" s="106" t="s">
        <v>223</v>
      </c>
      <c r="J4" s="107"/>
      <c r="K4" s="107"/>
      <c r="L4" s="108"/>
    </row>
    <row r="5" spans="1:12" ht="18" customHeight="1" thickBot="1" x14ac:dyDescent="0.35"/>
    <row r="6" spans="1:12" ht="20.7" customHeight="1" thickTop="1" thickBot="1" x14ac:dyDescent="0.35">
      <c r="B6" s="125" t="s">
        <v>17</v>
      </c>
      <c r="C6" s="125"/>
      <c r="D6" s="125"/>
      <c r="E6" s="125"/>
      <c r="F6" s="125"/>
      <c r="G6" s="125"/>
      <c r="I6" s="115" t="s">
        <v>146</v>
      </c>
      <c r="J6" s="116"/>
      <c r="K6" s="116"/>
      <c r="L6" s="117"/>
    </row>
    <row r="7" spans="1:12" ht="20.7" customHeight="1" thickBot="1" x14ac:dyDescent="0.35">
      <c r="B7" s="19" t="s">
        <v>18</v>
      </c>
      <c r="C7" s="124"/>
      <c r="D7" s="124"/>
      <c r="E7" s="124"/>
      <c r="F7" s="124"/>
      <c r="G7" s="124"/>
      <c r="I7" s="118"/>
      <c r="J7" s="119"/>
      <c r="K7" s="119"/>
      <c r="L7" s="120"/>
    </row>
    <row r="8" spans="1:12" ht="20.7" customHeight="1" thickBot="1" x14ac:dyDescent="0.35">
      <c r="B8" s="19" t="s">
        <v>19</v>
      </c>
      <c r="C8" s="124"/>
      <c r="D8" s="124"/>
      <c r="E8" s="124"/>
      <c r="F8" s="124"/>
      <c r="G8" s="124"/>
      <c r="I8" s="118"/>
      <c r="J8" s="119"/>
      <c r="K8" s="119"/>
      <c r="L8" s="120"/>
    </row>
    <row r="9" spans="1:12" ht="20.7" customHeight="1" thickBot="1" x14ac:dyDescent="0.35">
      <c r="B9" s="19" t="s">
        <v>20</v>
      </c>
      <c r="C9" s="124"/>
      <c r="D9" s="124"/>
      <c r="E9" s="124"/>
      <c r="F9" s="124"/>
      <c r="G9" s="124"/>
      <c r="I9" s="118"/>
      <c r="J9" s="119"/>
      <c r="K9" s="119"/>
      <c r="L9" s="120"/>
    </row>
    <row r="10" spans="1:12" ht="20.7" customHeight="1" thickBot="1" x14ac:dyDescent="0.35">
      <c r="B10" s="19" t="s">
        <v>21</v>
      </c>
      <c r="C10" s="124"/>
      <c r="D10" s="124"/>
      <c r="E10" s="124"/>
      <c r="F10" s="124"/>
      <c r="G10" s="124"/>
      <c r="I10" s="121"/>
      <c r="J10" s="122"/>
      <c r="K10" s="122"/>
      <c r="L10" s="123"/>
    </row>
    <row r="11" spans="1:12" ht="18" customHeight="1" x14ac:dyDescent="0.3">
      <c r="B11" s="18"/>
      <c r="C11" s="18"/>
      <c r="D11"/>
    </row>
    <row r="12" spans="1:12" ht="18" customHeight="1" x14ac:dyDescent="0.3">
      <c r="A12" s="109" t="s">
        <v>22</v>
      </c>
      <c r="B12" s="109" t="s">
        <v>23</v>
      </c>
      <c r="C12" s="113" t="s">
        <v>0</v>
      </c>
      <c r="D12" s="113"/>
      <c r="E12" s="113"/>
      <c r="F12" s="114" t="s">
        <v>1</v>
      </c>
      <c r="G12" s="114"/>
      <c r="H12" s="114"/>
      <c r="I12" s="110" t="s">
        <v>143</v>
      </c>
      <c r="J12" s="111"/>
      <c r="K12" s="111"/>
      <c r="L12" s="112"/>
    </row>
    <row r="13" spans="1:12" s="5" customFormat="1" ht="31.2" customHeight="1" x14ac:dyDescent="0.3">
      <c r="A13" s="109"/>
      <c r="B13" s="109"/>
      <c r="C13" s="6" t="s">
        <v>4</v>
      </c>
      <c r="D13" s="7" t="s">
        <v>3</v>
      </c>
      <c r="E13" s="8" t="s">
        <v>2</v>
      </c>
      <c r="F13" s="6" t="s">
        <v>4</v>
      </c>
      <c r="G13" s="7" t="s">
        <v>3</v>
      </c>
      <c r="H13" s="8" t="s">
        <v>2</v>
      </c>
      <c r="I13" s="9" t="s">
        <v>140</v>
      </c>
      <c r="J13" s="10" t="s">
        <v>141</v>
      </c>
      <c r="K13" s="11" t="s">
        <v>142</v>
      </c>
      <c r="L13" s="14" t="s">
        <v>24</v>
      </c>
    </row>
    <row r="14" spans="1:12" ht="86.4" x14ac:dyDescent="0.3">
      <c r="A14" s="3" t="s">
        <v>201</v>
      </c>
      <c r="B14" s="12" t="s">
        <v>200</v>
      </c>
      <c r="C14" s="16">
        <f>COUNTIF('Criteria 1A'!$B$3:$B$50,"Low")</f>
        <v>0</v>
      </c>
      <c r="D14" s="16">
        <f>COUNTIF('Criteria 1A'!$B$3:$B$50,"Medium")</f>
        <v>0</v>
      </c>
      <c r="E14" s="16">
        <f>COUNTIF('Criteria 1A'!$B$3:$B$50,"High")</f>
        <v>0</v>
      </c>
      <c r="F14" s="17">
        <f>COUNTIF('Criteria 1A'!$C$3:$C$50,"Low")</f>
        <v>0</v>
      </c>
      <c r="G14" s="17">
        <f>COUNTIF('Criteria 1A'!$C$3:$C$50,"Medium")</f>
        <v>0</v>
      </c>
      <c r="H14" s="17">
        <f>COUNTIF('Criteria 1A'!$C$3:$C$50,"High")</f>
        <v>0</v>
      </c>
      <c r="I14" s="15">
        <f>COUNTIF('Criteria 1A'!$D$3:$D$50,"Substantial")</f>
        <v>0</v>
      </c>
      <c r="J14" s="15">
        <f>COUNTIF('Criteria 1A'!$D$3:$D$50,"Reasonable")</f>
        <v>0</v>
      </c>
      <c r="K14" s="15">
        <f>COUNTIF('Criteria 1A'!$D$3:$D$50,"Limited")</f>
        <v>0</v>
      </c>
      <c r="L14" s="13"/>
    </row>
    <row r="15" spans="1:12" ht="129.6" x14ac:dyDescent="0.3">
      <c r="A15" s="3" t="s">
        <v>202</v>
      </c>
      <c r="B15" s="12" t="s">
        <v>203</v>
      </c>
      <c r="C15" s="16">
        <f>COUNTIF('Criteria 1B'!$B$3:$B$50,"Low")</f>
        <v>0</v>
      </c>
      <c r="D15" s="16">
        <f>COUNTIF('Criteria 1B'!$B$3:$B$50,"Medium")</f>
        <v>0</v>
      </c>
      <c r="E15" s="16">
        <f>COUNTIF('Criteria 1B'!$B$3:$B$50,"High")</f>
        <v>0</v>
      </c>
      <c r="F15" s="17">
        <f>COUNTIF('Criteria 1B'!$C$3:$C$50,"Low")</f>
        <v>0</v>
      </c>
      <c r="G15" s="17">
        <f>COUNTIF('Criteria 1B'!$C$3:$C$50,"Medium")</f>
        <v>0</v>
      </c>
      <c r="H15" s="17">
        <f>COUNTIF('Criteria 1B'!$C$3:$C$50,"High")</f>
        <v>0</v>
      </c>
      <c r="I15" s="15">
        <f>COUNTIF('Criteria 1B'!$D$3:$D$50,"Substantial")</f>
        <v>0</v>
      </c>
      <c r="J15" s="15">
        <f>COUNTIF('Criteria 1B'!$D$3:$D$50,"Reasonable")</f>
        <v>0</v>
      </c>
      <c r="K15" s="15">
        <f>COUNTIF('Criteria 1B'!$D$3:$D$50,"Limited")</f>
        <v>0</v>
      </c>
      <c r="L15" s="13"/>
    </row>
    <row r="16" spans="1:12" ht="14.4" x14ac:dyDescent="0.3">
      <c r="A16" s="3">
        <v>2</v>
      </c>
      <c r="B16" s="12" t="s">
        <v>204</v>
      </c>
      <c r="C16" s="16">
        <f>COUNTIF('Criteria 2'!$B$3:$B$50,"Low")</f>
        <v>0</v>
      </c>
      <c r="D16" s="16">
        <f>COUNTIF('Criteria 2'!$B$3:$B$50,"Medium")</f>
        <v>0</v>
      </c>
      <c r="E16" s="16">
        <f>COUNTIF('Criteria 2'!$B$3:$B$50,"High")</f>
        <v>0</v>
      </c>
      <c r="F16" s="17">
        <f>COUNTIF('Criteria 2'!$C$3:$C$50,"Low")</f>
        <v>0</v>
      </c>
      <c r="G16" s="17">
        <f>COUNTIF('Criteria 2'!$C$3:$C$50,"Medium")</f>
        <v>0</v>
      </c>
      <c r="H16" s="17">
        <f>COUNTIF('Criteria 2'!$C$3:$C$50,"High")</f>
        <v>0</v>
      </c>
      <c r="I16" s="15">
        <f>COUNTIF('Criteria 2'!$D$3:$D$50,"Substantial")</f>
        <v>0</v>
      </c>
      <c r="J16" s="15">
        <f>COUNTIF('Criteria 2'!$D$3:$D$50,"Reasonable")</f>
        <v>0</v>
      </c>
      <c r="K16" s="15">
        <f>COUNTIF('Criteria 2'!$D$3:$D$50,"Limited")</f>
        <v>0</v>
      </c>
      <c r="L16" s="13"/>
    </row>
    <row r="17" spans="1:12" ht="57.6" x14ac:dyDescent="0.3">
      <c r="A17" s="3">
        <v>3</v>
      </c>
      <c r="B17" s="12" t="s">
        <v>205</v>
      </c>
      <c r="C17" s="16">
        <f>COUNTIF('Criteria 3'!$B$3:$B$50,"Low")</f>
        <v>0</v>
      </c>
      <c r="D17" s="16">
        <f>COUNTIF('Criteria 3'!$B$3:$B$50,"Medium")</f>
        <v>0</v>
      </c>
      <c r="E17" s="16">
        <f>COUNTIF('Criteria 3'!$B$3:$B$50,"High")</f>
        <v>0</v>
      </c>
      <c r="F17" s="17">
        <f>COUNTIF('Criteria 3'!$C$3:$C$50,"Low")</f>
        <v>0</v>
      </c>
      <c r="G17" s="17">
        <f>COUNTIF('Criteria 3'!$C$3:$C$50,"Medium")</f>
        <v>0</v>
      </c>
      <c r="H17" s="17">
        <f>COUNTIF('Criteria 3'!$C$3:$C$50,"High")</f>
        <v>0</v>
      </c>
      <c r="I17" s="15">
        <f>COUNTIF('Criteria 3'!$D$3:$D$50,"Substantial")</f>
        <v>0</v>
      </c>
      <c r="J17" s="15">
        <f>COUNTIF('Criteria 3'!$D$3:$D$50,"Reasonable")</f>
        <v>0</v>
      </c>
      <c r="K17" s="15">
        <f>COUNTIF('Criteria 3'!$D$3:$D$50,"Limited")</f>
        <v>0</v>
      </c>
      <c r="L17" s="13"/>
    </row>
    <row r="18" spans="1:12" ht="43.2" x14ac:dyDescent="0.3">
      <c r="A18" s="3">
        <v>4</v>
      </c>
      <c r="B18" s="12" t="s">
        <v>206</v>
      </c>
      <c r="C18" s="16">
        <f>COUNTIF('Criteria 4'!$B$3:$B$50,"Low")</f>
        <v>0</v>
      </c>
      <c r="D18" s="16">
        <f>COUNTIF('Criteria 4'!$B$3:$B$50,"Medium")</f>
        <v>0</v>
      </c>
      <c r="E18" s="16">
        <f>COUNTIF('Criteria 4'!$B$3:$B$50,"High")</f>
        <v>0</v>
      </c>
      <c r="F18" s="17">
        <f>COUNTIF('Criteria 4'!$C$3:$C$50,"Low")</f>
        <v>0</v>
      </c>
      <c r="G18" s="17">
        <f>COUNTIF('Criteria 4'!$C$3:$C$50,"Medium")</f>
        <v>0</v>
      </c>
      <c r="H18" s="17">
        <f>COUNTIF('Criteria 4'!$C$3:$C$50,"High")</f>
        <v>0</v>
      </c>
      <c r="I18" s="15">
        <f>COUNTIF('Criteria 4'!$D$3:$D$50,"Substantial")</f>
        <v>0</v>
      </c>
      <c r="J18" s="15">
        <f>COUNTIF('Criteria 4'!$D$3:$D$50,"Reasonable")</f>
        <v>0</v>
      </c>
      <c r="K18" s="15">
        <f>COUNTIF('Criteria 4'!$D$3:$D$50,"Limited")</f>
        <v>0</v>
      </c>
      <c r="L18" s="13"/>
    </row>
    <row r="19" spans="1:12" ht="57.6" x14ac:dyDescent="0.3">
      <c r="A19" s="3">
        <v>5</v>
      </c>
      <c r="B19" s="12" t="s">
        <v>207</v>
      </c>
      <c r="C19" s="16">
        <f>COUNTIF('Criteria 5'!$B$3:$B$50,"Low")</f>
        <v>0</v>
      </c>
      <c r="D19" s="16">
        <f>COUNTIF('Criteria 5'!$B$3:$B$50,"Medium")</f>
        <v>0</v>
      </c>
      <c r="E19" s="16">
        <f>COUNTIF('Criteria 5'!$B$3:$B$50,"High")</f>
        <v>0</v>
      </c>
      <c r="F19" s="17">
        <f>COUNTIF('Criteria 5'!$C$3:$C$50,"Low")</f>
        <v>0</v>
      </c>
      <c r="G19" s="17">
        <f>COUNTIF('Criteria 5'!$C$3:$C$50,"Medium")</f>
        <v>0</v>
      </c>
      <c r="H19" s="17">
        <f>COUNTIF('Criteria 5'!$C$3:$C$50,"High")</f>
        <v>0</v>
      </c>
      <c r="I19" s="15">
        <f>COUNTIF('Criteria 5'!$D$3:$D$50,"Substantial")</f>
        <v>0</v>
      </c>
      <c r="J19" s="15">
        <f>COUNTIF('Criteria 5'!$D$3:$D$50,"Reasonable")</f>
        <v>0</v>
      </c>
      <c r="K19" s="15">
        <f>COUNTIF('Criteria 5'!$D$3:$D$50,"Limited")</f>
        <v>0</v>
      </c>
      <c r="L19" s="13"/>
    </row>
    <row r="20" spans="1:12" ht="43.2" x14ac:dyDescent="0.3">
      <c r="A20" s="3">
        <v>6</v>
      </c>
      <c r="B20" s="12" t="s">
        <v>208</v>
      </c>
      <c r="C20" s="16">
        <f>COUNTIF('Criteria 6'!$B$3:$B$50,"Low")</f>
        <v>0</v>
      </c>
      <c r="D20" s="16">
        <f>COUNTIF('Criteria 6'!$B$3:$B$50,"Medium")</f>
        <v>0</v>
      </c>
      <c r="E20" s="16">
        <f>COUNTIF('Criteria 6'!$B$3:$B$50,"High")</f>
        <v>0</v>
      </c>
      <c r="F20" s="17">
        <f>COUNTIF('Criteria 6'!$C$3:$C$50,"Low")</f>
        <v>0</v>
      </c>
      <c r="G20" s="17">
        <f>COUNTIF('Criteria 6'!$C$3:$C$50,"Medium")</f>
        <v>0</v>
      </c>
      <c r="H20" s="17">
        <f>COUNTIF('Criteria 6'!$C$3:$C$50,"High")</f>
        <v>0</v>
      </c>
      <c r="I20" s="15">
        <f>COUNTIF('Criteria 6'!$D$3:$D$50,"Substantial")</f>
        <v>0</v>
      </c>
      <c r="J20" s="15">
        <f>COUNTIF('Criteria 6'!$D$3:$D$50,"Reasonable")</f>
        <v>0</v>
      </c>
      <c r="K20" s="15">
        <f>COUNTIF('Criteria 6'!$D$3:$D$50,"Limited")</f>
        <v>0</v>
      </c>
      <c r="L20" s="13"/>
    </row>
    <row r="21" spans="1:12" ht="43.2" x14ac:dyDescent="0.3">
      <c r="A21" s="3" t="s">
        <v>209</v>
      </c>
      <c r="B21" s="12" t="s">
        <v>210</v>
      </c>
      <c r="C21" s="16">
        <f>COUNTIF('Criteria 7A'!$B$3:$B$50,"Low")</f>
        <v>0</v>
      </c>
      <c r="D21" s="16">
        <f>COUNTIF('Criteria 7A'!$B$3:$B$50,"Medium")</f>
        <v>0</v>
      </c>
      <c r="E21" s="16">
        <f>COUNTIF('Criteria 7A'!$B$3:$B$50,"High")</f>
        <v>0</v>
      </c>
      <c r="F21" s="17">
        <f>COUNTIF('Criteria 7A'!$C$3:$C$50,"Low")</f>
        <v>0</v>
      </c>
      <c r="G21" s="17">
        <f>COUNTIF('Criteria 7A'!$C$3:$C$50,"Medium")</f>
        <v>0</v>
      </c>
      <c r="H21" s="17">
        <f>COUNTIF('Criteria 7A'!$C$3:$C$50,"High")</f>
        <v>0</v>
      </c>
      <c r="I21" s="15">
        <f>COUNTIF('Criteria 7A'!$D$3:$D$50,"Substantial")</f>
        <v>0</v>
      </c>
      <c r="J21" s="15">
        <f>COUNTIF('Criteria 7A'!$D$3:$D$50,"Reasonable")</f>
        <v>0</v>
      </c>
      <c r="K21" s="15">
        <f>COUNTIF('Criteria 7A'!$D$3:$D$50,"Limited")</f>
        <v>0</v>
      </c>
      <c r="L21" s="13"/>
    </row>
    <row r="22" spans="1:12" ht="28.8" x14ac:dyDescent="0.3">
      <c r="A22" s="3" t="s">
        <v>211</v>
      </c>
      <c r="B22" s="12" t="s">
        <v>213</v>
      </c>
      <c r="C22" s="16">
        <f>COUNTIF('Criteria 7B'!$B$3:$B$50,"Low")</f>
        <v>0</v>
      </c>
      <c r="D22" s="16">
        <f>COUNTIF('Criteria 7B'!$B$3:$B$50,"Medium")</f>
        <v>0</v>
      </c>
      <c r="E22" s="16">
        <f>COUNTIF('Criteria 7B'!$B$3:$B$50,"High")</f>
        <v>0</v>
      </c>
      <c r="F22" s="17">
        <f>COUNTIF('Criteria 7B'!$C$3:$C$50,"Low")</f>
        <v>0</v>
      </c>
      <c r="G22" s="17">
        <f>COUNTIF('Criteria 7B'!$C$3:$C$50,"Medium")</f>
        <v>0</v>
      </c>
      <c r="H22" s="17">
        <f>COUNTIF('Criteria 7B'!$C$3:$C$50,"High")</f>
        <v>0</v>
      </c>
      <c r="I22" s="15">
        <f>COUNTIF('Criteria 7B'!$D$3:$D$50,"Substantial")</f>
        <v>0</v>
      </c>
      <c r="J22" s="15">
        <f>COUNTIF('Criteria 7B'!$D$3:$D$50,"Reasonable")</f>
        <v>0</v>
      </c>
      <c r="K22" s="15">
        <f>COUNTIF('Criteria 7B'!$D$3:$D$50,"Limited")</f>
        <v>0</v>
      </c>
      <c r="L22" s="13"/>
    </row>
    <row r="23" spans="1:12" ht="52.8" x14ac:dyDescent="0.25">
      <c r="A23" s="3" t="s">
        <v>212</v>
      </c>
      <c r="B23" s="129" t="s">
        <v>214</v>
      </c>
      <c r="C23" s="16">
        <f>COUNTIF('Criteria 7C'!$B$3:$B$50,"Low")</f>
        <v>0</v>
      </c>
      <c r="D23" s="16">
        <f>COUNTIF('Criteria 7C'!$B$3:$B$50,"Medium")</f>
        <v>0</v>
      </c>
      <c r="E23" s="16">
        <f>COUNTIF('Criteria 7C'!$B$3:$B$50,"High")</f>
        <v>0</v>
      </c>
      <c r="F23" s="17">
        <f>COUNTIF('Criteria 7C'!$C$3:$C$50,"Low")</f>
        <v>0</v>
      </c>
      <c r="G23" s="17">
        <f>COUNTIF('Criteria 7C'!$C$3:$C$50,"Medium")</f>
        <v>0</v>
      </c>
      <c r="H23" s="17">
        <f>COUNTIF('Criteria 7C'!$C$3:$C$50,"High")</f>
        <v>0</v>
      </c>
      <c r="I23" s="15">
        <f>COUNTIF('Criteria 7C'!$D$3:$D$50,"Substantial")</f>
        <v>0</v>
      </c>
      <c r="J23" s="15">
        <f>COUNTIF('Criteria 7C'!$D$3:$D$50,"Reasonable")</f>
        <v>0</v>
      </c>
      <c r="K23" s="15">
        <f>COUNTIF('Criteria 7C'!$D$3:$D$50,"Limited")</f>
        <v>0</v>
      </c>
      <c r="L23" s="13"/>
    </row>
    <row r="24" spans="1:12" ht="28.8" x14ac:dyDescent="0.3">
      <c r="A24" s="3">
        <v>8</v>
      </c>
      <c r="B24" s="12" t="s">
        <v>215</v>
      </c>
      <c r="C24" s="16">
        <f>COUNTIF('Criteria 8'!$B$3:$B$50,"Low")</f>
        <v>0</v>
      </c>
      <c r="D24" s="16">
        <f>COUNTIF('Criteria 8'!$B$3:$B$50,"Medium")</f>
        <v>0</v>
      </c>
      <c r="E24" s="16">
        <f>COUNTIF('Criteria 8'!$B$3:$B$50,"High")</f>
        <v>0</v>
      </c>
      <c r="F24" s="17">
        <f>COUNTIF('Criteria 8'!$C$3:$C$50,"Low")</f>
        <v>0</v>
      </c>
      <c r="G24" s="17">
        <f>COUNTIF('Criteria 8'!$C$3:$C$50,"Medium")</f>
        <v>0</v>
      </c>
      <c r="H24" s="17">
        <f>COUNTIF('Criteria 8'!$C$3:$C$50,"High")</f>
        <v>0</v>
      </c>
      <c r="I24" s="37">
        <f>COUNTIF('Criteria 8'!$D$3:$D$50,"Substantial")</f>
        <v>0</v>
      </c>
      <c r="J24" s="37">
        <f>COUNTIF('Criteria 8'!$D$3:$D$50,"Reasonable")</f>
        <v>0</v>
      </c>
      <c r="K24" s="37">
        <f>COUNTIF('Criteria 8'!$D$3:$D$50,"Limited")</f>
        <v>0</v>
      </c>
      <c r="L24" s="13"/>
    </row>
    <row r="25" spans="1:12" ht="39.6" x14ac:dyDescent="0.25">
      <c r="A25" s="3">
        <v>9</v>
      </c>
      <c r="B25" s="129" t="s">
        <v>216</v>
      </c>
      <c r="C25" s="16">
        <f>COUNTIF('Criteria 9'!$B$3:$B$50,"Low")</f>
        <v>0</v>
      </c>
      <c r="D25" s="16">
        <f>COUNTIF('Criteria 9'!$B$3:$B$50,"Medium")</f>
        <v>0</v>
      </c>
      <c r="E25" s="16">
        <f>COUNTIF('Criteria 9'!$B$3:$B$50,"High")</f>
        <v>0</v>
      </c>
      <c r="F25" s="17">
        <f>COUNTIF('Criteria 9'!$C$3:$C$50,"Low")</f>
        <v>0</v>
      </c>
      <c r="G25" s="17">
        <f>COUNTIF('Criteria 9'!$C$3:$C$50,"Medium")</f>
        <v>0</v>
      </c>
      <c r="H25" s="17">
        <f>COUNTIF('Criteria 9'!$C$3:$C$50,"High")</f>
        <v>0</v>
      </c>
      <c r="I25" s="37">
        <f>COUNTIF('Criteria 9'!$D$3:$D$50,"Substantial")</f>
        <v>0</v>
      </c>
      <c r="J25" s="37">
        <f>COUNTIF('Criteria 9'!$D$3:$D$50,"Reasonable")</f>
        <v>0</v>
      </c>
      <c r="K25" s="37">
        <f>COUNTIF('Criteria 9'!$D$3:$D$50,"Limited")</f>
        <v>0</v>
      </c>
      <c r="L25" s="13"/>
    </row>
    <row r="26" spans="1:12" ht="72" x14ac:dyDescent="0.3">
      <c r="A26" s="3" t="s">
        <v>217</v>
      </c>
      <c r="B26" s="12" t="s">
        <v>218</v>
      </c>
      <c r="C26" s="16">
        <f>COUNTIF('Criteria 10A'!$B$3:$B$50,"Low")</f>
        <v>0</v>
      </c>
      <c r="D26" s="16">
        <f>COUNTIF('Criteria 10A'!$B$3:$B$50,"Medium")</f>
        <v>0</v>
      </c>
      <c r="E26" s="16">
        <f>COUNTIF('Criteria 10A'!$B$3:$B$50,"High")</f>
        <v>0</v>
      </c>
      <c r="F26" s="17">
        <f>COUNTIF('Criteria 10A'!$C$3:$C$50,"Low")</f>
        <v>0</v>
      </c>
      <c r="G26" s="17">
        <f>COUNTIF('Criteria 10A'!$C$3:$C$50,"Medium")</f>
        <v>0</v>
      </c>
      <c r="H26" s="17">
        <f>COUNTIF('Criteria 10A'!$C$3:$C$50,"High")</f>
        <v>0</v>
      </c>
      <c r="I26" s="37">
        <f>COUNTIF('Criteria 10A'!$D$3:$D$50,"Substantial")</f>
        <v>0</v>
      </c>
      <c r="J26" s="37">
        <f>COUNTIF('Criteria 10A'!$D$3:$D$50,"Reasonable")</f>
        <v>0</v>
      </c>
      <c r="K26" s="37">
        <f>COUNTIF('Criteria 10A'!$D$3:$D$50,"Limited")</f>
        <v>0</v>
      </c>
      <c r="L26" s="13"/>
    </row>
    <row r="27" spans="1:12" ht="86.4" x14ac:dyDescent="0.3">
      <c r="A27" s="104" t="s">
        <v>219</v>
      </c>
      <c r="B27" s="40" t="s">
        <v>221</v>
      </c>
      <c r="C27" s="16">
        <f>COUNTIF('Criteria 10B'!$B$3:$B$50,"Low")</f>
        <v>0</v>
      </c>
      <c r="D27" s="16">
        <f>COUNTIF('Criteria 10B'!$B$3:$B$50,"Medium")</f>
        <v>0</v>
      </c>
      <c r="E27" s="16">
        <f>COUNTIF('Criteria 10B'!$B$3:$B$50,"High")</f>
        <v>0</v>
      </c>
      <c r="F27" s="17">
        <f>COUNTIF('Criteria 10B'!$C$3:$C$50,"Low")</f>
        <v>0</v>
      </c>
      <c r="G27" s="17">
        <f>COUNTIF('Criteria 10B'!$C$3:$C$50,"Medium")</f>
        <v>0</v>
      </c>
      <c r="H27" s="17">
        <f>COUNTIF('Criteria 10B'!$C$3:$C$50,"High")</f>
        <v>0</v>
      </c>
      <c r="I27" s="37">
        <f>COUNTIF('Criteria 10B'!$D$3:$D$50,"Substantial")</f>
        <v>0</v>
      </c>
      <c r="J27" s="37">
        <f>COUNTIF('Criteria 10B'!$D$3:$D$50,"Reasonable")</f>
        <v>0</v>
      </c>
      <c r="K27" s="37">
        <f>COUNTIF('Criteria 10B'!$D$3:$D$50,"Limited")</f>
        <v>0</v>
      </c>
      <c r="L27" s="13"/>
    </row>
    <row r="28" spans="1:12" ht="99" thickBot="1" x14ac:dyDescent="0.35">
      <c r="A28" s="104" t="s">
        <v>220</v>
      </c>
      <c r="B28" s="40" t="s">
        <v>222</v>
      </c>
      <c r="C28" s="16">
        <f>COUNTIF('Criteria 10C'!$B$3:$B$50,"Low")</f>
        <v>0</v>
      </c>
      <c r="D28" s="16">
        <f>COUNTIF('Criteria 10C'!$B$3:$B$50,"Medium")</f>
        <v>0</v>
      </c>
      <c r="E28" s="16">
        <f>COUNTIF('Criteria 10C'!$B$3:$B$50,"High")</f>
        <v>0</v>
      </c>
      <c r="F28" s="17">
        <f>COUNTIF('Criteria 10C'!$C$3:$C$50,"Low")</f>
        <v>0</v>
      </c>
      <c r="G28" s="17">
        <f>COUNTIF('Criteria 10C'!$C$3:$C$50,"Medium")</f>
        <v>0</v>
      </c>
      <c r="H28" s="17">
        <f>COUNTIF('Criteria 10C'!$C$3:$C$50,"High")</f>
        <v>0</v>
      </c>
      <c r="I28" s="37">
        <f>COUNTIF('Criteria 10C'!$D$3:$D$50,"Substantial")</f>
        <v>0</v>
      </c>
      <c r="J28" s="37">
        <f>COUNTIF('Criteria 10C'!$D$3:$D$50,"Reasonable")</f>
        <v>0</v>
      </c>
      <c r="K28" s="37">
        <f>COUNTIF('Criteria 10C'!$D$3:$D$50,"Limited")</f>
        <v>0</v>
      </c>
      <c r="L28" s="13"/>
    </row>
    <row r="29" spans="1:12" s="5" customFormat="1" ht="15.6" thickTop="1" thickBot="1" x14ac:dyDescent="0.35">
      <c r="A29" s="31" t="s">
        <v>25</v>
      </c>
      <c r="B29" s="32"/>
      <c r="C29" s="33">
        <f t="shared" ref="C29:K29" si="0">SUM(C14:C24)</f>
        <v>0</v>
      </c>
      <c r="D29" s="33">
        <f t="shared" si="0"/>
        <v>0</v>
      </c>
      <c r="E29" s="33">
        <f t="shared" si="0"/>
        <v>0</v>
      </c>
      <c r="F29" s="34">
        <f t="shared" si="0"/>
        <v>0</v>
      </c>
      <c r="G29" s="34">
        <f t="shared" si="0"/>
        <v>0</v>
      </c>
      <c r="H29" s="35">
        <f t="shared" si="0"/>
        <v>0</v>
      </c>
      <c r="I29" s="38">
        <f t="shared" si="0"/>
        <v>0</v>
      </c>
      <c r="J29" s="39">
        <f t="shared" si="0"/>
        <v>0</v>
      </c>
      <c r="K29" s="39">
        <f t="shared" si="0"/>
        <v>0</v>
      </c>
      <c r="L29" s="103"/>
    </row>
    <row r="30" spans="1:12" ht="18" customHeight="1" thickTop="1" x14ac:dyDescent="0.3"/>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hyperlinks>
    <hyperlink ref="B16" r:id="rId1" location="safeguarding" display="https://www.firestandards.org/standards/approved/safeguarding/ - safeguarding" xr:uid="{0F10E891-FB89-4A60-98B9-5145E13E7238}"/>
    <hyperlink ref="B25" r:id="rId2" location="safeguarding" display="https://www.firestandards.org/standards/approved/safeguarding/ - safeguarding" xr:uid="{80B4E12B-3E26-4926-B14A-106948785C0D}"/>
  </hyperlinks>
  <pageMargins left="0.7" right="0.7" top="0.75" bottom="0.75" header="0.3" footer="0.3"/>
  <pageSetup paperSize="8" scale="82"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election activeCell="B3" sqref="B3:C3"/>
    </sheetView>
  </sheetViews>
  <sheetFormatPr defaultColWidth="9" defaultRowHeight="39.450000000000003" customHeight="1" x14ac:dyDescent="0.3"/>
  <cols>
    <col min="1" max="1" width="50.5546875" style="2" customWidth="1"/>
    <col min="2" max="3" width="12.21875" style="2" customWidth="1"/>
    <col min="4" max="4" width="12.5546875" style="2" customWidth="1"/>
    <col min="5" max="5" width="19.5546875" style="2" customWidth="1"/>
    <col min="6" max="6" width="15.5546875" style="2" customWidth="1"/>
    <col min="7" max="7" width="50.5546875" style="2" customWidth="1"/>
    <col min="8" max="8" width="50.77734375" style="2" customWidth="1"/>
    <col min="9" max="16384" width="9" style="2"/>
  </cols>
  <sheetData>
    <row r="1" spans="1:8" s="27" customFormat="1" ht="81" customHeight="1" x14ac:dyDescent="0.3">
      <c r="A1" s="42" t="str">
        <f>Dashboard!B14</f>
        <v>have a responsible person within the service at the highest strategic level (where reasonable), that demonstrates the services commitment to the importance of Safeguarding and is responsible for ensuring:
the service is and remains compliant with legislation and follows relevant guidance;</v>
      </c>
      <c r="B1" s="43" t="s">
        <v>0</v>
      </c>
      <c r="C1" s="43" t="s">
        <v>1</v>
      </c>
      <c r="D1" s="43" t="s">
        <v>143</v>
      </c>
      <c r="E1" s="43" t="s">
        <v>26</v>
      </c>
      <c r="F1" s="43" t="s">
        <v>27</v>
      </c>
      <c r="G1" s="43" t="s">
        <v>28</v>
      </c>
      <c r="H1" s="44" t="s">
        <v>145</v>
      </c>
    </row>
    <row r="2" spans="1:8" ht="39.450000000000003" customHeight="1" x14ac:dyDescent="0.3">
      <c r="A2" s="45"/>
      <c r="B2" s="46"/>
      <c r="C2" s="46"/>
      <c r="D2" s="47" t="str">
        <f>IF(COUNTIF(D3:D50,"Limited")&gt;0,"Limited",IF(COUNTIF(D3:D50,"Reasonable")&gt;0,"Reasonable","Substantial"))</f>
        <v>Substantial</v>
      </c>
      <c r="E2" s="48"/>
      <c r="F2" s="49"/>
      <c r="G2" s="48"/>
      <c r="H2" s="50"/>
    </row>
    <row r="3" spans="1:8" ht="39.450000000000003" customHeight="1" x14ac:dyDescent="0.3">
      <c r="A3" s="51" t="s">
        <v>29</v>
      </c>
      <c r="B3" s="52"/>
      <c r="C3" s="52"/>
      <c r="D3" s="53"/>
      <c r="E3" s="51"/>
      <c r="F3" s="54"/>
      <c r="G3" s="51"/>
      <c r="H3" s="55"/>
    </row>
    <row r="4" spans="1:8" ht="39.450000000000003" customHeight="1" x14ac:dyDescent="0.3">
      <c r="A4" s="56" t="s">
        <v>30</v>
      </c>
      <c r="B4" s="57"/>
      <c r="C4" s="57"/>
      <c r="D4" s="58"/>
      <c r="E4" s="56"/>
      <c r="F4" s="59"/>
      <c r="G4" s="56"/>
      <c r="H4" s="29"/>
    </row>
    <row r="5" spans="1:8" ht="39.450000000000003" customHeight="1" x14ac:dyDescent="0.3">
      <c r="A5" s="51" t="s">
        <v>31</v>
      </c>
      <c r="B5" s="52"/>
      <c r="C5" s="52"/>
      <c r="D5" s="53"/>
      <c r="E5" s="51"/>
      <c r="F5" s="54"/>
      <c r="G5" s="51"/>
      <c r="H5" s="55"/>
    </row>
    <row r="6" spans="1:8" ht="39.450000000000003" customHeight="1" x14ac:dyDescent="0.3">
      <c r="A6" s="56" t="s">
        <v>32</v>
      </c>
      <c r="B6" s="57"/>
      <c r="C6" s="57"/>
      <c r="D6" s="58"/>
      <c r="E6" s="56"/>
      <c r="F6" s="59"/>
      <c r="G6" s="56"/>
      <c r="H6" s="29"/>
    </row>
    <row r="7" spans="1:8" ht="39.450000000000003" customHeight="1" x14ac:dyDescent="0.3">
      <c r="A7" s="51" t="s">
        <v>33</v>
      </c>
      <c r="B7" s="52"/>
      <c r="C7" s="52"/>
      <c r="D7" s="53"/>
      <c r="E7" s="51"/>
      <c r="F7" s="54"/>
      <c r="G7" s="51"/>
      <c r="H7" s="55"/>
    </row>
    <row r="8" spans="1:8" ht="39.450000000000003" customHeight="1" x14ac:dyDescent="0.3">
      <c r="A8" s="56" t="s">
        <v>34</v>
      </c>
      <c r="B8" s="57"/>
      <c r="C8" s="57"/>
      <c r="D8" s="58"/>
      <c r="E8" s="56"/>
      <c r="F8" s="59"/>
      <c r="G8" s="56"/>
      <c r="H8" s="29"/>
    </row>
    <row r="9" spans="1:8" ht="39.450000000000003" customHeight="1" x14ac:dyDescent="0.3">
      <c r="A9" s="51" t="s">
        <v>35</v>
      </c>
      <c r="B9" s="52"/>
      <c r="C9" s="52"/>
      <c r="D9" s="53"/>
      <c r="E9" s="51"/>
      <c r="F9" s="54"/>
      <c r="G9" s="51"/>
      <c r="H9" s="55"/>
    </row>
    <row r="10" spans="1:8" ht="39.450000000000003" customHeight="1" x14ac:dyDescent="0.3">
      <c r="A10" s="56" t="s">
        <v>36</v>
      </c>
      <c r="B10" s="57"/>
      <c r="C10" s="57"/>
      <c r="D10" s="58"/>
      <c r="E10" s="56"/>
      <c r="F10" s="59"/>
      <c r="G10" s="56"/>
      <c r="H10" s="29"/>
    </row>
    <row r="11" spans="1:8" ht="39.450000000000003" customHeight="1" x14ac:dyDescent="0.3">
      <c r="A11" s="51" t="s">
        <v>37</v>
      </c>
      <c r="B11" s="52"/>
      <c r="C11" s="52"/>
      <c r="D11" s="53"/>
      <c r="E11" s="51"/>
      <c r="F11" s="54"/>
      <c r="G11" s="51"/>
      <c r="H11" s="55"/>
    </row>
    <row r="12" spans="1:8" ht="39.450000000000003" customHeight="1" x14ac:dyDescent="0.3">
      <c r="A12" s="56" t="s">
        <v>38</v>
      </c>
      <c r="B12" s="57"/>
      <c r="C12" s="57"/>
      <c r="D12" s="58"/>
      <c r="E12" s="56"/>
      <c r="F12" s="59"/>
      <c r="G12" s="56"/>
      <c r="H12" s="29"/>
    </row>
    <row r="13" spans="1:8" ht="39.450000000000003" customHeight="1" x14ac:dyDescent="0.3">
      <c r="A13" s="60" t="s">
        <v>39</v>
      </c>
      <c r="B13" s="61"/>
      <c r="C13" s="61"/>
      <c r="D13" s="62"/>
      <c r="E13" s="60"/>
      <c r="F13" s="63"/>
      <c r="G13" s="60"/>
      <c r="H13" s="36"/>
    </row>
  </sheetData>
  <phoneticPr fontId="2" type="noConversion"/>
  <conditionalFormatting sqref="B2:B13">
    <cfRule type="cellIs" dxfId="119" priority="7" operator="equal">
      <formula>"Low"</formula>
    </cfRule>
    <cfRule type="cellIs" dxfId="118" priority="8" operator="equal">
      <formula>"Medium"</formula>
    </cfRule>
  </conditionalFormatting>
  <conditionalFormatting sqref="B2:C13">
    <cfRule type="cellIs" dxfId="117" priority="6" operator="equal">
      <formula>"High"</formula>
    </cfRule>
  </conditionalFormatting>
  <conditionalFormatting sqref="C2:C13">
    <cfRule type="cellIs" dxfId="116" priority="4" operator="equal">
      <formula>"Low"</formula>
    </cfRule>
    <cfRule type="cellIs" dxfId="11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election activeCell="D3" sqref="D3"/>
    </sheetView>
  </sheetViews>
  <sheetFormatPr defaultColWidth="9" defaultRowHeight="39.450000000000003" customHeight="1" x14ac:dyDescent="0.3"/>
  <cols>
    <col min="1" max="1" width="54.4414062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75.75" customHeight="1" x14ac:dyDescent="0.3">
      <c r="A1" s="42" t="str">
        <f>Dashboard!B15</f>
        <v>have a responsible person within the service at the highest strategic level (where reasonable), that demonstrates the services commitment to the importance of Safeguarding and is responsible for ensuring:
the service’s Designated Safeguarding Leads or Head of Safeguarding , where applicable, are appropriately qualified and suitably trained in accordance with legislation and the requirement of Local Safeguarding Adults and Children’s Boards;</v>
      </c>
      <c r="B1" s="43" t="s">
        <v>0</v>
      </c>
      <c r="C1" s="43" t="s">
        <v>1</v>
      </c>
      <c r="D1" s="43" t="s">
        <v>143</v>
      </c>
      <c r="E1" s="43" t="s">
        <v>26</v>
      </c>
      <c r="F1" s="43" t="s">
        <v>27</v>
      </c>
      <c r="G1" s="44" t="s">
        <v>28</v>
      </c>
      <c r="H1" s="26" t="s">
        <v>145</v>
      </c>
    </row>
    <row r="2" spans="1:8" s="27" customFormat="1" ht="39.450000000000003" customHeight="1" x14ac:dyDescent="0.3">
      <c r="A2" s="45"/>
      <c r="B2" s="46"/>
      <c r="C2" s="46"/>
      <c r="D2" s="64" t="str">
        <f>IF(COUNTIF(D3:D50,"Limited")&gt;0,"Limited",IF(COUNTIF(D3:D50,"Reasonable")&gt;0,"Reasonable","Substantial"))</f>
        <v>Substantial</v>
      </c>
      <c r="E2" s="48"/>
      <c r="F2" s="49"/>
      <c r="G2" s="50"/>
      <c r="H2" s="25"/>
    </row>
    <row r="3" spans="1:8" ht="39.450000000000003" customHeight="1" x14ac:dyDescent="0.3">
      <c r="A3" s="56" t="s">
        <v>40</v>
      </c>
      <c r="B3" s="57"/>
      <c r="C3" s="57"/>
      <c r="D3" s="58"/>
      <c r="E3" s="56"/>
      <c r="F3" s="59"/>
      <c r="G3" s="29"/>
      <c r="H3" s="28"/>
    </row>
    <row r="4" spans="1:8" ht="39.450000000000003" customHeight="1" x14ac:dyDescent="0.3">
      <c r="A4" s="51" t="s">
        <v>41</v>
      </c>
      <c r="B4" s="52"/>
      <c r="C4" s="52"/>
      <c r="D4" s="53"/>
      <c r="E4" s="51"/>
      <c r="F4" s="54"/>
      <c r="G4" s="55"/>
      <c r="H4" s="36"/>
    </row>
    <row r="5" spans="1:8" ht="39.450000000000003" customHeight="1" x14ac:dyDescent="0.3">
      <c r="A5" s="56" t="s">
        <v>42</v>
      </c>
      <c r="B5" s="57"/>
      <c r="C5" s="57"/>
      <c r="D5" s="58"/>
      <c r="E5" s="56"/>
      <c r="F5" s="59"/>
      <c r="G5" s="29"/>
      <c r="H5" s="28"/>
    </row>
    <row r="6" spans="1:8" ht="39.450000000000003" customHeight="1" x14ac:dyDescent="0.3">
      <c r="A6" s="51" t="s">
        <v>43</v>
      </c>
      <c r="B6" s="52"/>
      <c r="C6" s="52"/>
      <c r="D6" s="53"/>
      <c r="E6" s="51"/>
      <c r="F6" s="54"/>
      <c r="G6" s="55"/>
      <c r="H6" s="36"/>
    </row>
    <row r="7" spans="1:8" ht="39.450000000000003" customHeight="1" x14ac:dyDescent="0.3">
      <c r="A7" s="56" t="s">
        <v>44</v>
      </c>
      <c r="B7" s="57"/>
      <c r="C7" s="57"/>
      <c r="D7" s="58"/>
      <c r="E7" s="56"/>
      <c r="F7" s="59"/>
      <c r="G7" s="29"/>
      <c r="H7" s="28"/>
    </row>
    <row r="8" spans="1:8" ht="39.450000000000003" customHeight="1" x14ac:dyDescent="0.3">
      <c r="A8" s="51" t="s">
        <v>45</v>
      </c>
      <c r="B8" s="52"/>
      <c r="C8" s="52"/>
      <c r="D8" s="53"/>
      <c r="E8" s="51"/>
      <c r="F8" s="54"/>
      <c r="G8" s="55"/>
      <c r="H8" s="36"/>
    </row>
    <row r="9" spans="1:8" ht="39.450000000000003" customHeight="1" x14ac:dyDescent="0.3">
      <c r="A9" s="56" t="s">
        <v>46</v>
      </c>
      <c r="B9" s="57"/>
      <c r="C9" s="57"/>
      <c r="D9" s="58"/>
      <c r="E9" s="56"/>
      <c r="F9" s="59"/>
      <c r="G9" s="29"/>
      <c r="H9" s="28"/>
    </row>
    <row r="10" spans="1:8" ht="39.450000000000003" customHeight="1" x14ac:dyDescent="0.3">
      <c r="A10" s="51" t="s">
        <v>47</v>
      </c>
      <c r="B10" s="52"/>
      <c r="C10" s="52"/>
      <c r="D10" s="53"/>
      <c r="E10" s="51"/>
      <c r="F10" s="54"/>
      <c r="G10" s="55"/>
      <c r="H10" s="36"/>
    </row>
    <row r="11" spans="1:8" ht="39.450000000000003" customHeight="1" x14ac:dyDescent="0.3">
      <c r="A11" s="56" t="s">
        <v>48</v>
      </c>
      <c r="B11" s="57"/>
      <c r="C11" s="57"/>
      <c r="D11" s="58"/>
      <c r="E11" s="56"/>
      <c r="F11" s="59"/>
      <c r="G11" s="29"/>
      <c r="H11" s="29"/>
    </row>
    <row r="12" spans="1:8" ht="39.450000000000003" customHeight="1" x14ac:dyDescent="0.3">
      <c r="A12" s="60" t="s">
        <v>49</v>
      </c>
      <c r="B12" s="61"/>
      <c r="C12" s="61"/>
      <c r="D12" s="62"/>
      <c r="E12" s="60"/>
      <c r="F12" s="63"/>
      <c r="G12" s="36"/>
      <c r="H12" s="36"/>
    </row>
  </sheetData>
  <phoneticPr fontId="2" type="noConversion"/>
  <conditionalFormatting sqref="B2:B12">
    <cfRule type="cellIs" dxfId="111" priority="7" operator="equal">
      <formula>"Low"</formula>
    </cfRule>
    <cfRule type="cellIs" dxfId="110" priority="8" operator="equal">
      <formula>"Medium"</formula>
    </cfRule>
  </conditionalFormatting>
  <conditionalFormatting sqref="B2:C12">
    <cfRule type="cellIs" dxfId="109" priority="6" operator="equal">
      <formula>"High"</formula>
    </cfRule>
  </conditionalFormatting>
  <conditionalFormatting sqref="C2:C12">
    <cfRule type="cellIs" dxfId="108" priority="4" operator="equal">
      <formula>"Low"</formula>
    </cfRule>
    <cfRule type="cellIs" dxfId="10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election activeCell="A3" sqref="A3"/>
    </sheetView>
  </sheetViews>
  <sheetFormatPr defaultColWidth="9" defaultRowHeight="18" customHeight="1" x14ac:dyDescent="0.3"/>
  <cols>
    <col min="1" max="1" width="68.55468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ht="100.8" x14ac:dyDescent="0.3">
      <c r="A1" s="65" t="str">
        <f>Dashboard!B16</f>
        <v>only use accredited persons to provide Safeguarding training.</v>
      </c>
      <c r="B1" s="66" t="s">
        <v>0</v>
      </c>
      <c r="C1" s="66" t="s">
        <v>1</v>
      </c>
      <c r="D1" s="43" t="s">
        <v>143</v>
      </c>
      <c r="E1" s="66" t="s">
        <v>26</v>
      </c>
      <c r="F1" s="67" t="s">
        <v>27</v>
      </c>
      <c r="G1" s="66" t="s">
        <v>28</v>
      </c>
      <c r="H1" s="68" t="s">
        <v>145</v>
      </c>
    </row>
    <row r="2" spans="1:8" ht="39.450000000000003" customHeight="1" x14ac:dyDescent="0.3">
      <c r="A2" s="45"/>
      <c r="B2" s="69"/>
      <c r="C2" s="69"/>
      <c r="D2" s="70" t="str">
        <f>IF(COUNTIF(D3:D50,"Limited")&gt;0,"Limited",IF(COUNTIF(D3:D50,"Reasonable")&gt;0,"Reasonable","Substantial"))</f>
        <v>Substantial</v>
      </c>
      <c r="E2" s="71"/>
      <c r="F2" s="72"/>
      <c r="G2" s="71"/>
      <c r="H2" s="50"/>
    </row>
    <row r="3" spans="1:8" ht="39.450000000000003" customHeight="1" x14ac:dyDescent="0.3">
      <c r="A3" s="56" t="s">
        <v>50</v>
      </c>
      <c r="B3" s="57"/>
      <c r="C3" s="57"/>
      <c r="D3" s="58"/>
      <c r="E3" s="56"/>
      <c r="F3" s="59"/>
      <c r="G3" s="56"/>
      <c r="H3" s="29"/>
    </row>
    <row r="4" spans="1:8" ht="39.450000000000003" customHeight="1" x14ac:dyDescent="0.3">
      <c r="A4" s="51" t="s">
        <v>51</v>
      </c>
      <c r="B4" s="52"/>
      <c r="C4" s="52"/>
      <c r="D4" s="53"/>
      <c r="E4" s="51"/>
      <c r="F4" s="54"/>
      <c r="G4" s="51"/>
      <c r="H4" s="55"/>
    </row>
    <row r="5" spans="1:8" ht="39.450000000000003" customHeight="1" x14ac:dyDescent="0.3">
      <c r="A5" s="56" t="s">
        <v>52</v>
      </c>
      <c r="B5" s="57"/>
      <c r="C5" s="57"/>
      <c r="D5" s="58"/>
      <c r="E5" s="56"/>
      <c r="F5" s="59"/>
      <c r="G5" s="56"/>
      <c r="H5" s="29"/>
    </row>
    <row r="6" spans="1:8" ht="39.450000000000003" customHeight="1" x14ac:dyDescent="0.3">
      <c r="A6" s="51" t="s">
        <v>53</v>
      </c>
      <c r="B6" s="52"/>
      <c r="C6" s="52"/>
      <c r="D6" s="53"/>
      <c r="E6" s="51"/>
      <c r="F6" s="54"/>
      <c r="G6" s="51"/>
      <c r="H6" s="55"/>
    </row>
    <row r="7" spans="1:8" ht="39.450000000000003" customHeight="1" x14ac:dyDescent="0.3">
      <c r="A7" s="56" t="s">
        <v>54</v>
      </c>
      <c r="B7" s="57"/>
      <c r="C7" s="57"/>
      <c r="D7" s="58"/>
      <c r="E7" s="56"/>
      <c r="F7" s="59"/>
      <c r="G7" s="56"/>
      <c r="H7" s="29"/>
    </row>
    <row r="8" spans="1:8" ht="39.450000000000003" customHeight="1" x14ac:dyDescent="0.3">
      <c r="A8" s="51" t="s">
        <v>55</v>
      </c>
      <c r="B8" s="52"/>
      <c r="C8" s="52"/>
      <c r="D8" s="53"/>
      <c r="E8" s="51"/>
      <c r="F8" s="54"/>
      <c r="G8" s="51"/>
      <c r="H8" s="55"/>
    </row>
    <row r="9" spans="1:8" ht="39.450000000000003" customHeight="1" x14ac:dyDescent="0.3">
      <c r="A9" s="56" t="s">
        <v>56</v>
      </c>
      <c r="B9" s="57"/>
      <c r="C9" s="57"/>
      <c r="D9" s="58"/>
      <c r="E9" s="56"/>
      <c r="F9" s="59"/>
      <c r="G9" s="56"/>
      <c r="H9" s="29"/>
    </row>
    <row r="10" spans="1:8" ht="39.450000000000003" customHeight="1" x14ac:dyDescent="0.3">
      <c r="A10" s="51" t="s">
        <v>57</v>
      </c>
      <c r="B10" s="52"/>
      <c r="C10" s="52"/>
      <c r="D10" s="53"/>
      <c r="E10" s="51"/>
      <c r="F10" s="54"/>
      <c r="G10" s="51"/>
      <c r="H10" s="55"/>
    </row>
    <row r="11" spans="1:8" ht="39.450000000000003" customHeight="1" x14ac:dyDescent="0.3">
      <c r="A11" s="56" t="s">
        <v>58</v>
      </c>
      <c r="B11" s="57"/>
      <c r="C11" s="57"/>
      <c r="D11" s="58"/>
      <c r="E11" s="56"/>
      <c r="F11" s="59"/>
      <c r="G11" s="56"/>
      <c r="H11" s="29"/>
    </row>
    <row r="12" spans="1:8" ht="39.450000000000003" customHeight="1" x14ac:dyDescent="0.3">
      <c r="A12" s="60" t="s">
        <v>59</v>
      </c>
      <c r="B12" s="61"/>
      <c r="C12" s="61"/>
      <c r="D12" s="62"/>
      <c r="E12" s="60"/>
      <c r="F12" s="63"/>
      <c r="G12" s="60"/>
      <c r="H12" s="36"/>
    </row>
    <row r="13" spans="1:8" ht="39" customHeight="1" x14ac:dyDescent="0.3"/>
    <row r="14" spans="1:8" ht="39" customHeight="1" x14ac:dyDescent="0.3">
      <c r="A14" s="30"/>
    </row>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phoneticPr fontId="2" type="noConversion"/>
  <conditionalFormatting sqref="B1:B12">
    <cfRule type="cellIs" dxfId="103" priority="7" operator="equal">
      <formula>"Low"</formula>
    </cfRule>
    <cfRule type="cellIs" dxfId="102" priority="8" operator="equal">
      <formula>"Medium"</formula>
    </cfRule>
  </conditionalFormatting>
  <conditionalFormatting sqref="B1:C12">
    <cfRule type="cellIs" dxfId="101" priority="6" operator="equal">
      <formula>"High"</formula>
    </cfRule>
  </conditionalFormatting>
  <conditionalFormatting sqref="C1:C12">
    <cfRule type="cellIs" dxfId="100" priority="4" operator="equal">
      <formula>"Low"</formula>
    </cfRule>
    <cfRule type="cellIs" dxfId="9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48" customHeight="1" x14ac:dyDescent="0.3">
      <c r="A1" s="73" t="str">
        <f>Dashboard!B17</f>
        <v>educate, train and support employees and volunteers, relevant to their role, in the need to safeguard and promote the welfare of children, young people and adults at risk of abuse, harm, or neglect.</v>
      </c>
      <c r="B1" s="74" t="s">
        <v>0</v>
      </c>
      <c r="C1" s="74" t="s">
        <v>1</v>
      </c>
      <c r="D1" s="74" t="s">
        <v>143</v>
      </c>
      <c r="E1" s="74" t="s">
        <v>26</v>
      </c>
      <c r="F1" s="74" t="s">
        <v>27</v>
      </c>
      <c r="G1" s="74" t="s">
        <v>28</v>
      </c>
      <c r="H1" s="75" t="s">
        <v>145</v>
      </c>
    </row>
    <row r="2" spans="1:8"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60</v>
      </c>
      <c r="B3" s="57"/>
      <c r="C3" s="57"/>
      <c r="D3" s="58"/>
      <c r="E3" s="56"/>
      <c r="F3" s="59"/>
      <c r="G3" s="56"/>
      <c r="H3" s="79"/>
    </row>
    <row r="4" spans="1:8" ht="39.450000000000003" customHeight="1" x14ac:dyDescent="0.3">
      <c r="A4" s="80" t="s">
        <v>61</v>
      </c>
      <c r="B4" s="57"/>
      <c r="C4" s="57"/>
      <c r="D4" s="58"/>
      <c r="E4" s="51"/>
      <c r="F4" s="54"/>
      <c r="G4" s="51"/>
      <c r="H4" s="81"/>
    </row>
    <row r="5" spans="1:8" ht="39.450000000000003" customHeight="1" x14ac:dyDescent="0.3">
      <c r="A5" s="78" t="s">
        <v>62</v>
      </c>
      <c r="B5" s="57"/>
      <c r="C5" s="57"/>
      <c r="D5" s="58"/>
      <c r="E5" s="56"/>
      <c r="F5" s="59"/>
      <c r="G5" s="56"/>
      <c r="H5" s="79"/>
    </row>
    <row r="6" spans="1:8" ht="39.450000000000003" customHeight="1" x14ac:dyDescent="0.3">
      <c r="A6" s="80" t="s">
        <v>63</v>
      </c>
      <c r="B6" s="52"/>
      <c r="C6" s="52"/>
      <c r="D6" s="53"/>
      <c r="E6" s="51"/>
      <c r="F6" s="54"/>
      <c r="G6" s="51"/>
      <c r="H6" s="81"/>
    </row>
    <row r="7" spans="1:8" ht="39.450000000000003" customHeight="1" x14ac:dyDescent="0.3">
      <c r="A7" s="78" t="s">
        <v>64</v>
      </c>
      <c r="B7" s="57"/>
      <c r="C7" s="57"/>
      <c r="D7" s="58"/>
      <c r="E7" s="56"/>
      <c r="F7" s="59"/>
      <c r="G7" s="56"/>
      <c r="H7" s="79"/>
    </row>
    <row r="8" spans="1:8" ht="39.450000000000003" customHeight="1" x14ac:dyDescent="0.3">
      <c r="A8" s="80" t="s">
        <v>65</v>
      </c>
      <c r="B8" s="52"/>
      <c r="C8" s="52"/>
      <c r="D8" s="53"/>
      <c r="E8" s="51"/>
      <c r="F8" s="54"/>
      <c r="G8" s="51"/>
      <c r="H8" s="81"/>
    </row>
    <row r="9" spans="1:8" ht="39.450000000000003" customHeight="1" x14ac:dyDescent="0.3">
      <c r="A9" s="78" t="s">
        <v>66</v>
      </c>
      <c r="B9" s="57"/>
      <c r="C9" s="57"/>
      <c r="D9" s="58"/>
      <c r="E9" s="56"/>
      <c r="F9" s="59"/>
      <c r="G9" s="56"/>
      <c r="H9" s="79"/>
    </row>
    <row r="10" spans="1:8" ht="39.450000000000003" customHeight="1" x14ac:dyDescent="0.3">
      <c r="A10" s="80" t="s">
        <v>67</v>
      </c>
      <c r="B10" s="52"/>
      <c r="C10" s="52"/>
      <c r="D10" s="53"/>
      <c r="E10" s="51"/>
      <c r="F10" s="54"/>
      <c r="G10" s="51"/>
      <c r="H10" s="81"/>
    </row>
    <row r="11" spans="1:8" ht="39.450000000000003" customHeight="1" x14ac:dyDescent="0.3">
      <c r="A11" s="78" t="s">
        <v>68</v>
      </c>
      <c r="B11" s="57"/>
      <c r="C11" s="57"/>
      <c r="D11" s="58"/>
      <c r="E11" s="56"/>
      <c r="F11" s="59"/>
      <c r="G11" s="56"/>
      <c r="H11" s="79"/>
    </row>
    <row r="12" spans="1:8" ht="39.450000000000003" customHeight="1" x14ac:dyDescent="0.3">
      <c r="A12" s="82" t="s">
        <v>69</v>
      </c>
      <c r="B12" s="83"/>
      <c r="C12" s="83"/>
      <c r="D12" s="84"/>
      <c r="E12" s="85"/>
      <c r="F12" s="86"/>
      <c r="G12" s="85"/>
      <c r="H12" s="87"/>
    </row>
  </sheetData>
  <conditionalFormatting sqref="B2:B12">
    <cfRule type="cellIs" dxfId="95" priority="7" operator="equal">
      <formula>"Low"</formula>
    </cfRule>
    <cfRule type="cellIs" dxfId="94" priority="8" operator="equal">
      <formula>"Medium"</formula>
    </cfRule>
  </conditionalFormatting>
  <conditionalFormatting sqref="B2:C12">
    <cfRule type="cellIs" dxfId="93" priority="6" operator="equal">
      <formula>"High"</formula>
    </cfRule>
  </conditionalFormatting>
  <conditionalFormatting sqref="C2:C12">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3" t="str">
        <f>Dashboard!B18</f>
        <v>align local training to its Community Risk Management Plan and the NFCC’s Safeguarding Guidance for Children, Young People and Adults.</v>
      </c>
      <c r="B1" s="74" t="s">
        <v>0</v>
      </c>
      <c r="C1" s="74" t="s">
        <v>1</v>
      </c>
      <c r="D1" s="74" t="s">
        <v>143</v>
      </c>
      <c r="E1" s="74" t="s">
        <v>26</v>
      </c>
      <c r="F1" s="74" t="s">
        <v>27</v>
      </c>
      <c r="G1" s="74" t="s">
        <v>28</v>
      </c>
      <c r="H1" s="75" t="s">
        <v>145</v>
      </c>
    </row>
    <row r="2" spans="1:8" s="27" customFormat="1" ht="48.75"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70</v>
      </c>
      <c r="B3" s="57"/>
      <c r="C3" s="57"/>
      <c r="D3" s="58"/>
      <c r="E3" s="56"/>
      <c r="F3" s="59"/>
      <c r="G3" s="56"/>
      <c r="H3" s="79"/>
    </row>
    <row r="4" spans="1:8" ht="39.450000000000003" customHeight="1" x14ac:dyDescent="0.3">
      <c r="A4" s="80" t="s">
        <v>71</v>
      </c>
      <c r="B4" s="52"/>
      <c r="C4" s="52"/>
      <c r="D4" s="53"/>
      <c r="E4" s="51"/>
      <c r="F4" s="54"/>
      <c r="G4" s="51"/>
      <c r="H4" s="81"/>
    </row>
    <row r="5" spans="1:8" ht="39.450000000000003" customHeight="1" x14ac:dyDescent="0.3">
      <c r="A5" s="78" t="s">
        <v>72</v>
      </c>
      <c r="B5" s="57"/>
      <c r="C5" s="57"/>
      <c r="D5" s="58"/>
      <c r="E5" s="56"/>
      <c r="F5" s="59"/>
      <c r="G5" s="56"/>
      <c r="H5" s="79"/>
    </row>
    <row r="6" spans="1:8" ht="39.450000000000003" customHeight="1" x14ac:dyDescent="0.3">
      <c r="A6" s="80" t="s">
        <v>73</v>
      </c>
      <c r="B6" s="52"/>
      <c r="C6" s="52"/>
      <c r="D6" s="53"/>
      <c r="E6" s="51"/>
      <c r="F6" s="54"/>
      <c r="G6" s="51"/>
      <c r="H6" s="81"/>
    </row>
    <row r="7" spans="1:8" ht="39.450000000000003" customHeight="1" x14ac:dyDescent="0.3">
      <c r="A7" s="78" t="s">
        <v>74</v>
      </c>
      <c r="B7" s="57"/>
      <c r="C7" s="57"/>
      <c r="D7" s="58"/>
      <c r="E7" s="56"/>
      <c r="F7" s="59"/>
      <c r="G7" s="56"/>
      <c r="H7" s="79"/>
    </row>
    <row r="8" spans="1:8" ht="39.450000000000003" customHeight="1" x14ac:dyDescent="0.3">
      <c r="A8" s="80" t="s">
        <v>75</v>
      </c>
      <c r="B8" s="52"/>
      <c r="C8" s="52"/>
      <c r="D8" s="53"/>
      <c r="E8" s="51"/>
      <c r="F8" s="54"/>
      <c r="G8" s="51"/>
      <c r="H8" s="81"/>
    </row>
    <row r="9" spans="1:8" ht="39.450000000000003" customHeight="1" x14ac:dyDescent="0.3">
      <c r="A9" s="78" t="s">
        <v>76</v>
      </c>
      <c r="B9" s="57"/>
      <c r="C9" s="57"/>
      <c r="D9" s="58"/>
      <c r="E9" s="56"/>
      <c r="F9" s="59"/>
      <c r="G9" s="56"/>
      <c r="H9" s="79"/>
    </row>
    <row r="10" spans="1:8" ht="39.450000000000003" customHeight="1" x14ac:dyDescent="0.3">
      <c r="A10" s="80" t="s">
        <v>77</v>
      </c>
      <c r="B10" s="52"/>
      <c r="C10" s="52"/>
      <c r="D10" s="53"/>
      <c r="E10" s="51"/>
      <c r="F10" s="54"/>
      <c r="G10" s="51"/>
      <c r="H10" s="81"/>
    </row>
    <row r="11" spans="1:8" ht="39.450000000000003" customHeight="1" x14ac:dyDescent="0.3">
      <c r="A11" s="78" t="s">
        <v>78</v>
      </c>
      <c r="B11" s="57"/>
      <c r="C11" s="57"/>
      <c r="D11" s="58"/>
      <c r="E11" s="56"/>
      <c r="F11" s="59"/>
      <c r="G11" s="56"/>
      <c r="H11" s="79"/>
    </row>
    <row r="12" spans="1:8" ht="39.450000000000003" customHeight="1" x14ac:dyDescent="0.3">
      <c r="A12" s="82" t="s">
        <v>79</v>
      </c>
      <c r="B12" s="83"/>
      <c r="C12" s="83"/>
      <c r="D12" s="84"/>
      <c r="E12" s="85"/>
      <c r="F12" s="86"/>
      <c r="G12" s="85"/>
      <c r="H12" s="87"/>
    </row>
  </sheetData>
  <conditionalFormatting sqref="B2:B12">
    <cfRule type="cellIs" dxfId="87" priority="7" operator="equal">
      <formula>"Low"</formula>
    </cfRule>
    <cfRule type="cellIs" dxfId="86" priority="8" operator="equal">
      <formula>"Medium"</formula>
    </cfRule>
  </conditionalFormatting>
  <conditionalFormatting sqref="B2:C12">
    <cfRule type="cellIs" dxfId="85" priority="6" operator="equal">
      <formula>"High"</formula>
    </cfRule>
  </conditionalFormatting>
  <conditionalFormatting sqref="C2: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10cbd7fddefb8348b3ef23803c08555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7bb902e7d318a483b48b7c8dbe8db4c8"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574F1C-BAB7-40CC-80F1-159D0CEE4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3860b-ec5a-4177-80bc-0dae68c6673f"/>
    <ds:schemaRef ds:uri="8f30a74c-8e7c-491d-b15a-3c2ecabf5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1FB163-783E-4AC1-9BCF-D068231E0E07}">
  <ds:schemaRefs>
    <ds:schemaRef ds:uri="http://schemas.microsoft.com/sharepoint/v3/contenttype/forms"/>
  </ds:schemaRefs>
</ds:datastoreItem>
</file>

<file path=customXml/itemProps3.xml><?xml version="1.0" encoding="utf-8"?>
<ds:datastoreItem xmlns:ds="http://schemas.openxmlformats.org/officeDocument/2006/customXml" ds:itemID="{5DF7AFAA-80E9-4AF7-A6FA-81FCCE80C806}">
  <ds:schemaRefs>
    <ds:schemaRef ds:uri="http://schemas.microsoft.com/office/2006/documentManagement/types"/>
    <ds:schemaRef ds:uri="http://www.w3.org/XML/1998/namespace"/>
    <ds:schemaRef ds:uri="http://schemas.microsoft.com/office/infopath/2007/PartnerControls"/>
    <ds:schemaRef ds:uri="9f63860b-ec5a-4177-80bc-0dae68c6673f"/>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8f30a74c-8e7c-491d-b15a-3c2ecabf53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Lists</vt:lpstr>
      <vt:lpstr>Instructions</vt:lpstr>
      <vt:lpstr>3xAssurance</vt:lpstr>
      <vt:lpstr>Dashboard</vt:lpstr>
      <vt:lpstr>Criteria 1A</vt:lpstr>
      <vt:lpstr>Criteria 1B</vt:lpstr>
      <vt:lpstr>Criteria 2</vt:lpstr>
      <vt:lpstr>Criteria 3</vt:lpstr>
      <vt:lpstr>Criteria 4</vt:lpstr>
      <vt:lpstr>Criteria 5</vt:lpstr>
      <vt:lpstr>Criteria 6</vt:lpstr>
      <vt:lpstr>Criteria 7A</vt:lpstr>
      <vt:lpstr>Criteria 7B</vt:lpstr>
      <vt:lpstr>Criteria 7C</vt:lpstr>
      <vt:lpstr>Criteria 8</vt:lpstr>
      <vt:lpstr>Criteria 9</vt:lpstr>
      <vt:lpstr>Criteria 10A</vt:lpstr>
      <vt:lpstr>Criteria 10B</vt:lpstr>
      <vt:lpstr>Criteria 10C</vt:lpstr>
      <vt:lpstr>'3xAssurance'!Print_Titles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Georgina Staley</cp:lastModifiedBy>
  <cp:revision/>
  <cp:lastPrinted>2025-08-08T13:28:09Z</cp:lastPrinted>
  <dcterms:created xsi:type="dcterms:W3CDTF">2021-03-11T12:11:45Z</dcterms:created>
  <dcterms:modified xsi:type="dcterms:W3CDTF">2026-06-16T16:06:53Z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