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foauk.sharepoint.com/sites/FireStandardsStrategySupport/Shared Documents/Fire Standards Board/Implementation Tools/Published Tools/"/>
    </mc:Choice>
  </mc:AlternateContent>
  <xr:revisionPtr revIDLastSave="659" documentId="8_{86BB3092-B733-49E8-8DC8-8841E9891159}" xr6:coauthVersionLast="47" xr6:coauthVersionMax="47" xr10:uidLastSave="{7CD353FF-D5DF-4F55-9D5F-E0FBE198E8A0}"/>
  <bookViews>
    <workbookView xWindow="-28920" yWindow="-30" windowWidth="29040" windowHeight="15720" tabRatio="683" firstSheet="1" activeTab="1" xr2:uid="{FE4A2CF9-AE39-4085-B55D-B7C160E4415C}"/>
  </bookViews>
  <sheets>
    <sheet name="Lists" sheetId="6" state="hidden" r:id="rId1"/>
    <sheet name="Instructions" sheetId="24" r:id="rId2"/>
    <sheet name="3xAssurance" sheetId="27" r:id="rId3"/>
    <sheet name="Dashboard" sheetId="1" r:id="rId4"/>
    <sheet name="Criteria 1" sheetId="2" r:id="rId5"/>
    <sheet name="Criteria 2" sheetId="7" r:id="rId6"/>
    <sheet name="Criteria 3" sheetId="8" r:id="rId7"/>
    <sheet name="Criteria 4" sheetId="9" r:id="rId8"/>
    <sheet name="Criteria 5" sheetId="10" r:id="rId9"/>
    <sheet name="Criteria 6" sheetId="11" r:id="rId10"/>
    <sheet name="Criteria 7" sheetId="12" r:id="rId11"/>
    <sheet name="Criteria 8" sheetId="13" r:id="rId12"/>
    <sheet name="Criteria 9" sheetId="14" r:id="rId13"/>
    <sheet name="Criteria 10" sheetId="15" r:id="rId14"/>
    <sheet name="Criteria 11" sheetId="16" r:id="rId15"/>
  </sheets>
  <definedNames>
    <definedName name="_xlnm.Print_Titles" localSheetId="2">'3xAssurance'!$2:$3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1" l="1"/>
  <c r="D14" i="1"/>
  <c r="R8" i="6"/>
  <c r="Q8" i="6"/>
  <c r="P8" i="6"/>
  <c r="S8" i="6" l="1"/>
  <c r="B5" i="27"/>
  <c r="B6" i="27"/>
  <c r="B7" i="27"/>
  <c r="B8" i="27"/>
  <c r="B9" i="27"/>
  <c r="B10" i="27"/>
  <c r="B11" i="27"/>
  <c r="B12" i="27"/>
  <c r="B13" i="27"/>
  <c r="B14" i="27"/>
  <c r="B4" i="27"/>
  <c r="O8" i="6"/>
  <c r="N8" i="6"/>
  <c r="A5" i="27"/>
  <c r="A6" i="27"/>
  <c r="A7" i="27"/>
  <c r="A8" i="27"/>
  <c r="A9" i="27"/>
  <c r="A10" i="27"/>
  <c r="A11" i="27"/>
  <c r="A12" i="27"/>
  <c r="A13" i="27"/>
  <c r="A14" i="27"/>
  <c r="A4" i="27"/>
  <c r="B1" i="27"/>
  <c r="A1" i="16"/>
  <c r="A1" i="15"/>
  <c r="A1" i="14"/>
  <c r="A1" i="13"/>
  <c r="A1" i="12"/>
  <c r="A1" i="11"/>
  <c r="A1" i="10"/>
  <c r="A1" i="9"/>
  <c r="A1" i="8"/>
  <c r="A1" i="7"/>
  <c r="A1" i="2"/>
  <c r="D2" i="11"/>
  <c r="I8" i="6" s="1"/>
  <c r="D2" i="16"/>
  <c r="D2" i="15"/>
  <c r="M8" i="6" s="1"/>
  <c r="D2" i="14"/>
  <c r="L8" i="6" s="1"/>
  <c r="D2" i="13"/>
  <c r="K8" i="6" s="1"/>
  <c r="D2" i="12"/>
  <c r="J8" i="6" s="1"/>
  <c r="D2" i="10"/>
  <c r="H8" i="6" s="1"/>
  <c r="D2" i="9"/>
  <c r="G8" i="6" s="1"/>
  <c r="D2" i="8"/>
  <c r="F8" i="6" s="1"/>
  <c r="D2" i="7"/>
  <c r="E8" i="6" s="1"/>
  <c r="D2" i="2"/>
  <c r="D8" i="6" s="1"/>
  <c r="I24" i="1"/>
  <c r="I23" i="1"/>
  <c r="I22" i="1"/>
  <c r="I21" i="1"/>
  <c r="I20" i="1"/>
  <c r="I19" i="1"/>
  <c r="I18" i="1"/>
  <c r="I17" i="1"/>
  <c r="I16" i="1"/>
  <c r="I15" i="1"/>
  <c r="I14" i="1"/>
  <c r="J24" i="1"/>
  <c r="J23" i="1"/>
  <c r="J22" i="1"/>
  <c r="J21" i="1"/>
  <c r="J20" i="1"/>
  <c r="J19" i="1"/>
  <c r="J18" i="1"/>
  <c r="J17" i="1"/>
  <c r="J16" i="1"/>
  <c r="J15" i="1"/>
  <c r="J14" i="1"/>
  <c r="K24" i="1"/>
  <c r="K23" i="1"/>
  <c r="K22" i="1"/>
  <c r="K21" i="1"/>
  <c r="K20" i="1"/>
  <c r="K19" i="1"/>
  <c r="K18" i="1"/>
  <c r="K17" i="1"/>
  <c r="K16" i="1"/>
  <c r="K15" i="1"/>
  <c r="K14"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C14" i="1"/>
  <c r="E25" i="1" l="1"/>
  <c r="F25" i="1"/>
  <c r="H25" i="1"/>
  <c r="D25" i="1"/>
  <c r="G25" i="1"/>
  <c r="I25" i="1"/>
  <c r="K25" i="1"/>
  <c r="J25" i="1"/>
  <c r="E10" i="6"/>
  <c r="E12" i="6"/>
  <c r="E11" i="6"/>
</calcChain>
</file>

<file path=xl/sharedStrings.xml><?xml version="1.0" encoding="utf-8"?>
<sst xmlns="http://schemas.openxmlformats.org/spreadsheetml/2006/main" count="267" uniqueCount="172">
  <si>
    <t>Priority</t>
  </si>
  <si>
    <t>Impact</t>
  </si>
  <si>
    <t>High</t>
  </si>
  <si>
    <t>Medium</t>
  </si>
  <si>
    <t>Low</t>
  </si>
  <si>
    <t>Criteria 1</t>
  </si>
  <si>
    <t>Criteria 2</t>
  </si>
  <si>
    <t>Criteria 3</t>
  </si>
  <si>
    <t>Criteria 4</t>
  </si>
  <si>
    <t>Criteria 5</t>
  </si>
  <si>
    <t>Criteria 6</t>
  </si>
  <si>
    <t>Criteria 7</t>
  </si>
  <si>
    <t>Criteria 8</t>
  </si>
  <si>
    <t>Criteria 9</t>
  </si>
  <si>
    <t>Criteria 10</t>
  </si>
  <si>
    <t>Criteria 11</t>
  </si>
  <si>
    <t>Criteria 12</t>
  </si>
  <si>
    <t>Please fill in the contact details below:</t>
  </si>
  <si>
    <t>Fire and Rescue Service</t>
  </si>
  <si>
    <t>Contact Name</t>
  </si>
  <si>
    <t>Contact Email Address</t>
  </si>
  <si>
    <t>Contact Phone Number</t>
  </si>
  <si>
    <t>Criteria</t>
  </si>
  <si>
    <t>Description</t>
  </si>
  <si>
    <t>Chart</t>
  </si>
  <si>
    <t>Total</t>
  </si>
  <si>
    <t>Work assigned to</t>
  </si>
  <si>
    <t>Projected date for completion</t>
  </si>
  <si>
    <t>Description of work needing to be done</t>
  </si>
  <si>
    <t>Task 1/1</t>
  </si>
  <si>
    <t>Task 1/2</t>
  </si>
  <si>
    <t>Task 1/3</t>
  </si>
  <si>
    <t>Task 1/4</t>
  </si>
  <si>
    <t>Task 1/5</t>
  </si>
  <si>
    <t>Task 1/6</t>
  </si>
  <si>
    <t>Task 1/7</t>
  </si>
  <si>
    <t>Task 1/8</t>
  </si>
  <si>
    <t>Task 1/9</t>
  </si>
  <si>
    <t>Task 1/10</t>
  </si>
  <si>
    <t>Task 1/11</t>
  </si>
  <si>
    <t>Task 2/1</t>
  </si>
  <si>
    <t>Task 2/2</t>
  </si>
  <si>
    <t>Task 2/3</t>
  </si>
  <si>
    <t>Task 2/4</t>
  </si>
  <si>
    <t>Task 2/5</t>
  </si>
  <si>
    <t>Task 2/6</t>
  </si>
  <si>
    <t>Task 2/7</t>
  </si>
  <si>
    <t>Task 2/8</t>
  </si>
  <si>
    <t>Task 2/9</t>
  </si>
  <si>
    <t>Task 2/10</t>
  </si>
  <si>
    <t>Task 3/1</t>
  </si>
  <si>
    <t>Task 3/2</t>
  </si>
  <si>
    <t>Task 3/3</t>
  </si>
  <si>
    <t>Task 3/4</t>
  </si>
  <si>
    <t>Task 3/5</t>
  </si>
  <si>
    <t>Task 3/6</t>
  </si>
  <si>
    <t>Task 3/7</t>
  </si>
  <si>
    <t>Task 3/8</t>
  </si>
  <si>
    <t>Task 3/9</t>
  </si>
  <si>
    <t>Task 3/10</t>
  </si>
  <si>
    <t>Task 4/1</t>
  </si>
  <si>
    <t>Task 4/2</t>
  </si>
  <si>
    <t>Task 4/3</t>
  </si>
  <si>
    <t>Task 4/4</t>
  </si>
  <si>
    <t>Task 4/5</t>
  </si>
  <si>
    <t>Task 4/6</t>
  </si>
  <si>
    <t>Task 4/7</t>
  </si>
  <si>
    <t>Task 4/8</t>
  </si>
  <si>
    <t>Task 4/9</t>
  </si>
  <si>
    <t>Task 4/10</t>
  </si>
  <si>
    <t>Task 5/1</t>
  </si>
  <si>
    <t>Task 5/2</t>
  </si>
  <si>
    <t>Task 5/3</t>
  </si>
  <si>
    <t>Task 5/4</t>
  </si>
  <si>
    <t>Task 5/5</t>
  </si>
  <si>
    <t>Task 5/6</t>
  </si>
  <si>
    <t>Task 5/7</t>
  </si>
  <si>
    <t>Task 5/8</t>
  </si>
  <si>
    <t>Task 5/9</t>
  </si>
  <si>
    <t>Task 5/10</t>
  </si>
  <si>
    <t>Task 6/1</t>
  </si>
  <si>
    <t>Task 6/2</t>
  </si>
  <si>
    <t>Task 6/3</t>
  </si>
  <si>
    <t>Task 6/4</t>
  </si>
  <si>
    <t>Task 6/5</t>
  </si>
  <si>
    <t>Task 6/6</t>
  </si>
  <si>
    <t>Task 6/7</t>
  </si>
  <si>
    <t>Task 6/8</t>
  </si>
  <si>
    <t>Task 6/9</t>
  </si>
  <si>
    <t>Task 6/10</t>
  </si>
  <si>
    <t>Task 7/1</t>
  </si>
  <si>
    <t>Task 7/2</t>
  </si>
  <si>
    <t>Task 7/3</t>
  </si>
  <si>
    <t>Task 7/4</t>
  </si>
  <si>
    <t>Task 7/5</t>
  </si>
  <si>
    <t>Task 7/6</t>
  </si>
  <si>
    <t>Task 7/7</t>
  </si>
  <si>
    <t>Task 7/8</t>
  </si>
  <si>
    <t>Task 7/9</t>
  </si>
  <si>
    <t>Task 7/10</t>
  </si>
  <si>
    <t>Task 8/1</t>
  </si>
  <si>
    <t>Task 8/2</t>
  </si>
  <si>
    <t>Task 8/3</t>
  </si>
  <si>
    <t>Task 8/4</t>
  </si>
  <si>
    <t>Task 8/5</t>
  </si>
  <si>
    <t>Task 8/6</t>
  </si>
  <si>
    <t>Task 8/7</t>
  </si>
  <si>
    <t>Task 8/8</t>
  </si>
  <si>
    <t>Task 8/9</t>
  </si>
  <si>
    <t>Task 8/10</t>
  </si>
  <si>
    <t>Task 9/1</t>
  </si>
  <si>
    <t>Task 9/2</t>
  </si>
  <si>
    <t>Task 9/3</t>
  </si>
  <si>
    <t>Task 9/4</t>
  </si>
  <si>
    <t>Task 9/5</t>
  </si>
  <si>
    <t>Task 9/6</t>
  </si>
  <si>
    <t>Task 9/7</t>
  </si>
  <si>
    <t>Task 9/8</t>
  </si>
  <si>
    <t>Task 9/9</t>
  </si>
  <si>
    <t>Task 9/10</t>
  </si>
  <si>
    <t>Task 10/1</t>
  </si>
  <si>
    <t>Task 10/2</t>
  </si>
  <si>
    <t>Task 10/3</t>
  </si>
  <si>
    <t>Task 10/4</t>
  </si>
  <si>
    <t>Task 10/5</t>
  </si>
  <si>
    <t>Task 10/6</t>
  </si>
  <si>
    <t>Task 10/7</t>
  </si>
  <si>
    <t>Task 10/8</t>
  </si>
  <si>
    <t>Task 10/9</t>
  </si>
  <si>
    <t>Task 10/10</t>
  </si>
  <si>
    <t>Task 11/1</t>
  </si>
  <si>
    <t>Task 11/2</t>
  </si>
  <si>
    <t>Task 11/3</t>
  </si>
  <si>
    <t>Task 11/4</t>
  </si>
  <si>
    <t>Task 11/5</t>
  </si>
  <si>
    <t>Task 11/6</t>
  </si>
  <si>
    <t>Task 11/7</t>
  </si>
  <si>
    <t>Task 11/8</t>
  </si>
  <si>
    <t>Task 11/9</t>
  </si>
  <si>
    <t>Task 11/10</t>
  </si>
  <si>
    <t>Substantial</t>
  </si>
  <si>
    <t>Reasonable</t>
  </si>
  <si>
    <t>Limited</t>
  </si>
  <si>
    <t>Level of Assurance</t>
  </si>
  <si>
    <t>Criteria 13</t>
  </si>
  <si>
    <t>Evidence</t>
  </si>
  <si>
    <t>Overall Level of Assurance with Standard</t>
  </si>
  <si>
    <t>Fire Standard:</t>
  </si>
  <si>
    <t>First Line</t>
  </si>
  <si>
    <t>Second Line</t>
  </si>
  <si>
    <t>Third Line</t>
  </si>
  <si>
    <t>Notes and Actions</t>
  </si>
  <si>
    <r>
      <rPr>
        <b/>
        <sz val="9"/>
        <rFont val="Calibri"/>
        <family val="2"/>
        <scheme val="minor"/>
      </rPr>
      <t>Front line or business operational controls e.g:</t>
    </r>
    <r>
      <rPr>
        <sz val="9"/>
        <rFont val="Calibri"/>
        <family val="2"/>
        <scheme val="minor"/>
      </rPr>
      <t xml:space="preserve">
Policy, procedures, guidance
Performance dashboards
Monitoring statistics
Localised risk registers
Routine reports
PDRs</t>
    </r>
  </si>
  <si>
    <r>
      <rPr>
        <b/>
        <sz val="9"/>
        <rFont val="Calibri"/>
        <family val="2"/>
        <scheme val="minor"/>
      </rPr>
      <t xml:space="preserve">Management oversight activity e.g: </t>
    </r>
    <r>
      <rPr>
        <sz val="9"/>
        <rFont val="Calibri"/>
        <family val="2"/>
        <scheme val="minor"/>
      </rPr>
      <t xml:space="preserve">
Corporate governance and performance reporting
Change management assurance and highlight reporting
Ops assurance, assessments
Debriefs
Submitting learning tool entries and subsequent actions
Evaluations and benefit reviews
Other departmental self assessments / routine checks</t>
    </r>
  </si>
  <si>
    <r>
      <t xml:space="preserve">Independent external assurance e.g:
</t>
    </r>
    <r>
      <rPr>
        <sz val="9"/>
        <rFont val="Calibri"/>
        <family val="2"/>
        <scheme val="minor"/>
      </rPr>
      <t>HMICFRS Inspection Programme
Internal audit
Home Office data returns and benchmarking
Peer reviews
External audit
Consultancy</t>
    </r>
  </si>
  <si>
    <t>Any gaps outlined in the AFIs or HMICFRS that are addressed here?
Any fit to existing action plans?
Other pertinent links to assure this criteria?</t>
  </si>
  <si>
    <t>Risk Based Approach</t>
  </si>
  <si>
    <t>Criteria 14</t>
  </si>
  <si>
    <t>Criteria 15</t>
  </si>
  <si>
    <t>Criteria 16</t>
  </si>
  <si>
    <t>Leading the Service</t>
  </si>
  <si>
    <t>make clear the vision and strategic objectives for the service, which are available to and understood by all</t>
  </si>
  <si>
    <t>apply the principles of Organisational Learning to evaluate and continually improve what they do and how they do it for the benefit of the public and the service by:
a.	looking forward, enabling it to identify emerging opportunities, challenges, risks and developments;
b.	exploring opportunities to evolve and improve ways of working through innovative thinking and action;
c.	coordinating their organisational development through integrating their functional improvement and change action plans to inform strategic planning; and
d.	maximising opportunities to learn and innovate either from within or through collaboration with others.</t>
  </si>
  <si>
    <t xml:space="preserve">have a strategic approach to communication, engagement and consultation which includes clear principles about how the organisation will communicate with its audiences, linked to the values of the service and the Code of Ethics Fire Standard </t>
  </si>
  <si>
    <t>put controls and processes in place so that it can effectively monitor, manage and report on:
a.	finances;
b.	commercial activities and procurement;
c.	corporate risks;
d.	assets, with due consideration of whole life cycle and disposal; 
e.	organisational performance; 
f.	compliance with legislation and statutory responsibilities; 
g.	communication, engagement and consultation;
h.	talent management, organisational development, and change; and
i.	disciplinaries, grievances, complaints, staff disclosures and whistle blowing</t>
  </si>
  <si>
    <t>carry out strategic planning activities so that it:
a.	understands its local risk profile and considers and puts in place appropriate mitigations to be able to respond to: 
i.	the risks faced by, and incidents in, its local community; and
ii.	local, regional and national scale emergencies, working as a single service or collaboratively with partners or as part of a multi-agency response. 
b.	undertakes robust workforce planning to:
i.	understand its capabilities so that it can deploy its resources effectively;
ii.	identify and manage potential and talent; and
iii.	attract and maintain a competent and diverse workforce.
c.	aligns its finances to its strategic plans, risk profile and vision, whilst ensuring it remains financially viable, sustainable and delivers value for money for its community; 
d.	understands and plans for the ongoing maintenance of its assets, including estates, fleet and ICT;
e.	identifies, understands and manages its corporate risks;
f.	can understand its environmental impacts and put actions in place to reduce or mitigate them, or both; 
g.	has appropriate business continuity plans in place so that it is resilient and able to function during times of disruption; 
h.	maintains adequate technology to support the service;
i.	identifies and collects the right data to support effective and informed decision making, in a timely manner; and
j.	supports good governance, assigning clear responsibilities, roles and accountabilities and provides assurance about its organisational performance</t>
  </si>
  <si>
    <t>have provision for accessing legal and other specialist advice to inform the day-to-day operation of the service</t>
  </si>
  <si>
    <t>have leaders at all levels that:
a.	are accountable for the success of their service in:
i.	delivering its vision and strategic objectives;
ii.	complying with legislation, statutory requirements and industry standards; 
iii.	aligning their service to the Fire Standards and any other relevant professional standards; and
iv.	upholding and enhancing the high reputation of the service in all they do.
b.	are politically aware, open to scrutiny and understand both the national and local challenges facing their service and others;
c.	are open-minded, open to learning and actively monitor the environment they operate in to enable them to work with agility and foresight; 
d.	embody, role model and actively promote:
i.	an environment that creates and maintains trust throughout the service;
ii.	the leadership behaviours set out in the NFCC Leadership Framework; and
iii.	the ethical behaviours set out in the Core Code of Ethics.
e.	relate to others effectively and constructively because of their emotional intelligence;
f.	demonstrate and encourage in others excellent communication skills, welcoming feedback from all;
g.	use their effective influencing skills to develop and maintain positive and constructive relationships with: 
i.	staff representative bodies to develop and foster a positive industrial relations climate that builds trust and facilitates change; and
ii.	partners and stakeholders to deliver excellence to the community.
h.	are technologically and data literate, who understand the importance of data and how to interpret it to support their planning and decision making
i.	able to budget responsibly to contribute to an efficiently run service</t>
  </si>
  <si>
    <t>provide comprehensive, accurate and data driven reporting</t>
  </si>
  <si>
    <t>recognise when it may need support and draw on the appropriate networks, national guidance and tools to support its own organisational development</t>
  </si>
  <si>
    <t>maximise opportunities gained from supporting the National Fire Chiefs Council (NFCC) network by sharing learning and experiences, collaborating with others and contributing to the continual improvement of the service</t>
  </si>
  <si>
    <t>engage regionally and nationally with peers, partners and stakeholders, collaborating where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</si>
</sst>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b/>
      <sz val="10"/>
      <color theme="1"/>
      <name val="Calibri"/>
      <family val="2"/>
      <scheme val="minor"/>
    </font>
    <font>
      <b/>
      <sz val="12"/>
      <color theme="0"/>
      <name val="Arial"/>
      <family val="2"/>
    </font>
    <font>
      <sz val="10"/>
      <name val="Arial"/>
      <family val="2"/>
    </font>
    <font>
      <b/>
      <sz val="10"/>
      <name val="Arial"/>
      <family val="2"/>
    </font>
    <font>
      <b/>
      <sz val="14"/>
      <color theme="1"/>
      <name val="Calibri"/>
      <family val="2"/>
      <scheme val="minor"/>
    </font>
    <font>
      <sz val="9"/>
      <color theme="1"/>
      <name val="Calibri"/>
      <family val="2"/>
      <scheme val="minor"/>
    </font>
    <font>
      <b/>
      <sz val="14"/>
      <color theme="0"/>
      <name val="Calibri"/>
      <family val="2"/>
      <scheme val="minor"/>
    </font>
    <font>
      <sz val="14"/>
      <color theme="1"/>
      <name val="Calibri"/>
      <family val="2"/>
      <scheme val="minor"/>
    </font>
    <font>
      <b/>
      <sz val="14"/>
      <name val="Calibri"/>
      <family val="2"/>
      <scheme val="minor"/>
    </font>
    <font>
      <sz val="9"/>
      <name val="Calibri"/>
      <family val="2"/>
      <scheme val="minor"/>
    </font>
    <font>
      <b/>
      <sz val="9"/>
      <name val="Calibri"/>
      <family val="2"/>
      <scheme val="minor"/>
    </font>
    <font>
      <b/>
      <sz val="9"/>
      <color theme="1"/>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rgb="FFFF3300"/>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CCFF"/>
        <bgColor indexed="64"/>
      </patternFill>
    </fill>
    <fill>
      <patternFill patternType="solid">
        <fgColor theme="4"/>
        <bgColor indexed="64"/>
      </patternFill>
    </fill>
    <fill>
      <patternFill patternType="solid">
        <fgColor rgb="FFB9DEFF"/>
        <bgColor indexed="64"/>
      </patternFill>
    </fill>
    <fill>
      <patternFill patternType="solid">
        <fgColor theme="4" tint="0.79998168889431442"/>
        <bgColor theme="4" tint="0.79998168889431442"/>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A57A3"/>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style="double">
        <color indexed="64"/>
      </right>
      <top/>
      <bottom style="double">
        <color indexed="64"/>
      </bottom>
      <diagonal/>
    </border>
  </borders>
  <cellStyleXfs count="1">
    <xf numFmtId="0" fontId="0" fillId="0" borderId="0"/>
  </cellStyleXfs>
  <cellXfs count="129">
    <xf numFmtId="0" fontId="0" fillId="0" borderId="0" xfId="0"/>
    <xf numFmtId="0" fontId="1" fillId="0" borderId="0" xfId="0" applyFont="1"/>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0" fillId="2" borderId="1" xfId="0" applyFill="1" applyBorder="1" applyAlignment="1">
      <alignment horizontal="center" vertical="center"/>
    </xf>
    <xf numFmtId="0" fontId="0" fillId="7" borderId="1" xfId="0" applyFill="1" applyBorder="1" applyAlignment="1">
      <alignment horizontal="center" vertical="center"/>
    </xf>
    <xf numFmtId="0" fontId="6" fillId="0" borderId="0" xfId="0" applyFont="1" applyAlignment="1">
      <alignment horizontal="left" vertical="center"/>
    </xf>
    <xf numFmtId="0" fontId="6" fillId="10" borderId="10" xfId="0" applyFont="1" applyFill="1" applyBorder="1" applyAlignment="1">
      <alignment horizontal="left" vertical="center"/>
    </xf>
    <xf numFmtId="0" fontId="0" fillId="0" borderId="0" xfId="0" applyAlignment="1">
      <alignment horizontal="left" vertical="center"/>
    </xf>
    <xf numFmtId="0" fontId="0" fillId="0" borderId="1" xfId="0" applyBorder="1"/>
    <xf numFmtId="0" fontId="0" fillId="5" borderId="1" xfId="0" applyFill="1" applyBorder="1" applyAlignment="1">
      <alignment horizontal="center"/>
    </xf>
    <xf numFmtId="0" fontId="0" fillId="4" borderId="1" xfId="0" applyFill="1" applyBorder="1" applyAlignment="1">
      <alignment horizontal="center"/>
    </xf>
    <xf numFmtId="0" fontId="0" fillId="15" borderId="1" xfId="0" applyFill="1" applyBorder="1" applyAlignment="1">
      <alignment horizontal="center"/>
    </xf>
    <xf numFmtId="0" fontId="3" fillId="13" borderId="1" xfId="0" applyFont="1" applyFill="1" applyBorder="1" applyAlignment="1">
      <alignment vertical="center"/>
    </xf>
    <xf numFmtId="0" fontId="3" fillId="8"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1" xfId="0" applyBorder="1" applyAlignment="1">
      <alignment vertical="center"/>
    </xf>
    <xf numFmtId="0" fontId="0" fillId="0" borderId="7" xfId="0" applyBorder="1" applyAlignment="1">
      <alignment vertical="center"/>
    </xf>
    <xf numFmtId="0" fontId="0" fillId="0" borderId="0" xfId="0"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2" borderId="4"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5" xfId="0" applyFont="1" applyFill="1" applyBorder="1" applyAlignment="1">
      <alignment horizontal="center" vertical="center"/>
    </xf>
    <xf numFmtId="0" fontId="0" fillId="11" borderId="1" xfId="0" applyFill="1" applyBorder="1" applyAlignment="1">
      <alignment vertical="center"/>
    </xf>
    <xf numFmtId="0" fontId="0" fillId="6" borderId="7" xfId="0" applyFill="1" applyBorder="1" applyAlignment="1">
      <alignment horizontal="center" vertical="center"/>
    </xf>
    <xf numFmtId="0" fontId="1" fillId="6" borderId="20" xfId="0" applyFont="1" applyFill="1" applyBorder="1" applyAlignment="1">
      <alignment horizontal="center" vertical="center"/>
    </xf>
    <xf numFmtId="0" fontId="1" fillId="6" borderId="21" xfId="0" applyFont="1" applyFill="1" applyBorder="1" applyAlignment="1">
      <alignment horizontal="center" vertical="center"/>
    </xf>
    <xf numFmtId="0" fontId="8" fillId="0" borderId="0" xfId="0" applyFont="1" applyAlignment="1">
      <alignment vertical="center"/>
    </xf>
    <xf numFmtId="0" fontId="3" fillId="8" borderId="8" xfId="0" applyFont="1" applyFill="1" applyBorder="1" applyAlignment="1">
      <alignment horizontal="left" vertical="center" wrapText="1"/>
    </xf>
    <xf numFmtId="0" fontId="3" fillId="8" borderId="8"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12" borderId="8" xfId="0" applyFont="1" applyFill="1" applyBorder="1" applyAlignment="1">
      <alignment vertical="center"/>
    </xf>
    <xf numFmtId="0" fontId="3" fillId="13" borderId="8" xfId="0" applyFont="1" applyFill="1" applyBorder="1" applyAlignment="1">
      <alignment horizontal="center" vertical="center"/>
    </xf>
    <xf numFmtId="0" fontId="3" fillId="12" borderId="8" xfId="0" applyFont="1" applyFill="1" applyBorder="1" applyAlignment="1">
      <alignment horizontal="center" vertical="center" wrapText="1"/>
    </xf>
    <xf numFmtId="0" fontId="3" fillId="13" borderId="8" xfId="0" applyFont="1" applyFill="1" applyBorder="1" applyAlignment="1">
      <alignment vertical="center"/>
    </xf>
    <xf numFmtId="14" fontId="3" fillId="13" borderId="8" xfId="0" applyNumberFormat="1" applyFont="1" applyFill="1" applyBorder="1" applyAlignment="1">
      <alignment horizontal="center" vertical="center"/>
    </xf>
    <xf numFmtId="0" fontId="3" fillId="13" borderId="7" xfId="0" applyFont="1" applyFill="1" applyBorder="1" applyAlignment="1">
      <alignment vertical="center"/>
    </xf>
    <xf numFmtId="0" fontId="0" fillId="11" borderId="8" xfId="0" applyFill="1" applyBorder="1" applyAlignment="1">
      <alignment vertical="center"/>
    </xf>
    <xf numFmtId="0" fontId="0" fillId="11" borderId="8" xfId="0" applyFill="1" applyBorder="1" applyAlignment="1">
      <alignment horizontal="center" vertical="center"/>
    </xf>
    <xf numFmtId="0" fontId="0" fillId="11" borderId="8" xfId="0" applyFill="1" applyBorder="1" applyAlignment="1">
      <alignment horizontal="center" vertical="center" wrapText="1"/>
    </xf>
    <xf numFmtId="14" fontId="0" fillId="11" borderId="8" xfId="0" applyNumberFormat="1" applyFill="1" applyBorder="1" applyAlignment="1">
      <alignment horizontal="center" vertical="center"/>
    </xf>
    <xf numFmtId="0" fontId="0" fillId="11" borderId="7" xfId="0" applyFill="1"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14" fontId="0" fillId="0" borderId="8" xfId="0" applyNumberFormat="1" applyBorder="1" applyAlignment="1">
      <alignment horizontal="center" vertical="center"/>
    </xf>
    <xf numFmtId="0" fontId="0" fillId="11" borderId="3" xfId="0" applyFill="1" applyBorder="1" applyAlignment="1">
      <alignment vertical="center"/>
    </xf>
    <xf numFmtId="0" fontId="0" fillId="11" borderId="3" xfId="0" applyFill="1" applyBorder="1" applyAlignment="1">
      <alignment horizontal="center" vertical="center"/>
    </xf>
    <xf numFmtId="0" fontId="0" fillId="11" borderId="3" xfId="0" applyFill="1" applyBorder="1" applyAlignment="1">
      <alignment horizontal="center" vertical="center" wrapText="1"/>
    </xf>
    <xf numFmtId="14" fontId="0" fillId="11" borderId="3" xfId="0" applyNumberFormat="1" applyFill="1" applyBorder="1" applyAlignment="1">
      <alignment horizontal="center" vertical="center"/>
    </xf>
    <xf numFmtId="0" fontId="3" fillId="13" borderId="8" xfId="0" applyFont="1" applyFill="1" applyBorder="1" applyAlignment="1">
      <alignment horizontal="center" vertical="center" wrapText="1"/>
    </xf>
    <xf numFmtId="0" fontId="3" fillId="8" borderId="8" xfId="0" applyFont="1" applyFill="1" applyBorder="1" applyAlignment="1">
      <alignment vertical="center" wrapText="1"/>
    </xf>
    <xf numFmtId="0" fontId="3" fillId="8" borderId="8" xfId="0" applyFont="1" applyFill="1" applyBorder="1" applyAlignment="1">
      <alignment horizontal="center" vertical="center"/>
    </xf>
    <xf numFmtId="14" fontId="3" fillId="8" borderId="8" xfId="0" applyNumberFormat="1" applyFont="1" applyFill="1" applyBorder="1" applyAlignment="1">
      <alignment horizontal="center" vertical="center"/>
    </xf>
    <xf numFmtId="0" fontId="3" fillId="8" borderId="7" xfId="0" applyFont="1" applyFill="1" applyBorder="1" applyAlignment="1">
      <alignment horizontal="center" vertical="center"/>
    </xf>
    <xf numFmtId="0" fontId="0" fillId="14" borderId="8" xfId="0" applyFill="1" applyBorder="1" applyAlignment="1">
      <alignment horizontal="center" vertical="center"/>
    </xf>
    <xf numFmtId="0" fontId="0" fillId="14" borderId="8" xfId="0" applyFill="1" applyBorder="1" applyAlignment="1">
      <alignment horizontal="center" vertical="center" wrapText="1"/>
    </xf>
    <xf numFmtId="0" fontId="0" fillId="14" borderId="8" xfId="0" applyFill="1" applyBorder="1" applyAlignment="1">
      <alignment vertical="center"/>
    </xf>
    <xf numFmtId="14" fontId="0" fillId="14" borderId="8" xfId="0" applyNumberFormat="1" applyFill="1" applyBorder="1" applyAlignment="1">
      <alignment horizontal="center" vertical="center"/>
    </xf>
    <xf numFmtId="0" fontId="3" fillId="8" borderId="22" xfId="0" applyFont="1" applyFill="1" applyBorder="1" applyAlignment="1">
      <alignment horizontal="left" vertical="center" wrapText="1"/>
    </xf>
    <xf numFmtId="0" fontId="3" fillId="8" borderId="25"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12" borderId="27" xfId="0" applyFont="1" applyFill="1" applyBorder="1" applyAlignment="1">
      <alignment vertical="center"/>
    </xf>
    <xf numFmtId="0" fontId="3" fillId="13" borderId="28"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11" borderId="27" xfId="0" applyFill="1" applyBorder="1" applyAlignment="1">
      <alignment vertical="center"/>
    </xf>
    <xf numFmtId="0" fontId="0" fillId="11" borderId="28" xfId="0" applyFill="1" applyBorder="1" applyAlignment="1">
      <alignment vertical="center"/>
    </xf>
    <xf numFmtId="0" fontId="0" fillId="11" borderId="29" xfId="0" applyFill="1" applyBorder="1" applyAlignment="1">
      <alignment vertical="center"/>
    </xf>
    <xf numFmtId="0" fontId="0" fillId="11" borderId="23" xfId="0" applyFill="1" applyBorder="1" applyAlignment="1">
      <alignment horizontal="center" vertical="center"/>
    </xf>
    <xf numFmtId="0" fontId="0" fillId="11" borderId="23" xfId="0" applyFill="1" applyBorder="1" applyAlignment="1">
      <alignment horizontal="center" vertical="center" wrapText="1"/>
    </xf>
    <xf numFmtId="0" fontId="0" fillId="11" borderId="23" xfId="0" applyFill="1" applyBorder="1" applyAlignment="1">
      <alignment vertical="center"/>
    </xf>
    <xf numFmtId="14" fontId="0" fillId="11" borderId="23" xfId="0" applyNumberFormat="1" applyFill="1" applyBorder="1" applyAlignment="1">
      <alignment horizontal="center" vertical="center"/>
    </xf>
    <xf numFmtId="0" fontId="0" fillId="11" borderId="24" xfId="0" applyFill="1" applyBorder="1" applyAlignment="1">
      <alignment vertical="center"/>
    </xf>
    <xf numFmtId="0" fontId="10" fillId="18" borderId="0" xfId="0" applyFont="1" applyFill="1" applyAlignment="1">
      <alignment vertical="center"/>
    </xf>
    <xf numFmtId="0" fontId="10" fillId="18" borderId="0" xfId="0" applyFont="1" applyFill="1" applyAlignment="1">
      <alignment vertical="center" wrapText="1"/>
    </xf>
    <xf numFmtId="0" fontId="11" fillId="18" borderId="0" xfId="0" applyFont="1" applyFill="1" applyAlignment="1">
      <alignment vertical="center" wrapText="1"/>
    </xf>
    <xf numFmtId="0" fontId="11" fillId="0" borderId="0" xfId="0" applyFont="1" applyAlignment="1">
      <alignment vertical="center"/>
    </xf>
    <xf numFmtId="0" fontId="12" fillId="19" borderId="0" xfId="0" applyFont="1" applyFill="1" applyAlignment="1">
      <alignment vertical="top"/>
    </xf>
    <xf numFmtId="0" fontId="13" fillId="19" borderId="0" xfId="0" applyFont="1" applyFill="1" applyAlignment="1">
      <alignment vertical="top" wrapText="1"/>
    </xf>
    <xf numFmtId="0" fontId="14" fillId="19" borderId="0" xfId="0" applyFont="1" applyFill="1" applyAlignment="1">
      <alignment vertical="top" wrapText="1"/>
    </xf>
    <xf numFmtId="0" fontId="11" fillId="0" borderId="0" xfId="0" applyFont="1" applyAlignment="1">
      <alignment vertical="top"/>
    </xf>
    <xf numFmtId="0" fontId="1"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wrapText="1"/>
    </xf>
    <xf numFmtId="0" fontId="8" fillId="17" borderId="7" xfId="0" applyFont="1" applyFill="1" applyBorder="1" applyAlignment="1">
      <alignment horizontal="center" vertical="center" wrapText="1"/>
    </xf>
    <xf numFmtId="0" fontId="0" fillId="17" borderId="0" xfId="0" applyFill="1" applyAlignment="1">
      <alignment vertical="center"/>
    </xf>
    <xf numFmtId="0" fontId="9" fillId="17" borderId="0" xfId="0" applyFont="1" applyFill="1" applyAlignment="1">
      <alignment vertical="center" wrapText="1"/>
    </xf>
    <xf numFmtId="0" fontId="15" fillId="0" borderId="0" xfId="0" applyFont="1" applyAlignment="1">
      <alignment horizontal="left" vertical="center" wrapText="1"/>
    </xf>
    <xf numFmtId="0" fontId="1" fillId="6" borderId="30" xfId="0" applyFont="1" applyFill="1" applyBorder="1" applyAlignment="1">
      <alignment vertical="center"/>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8" fillId="17" borderId="8"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6" xfId="0" applyFont="1" applyFill="1" applyBorder="1" applyAlignment="1">
      <alignment horizontal="left" vertical="center" wrapText="1"/>
    </xf>
    <xf numFmtId="0" fontId="8" fillId="0" borderId="0" xfId="0" applyFont="1" applyAlignment="1">
      <alignment horizontal="right" vertical="center"/>
    </xf>
    <xf numFmtId="0" fontId="8" fillId="16" borderId="3" xfId="0" applyFont="1" applyFill="1" applyBorder="1" applyAlignment="1">
      <alignment horizontal="center" vertical="center"/>
    </xf>
    <xf numFmtId="0" fontId="8" fillId="16" borderId="9" xfId="0" applyFont="1" applyFill="1" applyBorder="1" applyAlignment="1">
      <alignment horizontal="center" vertical="center"/>
    </xf>
    <xf numFmtId="0" fontId="8" fillId="16" borderId="2" xfId="0" applyFont="1" applyFill="1" applyBorder="1" applyAlignment="1">
      <alignment horizontal="center" vertical="center"/>
    </xf>
    <xf numFmtId="0" fontId="1" fillId="0" borderId="1" xfId="0" applyFont="1" applyBorder="1" applyAlignment="1">
      <alignment horizontal="center" vertical="center"/>
    </xf>
    <xf numFmtId="0" fontId="1" fillId="6" borderId="3"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2" borderId="10" xfId="0" applyFont="1" applyFill="1" applyBorder="1" applyAlignment="1" applyProtection="1">
      <alignment horizontal="left" vertical="center"/>
      <protection locked="0"/>
    </xf>
    <xf numFmtId="0" fontId="5" fillId="9" borderId="10" xfId="0" applyFont="1" applyFill="1" applyBorder="1" applyAlignment="1">
      <alignment horizontal="center" vertical="center"/>
    </xf>
  </cellXfs>
  <cellStyles count="1">
    <cellStyle name="Normal" xfId="0" builtinId="0"/>
  </cellStyles>
  <dxfs count="100">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theme="0"/>
      </font>
      <fill>
        <patternFill>
          <bgColor theme="4" tint="-0.24994659260841701"/>
        </patternFill>
      </fill>
    </dxf>
    <dxf>
      <fill>
        <patternFill>
          <bgColor theme="4" tint="0.39994506668294322"/>
        </patternFill>
      </fill>
    </dxf>
    <dxf>
      <fill>
        <patternFill>
          <bgColor theme="4" tint="0.79998168889431442"/>
        </patternFill>
      </fill>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Calibri"/>
        <family val="2"/>
        <scheme val="minor"/>
      </font>
      <alignment horizontal="left" vertical="center" textRotation="0" wrapText="1" indent="0" justifyLastLine="0" shrinkToFit="0" readingOrder="0"/>
    </dxf>
    <dxf>
      <font>
        <b/>
      </font>
      <alignment horizontal="left" vertical="center" textRotation="0" wrapText="1" indent="0" justifyLastLine="0" shrinkToFit="0" readingOrder="0"/>
    </dxf>
    <dxf>
      <font>
        <b/>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4"/>
        <name val="Calibri"/>
        <family val="2"/>
        <scheme val="minor"/>
      </font>
      <alignment horizontal="general" vertical="center" textRotation="0" indent="0" justifyLastLine="0" shrinkToFit="0" readingOrder="0"/>
    </dxf>
  </dxfs>
  <tableStyles count="0" defaultTableStyle="TableStyleMedium2" defaultPivotStyle="PivotStyleLight16"/>
  <colors>
    <mruColors>
      <color rgb="FFFF3300"/>
      <color rgb="FFFFCCFF"/>
      <color rgb="FF92D050"/>
      <color rgb="FFFF99FF"/>
      <color rgb="FFB9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681481481481481E-2"/>
          <c:y val="0"/>
          <c:w val="0.98931851851851849"/>
          <c:h val="0.96795740740740743"/>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E6B-4E57-8F8F-7E9B419D4D2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E6B-4E57-8F8F-7E9B419D4D2C}"/>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E6B-4E57-8F8F-7E9B419D4D2C}"/>
              </c:ext>
            </c:extLst>
          </c:dPt>
          <c:val>
            <c:numRef>
              <c:f>Dashboard!$I$14:$K$14</c:f>
              <c:numCache>
                <c:formatCode>General</c:formatCode>
                <c:ptCount val="3"/>
                <c:pt idx="0">
                  <c:v>0</c:v>
                </c:pt>
                <c:pt idx="1">
                  <c:v>0</c:v>
                </c:pt>
                <c:pt idx="2">
                  <c:v>0</c:v>
                </c:pt>
              </c:numCache>
            </c:numRef>
          </c:val>
          <c:extLst>
            <c:ext xmlns:c16="http://schemas.microsoft.com/office/drawing/2014/chart" uri="{C3380CC4-5D6E-409C-BE32-E72D297353CC}">
              <c16:uniqueId val="{00000000-B8E3-4E29-A1FA-F69620A0275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045148101585899"/>
          <c:y val="3.7789121209251868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82F-450D-8492-EB6B2992FB9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82F-450D-8492-EB6B2992FB9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82F-450D-8492-EB6B2992FB97}"/>
              </c:ext>
            </c:extLst>
          </c:dPt>
          <c:val>
            <c:numRef>
              <c:f>Dashboard!$I$16:$K$16</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2545981450722173E-3"/>
          <c:w val="0.97648148148148128"/>
          <c:h val="0.9720765346660593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18F-40E0-A8A5-D3F914BFFD4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18F-40E0-A8A5-D3F914BFFD4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618F-40E0-A8A5-D3F914BFFD43}"/>
              </c:ext>
            </c:extLst>
          </c:dPt>
          <c:val>
            <c:numRef>
              <c:f>Dashboard!$I$17:$K$17</c:f>
              <c:numCache>
                <c:formatCode>General</c:formatCode>
                <c:ptCount val="3"/>
                <c:pt idx="0">
                  <c:v>0</c:v>
                </c:pt>
                <c:pt idx="1">
                  <c:v>0</c:v>
                </c:pt>
                <c:pt idx="2">
                  <c:v>0</c:v>
                </c:pt>
              </c:numCache>
            </c:numRef>
          </c:val>
          <c:extLst>
            <c:ext xmlns:c16="http://schemas.microsoft.com/office/drawing/2014/chart" uri="{C3380CC4-5D6E-409C-BE32-E72D297353CC}">
              <c16:uniqueId val="{00000000-B649-49E9-A13B-142924469F1C}"/>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28407858437687E-3"/>
          <c:y val="0"/>
          <c:w val="0.96822340789483241"/>
          <c:h val="0.9766870670127503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40CA-446B-A0AF-76442C3D071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40CA-446B-A0AF-76442C3D071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40CA-446B-A0AF-76442C3D0714}"/>
              </c:ext>
            </c:extLst>
          </c:dPt>
          <c:val>
            <c:numRef>
              <c:f>Dashboard!$I$18:$K$18</c:f>
              <c:numCache>
                <c:formatCode>General</c:formatCode>
                <c:ptCount val="3"/>
                <c:pt idx="0">
                  <c:v>0</c:v>
                </c:pt>
                <c:pt idx="1">
                  <c:v>0</c:v>
                </c:pt>
                <c:pt idx="2">
                  <c:v>0</c:v>
                </c:pt>
              </c:numCache>
            </c:numRef>
          </c:val>
          <c:extLst>
            <c:ext xmlns:c16="http://schemas.microsoft.com/office/drawing/2014/chart" uri="{C3380CC4-5D6E-409C-BE32-E72D297353CC}">
              <c16:uniqueId val="{00000000-40CA-446B-A0AF-76442C3D0714}"/>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092592592592794E-3"/>
          <c:y val="0"/>
          <c:w val="0.96766296296296295"/>
          <c:h val="0.97627223777086081"/>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663C-4FA0-8B16-6EBDCF2C163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63C-4FA0-8B16-6EBDCF2C163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663C-4FA0-8B16-6EBDCF2C1639}"/>
              </c:ext>
            </c:extLst>
          </c:dPt>
          <c:val>
            <c:numRef>
              <c:f>Dashboard!$I$19:$K$19</c:f>
              <c:numCache>
                <c:formatCode>General</c:formatCode>
                <c:ptCount val="3"/>
                <c:pt idx="0">
                  <c:v>0</c:v>
                </c:pt>
                <c:pt idx="1">
                  <c:v>0</c:v>
                </c:pt>
                <c:pt idx="2">
                  <c:v>0</c:v>
                </c:pt>
              </c:numCache>
            </c:numRef>
          </c:val>
          <c:extLst>
            <c:ext xmlns:c16="http://schemas.microsoft.com/office/drawing/2014/chart" uri="{C3380CC4-5D6E-409C-BE32-E72D297353CC}">
              <c16:uniqueId val="{00000000-663C-4FA0-8B16-6EBDCF2C163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3707160191056114E-3"/>
          <c:w val="0.97648148148148128"/>
          <c:h val="0.9679456349745391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71E3-4BDC-BA81-A8E6791512B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1E3-4BDC-BA81-A8E6791512B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71E3-4BDC-BA81-A8E6791512B6}"/>
              </c:ext>
            </c:extLst>
          </c:dPt>
          <c:val>
            <c:numRef>
              <c:f>Dashboard!$I$20:$K$20</c:f>
              <c:numCache>
                <c:formatCode>General</c:formatCode>
                <c:ptCount val="3"/>
                <c:pt idx="0">
                  <c:v>0</c:v>
                </c:pt>
                <c:pt idx="1">
                  <c:v>0</c:v>
                </c:pt>
                <c:pt idx="2">
                  <c:v>0</c:v>
                </c:pt>
              </c:numCache>
            </c:numRef>
          </c:val>
          <c:extLst>
            <c:ext xmlns:c16="http://schemas.microsoft.com/office/drawing/2014/chart" uri="{C3380CC4-5D6E-409C-BE32-E72D297353CC}">
              <c16:uniqueId val="{00000000-71E3-4BDC-BA81-A8E6791512B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1EBB-4A52-B8AB-025FF25D8D22}"/>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EBB-4A52-B8AB-025FF25D8D22}"/>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EBB-4A52-B8AB-025FF25D8D22}"/>
              </c:ext>
            </c:extLst>
          </c:dPt>
          <c:val>
            <c:numRef>
              <c:f>Dashboard!$I$21:$K$21</c:f>
              <c:numCache>
                <c:formatCode>General</c:formatCode>
                <c:ptCount val="3"/>
                <c:pt idx="0">
                  <c:v>0</c:v>
                </c:pt>
                <c:pt idx="1">
                  <c:v>0</c:v>
                </c:pt>
                <c:pt idx="2">
                  <c:v>0</c:v>
                </c:pt>
              </c:numCache>
            </c:numRef>
          </c:val>
          <c:extLst>
            <c:ext xmlns:c16="http://schemas.microsoft.com/office/drawing/2014/chart" uri="{C3380CC4-5D6E-409C-BE32-E72D297353CC}">
              <c16:uniqueId val="{00000000-1EBB-4A52-B8AB-025FF25D8D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8.7414320382111829E-3"/>
          <c:w val="1"/>
          <c:h val="0.98251713592357759"/>
        </c:manualLayout>
      </c:layout>
      <c:doughnutChart>
        <c:varyColors val="1"/>
        <c:ser>
          <c:idx val="0"/>
          <c:order val="0"/>
          <c:explosion val="1"/>
          <c:dPt>
            <c:idx val="0"/>
            <c:bubble3D val="0"/>
            <c:spPr>
              <a:solidFill>
                <a:srgbClr val="92D050"/>
              </a:solidFill>
              <a:ln w="19050">
                <a:solidFill>
                  <a:schemeClr val="lt1"/>
                </a:solidFill>
              </a:ln>
              <a:effectLst/>
            </c:spPr>
            <c:extLst>
              <c:ext xmlns:c16="http://schemas.microsoft.com/office/drawing/2014/chart" uri="{C3380CC4-5D6E-409C-BE32-E72D297353CC}">
                <c16:uniqueId val="{00000004-129B-4251-B1C1-4069ED7B43B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29B-4251-B1C1-4069ED7B43B0}"/>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29B-4251-B1C1-4069ED7B43B0}"/>
              </c:ext>
            </c:extLst>
          </c:dPt>
          <c:val>
            <c:numRef>
              <c:f>Dashboard!$I$22:$K$22</c:f>
              <c:numCache>
                <c:formatCode>General</c:formatCode>
                <c:ptCount val="3"/>
                <c:pt idx="0">
                  <c:v>0</c:v>
                </c:pt>
                <c:pt idx="1">
                  <c:v>0</c:v>
                </c:pt>
                <c:pt idx="2">
                  <c:v>0</c:v>
                </c:pt>
              </c:numCache>
            </c:numRef>
          </c:val>
          <c:extLst>
            <c:ext xmlns:c16="http://schemas.microsoft.com/office/drawing/2014/chart" uri="{C3380CC4-5D6E-409C-BE32-E72D297353CC}">
              <c16:uniqueId val="{00000000-129B-4251-B1C1-4069ED7B43B0}"/>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1092592592592439E-3"/>
          <c:w val="0.98516921444292049"/>
          <c:h val="0.97648148148148128"/>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581B-4BBE-BE56-9AB2240DE69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81B-4BBE-BE56-9AB2240DE69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581B-4BBE-BE56-9AB2240DE69B}"/>
              </c:ext>
            </c:extLst>
          </c:dPt>
          <c:val>
            <c:numRef>
              <c:f>Dashboard!$I$23:$K$23</c:f>
              <c:numCache>
                <c:formatCode>General</c:formatCode>
                <c:ptCount val="3"/>
                <c:pt idx="0">
                  <c:v>0</c:v>
                </c:pt>
                <c:pt idx="1">
                  <c:v>0</c:v>
                </c:pt>
                <c:pt idx="2">
                  <c:v>0</c:v>
                </c:pt>
              </c:numCache>
            </c:numRef>
          </c:val>
          <c:extLst>
            <c:ext xmlns:c16="http://schemas.microsoft.com/office/drawing/2014/chart" uri="{C3380CC4-5D6E-409C-BE32-E72D297353CC}">
              <c16:uniqueId val="{00000000-581B-4BBE-BE56-9AB2240DE69B}"/>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9-220A-4DEA-9593-2FF7FB6EA5B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B-220A-4DEA-9593-2FF7FB6EA5B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D-220A-4DEA-9593-2FF7FB6EA5B8}"/>
              </c:ext>
            </c:extLst>
          </c:dPt>
          <c:val>
            <c:numRef>
              <c:f>Dashboard!$I$24:$K$24</c:f>
              <c:numCache>
                <c:formatCode>General</c:formatCode>
                <c:ptCount val="3"/>
                <c:pt idx="0">
                  <c:v>0</c:v>
                </c:pt>
                <c:pt idx="1">
                  <c:v>0</c:v>
                </c:pt>
                <c:pt idx="2">
                  <c:v>0</c:v>
                </c:pt>
              </c:numCache>
            </c:numRef>
          </c:val>
          <c:extLst>
            <c:ext xmlns:c16="http://schemas.microsoft.com/office/drawing/2014/chart" uri="{C3380CC4-5D6E-409C-BE32-E72D297353CC}">
              <c16:uniqueId val="{0000000E-220A-4DEA-9593-2FF7FB6EA5B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F33-40F8-92B2-EB149B463DA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F33-40F8-92B2-EB149B463DA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F33-40F8-92B2-EB149B463DA9}"/>
              </c:ext>
            </c:extLst>
          </c:dPt>
          <c:val>
            <c:numRef>
              <c:f>Dashboard!$I$15:$K$15</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313B-4924-9A83-532FB155698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13B-4924-9A83-532FB155698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313B-4924-9A83-532FB1556989}"/>
              </c:ext>
            </c:extLst>
          </c:dPt>
          <c:val>
            <c:numRef>
              <c:f>Dashboard!$I$25:$K$25</c:f>
              <c:numCache>
                <c:formatCode>General</c:formatCode>
                <c:ptCount val="3"/>
                <c:pt idx="0">
                  <c:v>0</c:v>
                </c:pt>
                <c:pt idx="1">
                  <c:v>0</c:v>
                </c:pt>
                <c:pt idx="2">
                  <c:v>0</c:v>
                </c:pt>
              </c:numCache>
            </c:numRef>
          </c:val>
          <c:extLst>
            <c:ext xmlns:c16="http://schemas.microsoft.com/office/drawing/2014/chart" uri="{C3380CC4-5D6E-409C-BE32-E72D297353CC}">
              <c16:uniqueId val="{00000000-313B-4924-9A83-532FB155698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63569425312416"/>
          <c:y val="5.8535092676450483E-2"/>
          <c:w val="0.53750162290645065"/>
          <c:h val="0.8705575494111105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97-41CD-BD63-2A8854A2234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97-41CD-BD63-2A8854A2234F}"/>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97-41CD-BD63-2A8854A2234F}"/>
              </c:ext>
            </c:extLst>
          </c:dPt>
          <c:dLbls>
            <c:dLbl>
              <c:idx val="0"/>
              <c:layout>
                <c:manualLayout>
                  <c:x val="7.4102815394093399E-2"/>
                  <c:y val="-3.1540346521826107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2F97-41CD-BD63-2A8854A2234F}"/>
                </c:ext>
              </c:extLst>
            </c:dLbl>
            <c:dLbl>
              <c:idx val="1"/>
              <c:layout>
                <c:manualLayout>
                  <c:x val="6.3561441093714269E-2"/>
                  <c:y val="2.3653409076887771E-3"/>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8.2751192691628672E-2"/>
                      <c:h val="0.26053682454632765"/>
                    </c:manualLayout>
                  </c15:layout>
                </c:ext>
                <c:ext xmlns:c16="http://schemas.microsoft.com/office/drawing/2014/chart" uri="{C3380CC4-5D6E-409C-BE32-E72D297353CC}">
                  <c16:uniqueId val="{00000003-2F97-41CD-BD63-2A8854A2234F}"/>
                </c:ext>
              </c:extLst>
            </c:dLbl>
            <c:dLbl>
              <c:idx val="2"/>
              <c:layout>
                <c:manualLayout>
                  <c:x val="-7.0251119863362479E-2"/>
                  <c:y val="-8.9903930389633485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5-2F97-41CD-BD63-2A8854A2234F}"/>
                </c:ext>
              </c:extLst>
            </c:dLbl>
            <c:spPr>
              <a:solidFill>
                <a:sysClr val="window" lastClr="FFFFFF">
                  <a:alpha val="0"/>
                </a:sys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Lists!$D$10:$D$12</c:f>
              <c:strCache>
                <c:ptCount val="3"/>
                <c:pt idx="0">
                  <c:v>Substantial</c:v>
                </c:pt>
                <c:pt idx="1">
                  <c:v>Reasonable</c:v>
                </c:pt>
                <c:pt idx="2">
                  <c:v>Limited</c:v>
                </c:pt>
              </c:strCache>
            </c:strRef>
          </c:cat>
          <c:val>
            <c:numRef>
              <c:f>Lists!$E$10:$E$12</c:f>
              <c:numCache>
                <c:formatCode>General</c:formatCode>
                <c:ptCount val="3"/>
                <c:pt idx="0">
                  <c:v>11</c:v>
                </c:pt>
                <c:pt idx="1">
                  <c:v>0</c:v>
                </c:pt>
                <c:pt idx="2">
                  <c:v>0</c:v>
                </c:pt>
              </c:numCache>
            </c:numRef>
          </c:val>
          <c:extLst>
            <c:ext xmlns:c16="http://schemas.microsoft.com/office/drawing/2014/chart" uri="{C3380CC4-5D6E-409C-BE32-E72D297353CC}">
              <c16:uniqueId val="{00000006-2F97-41CD-BD63-2A8854A2234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tr"/>
      <c:layout>
        <c:manualLayout>
          <c:xMode val="edge"/>
          <c:yMode val="edge"/>
          <c:x val="0.60378346219517187"/>
          <c:y val="6.5510792094222343E-3"/>
          <c:w val="0.39621653780482818"/>
          <c:h val="0.59543042005762536"/>
        </c:manualLayout>
      </c:layout>
      <c:overlay val="1"/>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8B7F-4D77-AA68-6E04F2E1B12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8B7F-4D77-AA68-6E04F2E1B12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8B7F-4D77-AA68-6E04F2E1B128}"/>
              </c:ext>
            </c:extLst>
          </c:dPt>
          <c:val>
            <c:numRef>
              <c:f>Dashboard!#REF!</c:f>
              <c:numCache>
                <c:formatCode>General</c:formatCode>
                <c:ptCount val="1"/>
                <c:pt idx="0">
                  <c:v>1</c:v>
                </c:pt>
              </c:numCache>
            </c:numRef>
          </c:val>
          <c:extLst>
            <c:ext xmlns:c16="http://schemas.microsoft.com/office/drawing/2014/chart" uri="{C3380CC4-5D6E-409C-BE32-E72D297353CC}">
              <c16:uniqueId val="{00000006-8B7F-4D77-AA68-6E04F2E1B12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CE3-43A5-B92D-3D838446626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CE3-43A5-B92D-3D838446626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CE3-43A5-B92D-3D8384466264}"/>
              </c:ext>
            </c:extLst>
          </c:dPt>
          <c:val>
            <c:numRef>
              <c:f>Dashboard!#REF!</c:f>
              <c:numCache>
                <c:formatCode>General</c:formatCode>
                <c:ptCount val="1"/>
                <c:pt idx="0">
                  <c:v>1</c:v>
                </c:pt>
              </c:numCache>
            </c:numRef>
          </c:val>
          <c:extLst>
            <c:ext xmlns:c16="http://schemas.microsoft.com/office/drawing/2014/chart" uri="{C3380CC4-5D6E-409C-BE32-E72D297353CC}">
              <c16:uniqueId val="{00000006-1CE3-43A5-B92D-3D8384466264}"/>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5.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4.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628650</xdr:colOff>
      <xdr:row>33</xdr:row>
      <xdr:rowOff>85724</xdr:rowOff>
    </xdr:to>
    <xdr:sp macro="" textlink="">
      <xdr:nvSpPr>
        <xdr:cNvPr id="4" name="TextBox 3">
          <a:extLst>
            <a:ext uri="{FF2B5EF4-FFF2-40B4-BE49-F238E27FC236}">
              <a16:creationId xmlns:a16="http://schemas.microsoft.com/office/drawing/2014/main" id="{11247D49-399F-40A7-A853-E70A01ED9953}"/>
            </a:ext>
          </a:extLst>
        </xdr:cNvPr>
        <xdr:cNvSpPr txBox="1"/>
      </xdr:nvSpPr>
      <xdr:spPr>
        <a:xfrm>
          <a:off x="0" y="0"/>
          <a:ext cx="5810250" cy="6057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GB" sz="1100" b="1">
              <a:solidFill>
                <a:schemeClr val="dk1"/>
              </a:solidFill>
              <a:effectLst/>
              <a:latin typeface="+mn-lt"/>
              <a:ea typeface="+mn-ea"/>
              <a:cs typeface="+mn-cs"/>
            </a:rPr>
            <a:t>Introduction</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This spreadsheet provides a collection of tools a Fire and Rescue Service may want to use to support the implementation and embedding of this Fire Standard. It provides a facility to record actions that have been taken, or need to be taken, to move toward achieving the Fire Standard. When first completed, it will provide a benchmark from which progress over time can be measured.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tool is a gap analysis intended to assist services, and they are therefore free to make any changes they wish to aid their planning and implementation of this Standard. To unlock</a:t>
          </a:r>
          <a:r>
            <a:rPr lang="en-GB" sz="1100" baseline="0">
              <a:solidFill>
                <a:schemeClr val="dk1"/>
              </a:solidFill>
              <a:effectLst/>
              <a:latin typeface="+mn-lt"/>
              <a:ea typeface="+mn-ea"/>
              <a:cs typeface="+mn-cs"/>
            </a:rPr>
            <a:t> this spreadsheet please use the password </a:t>
          </a:r>
          <a:r>
            <a:rPr lang="en-GB" sz="1100" b="1" baseline="0">
              <a:solidFill>
                <a:schemeClr val="dk1"/>
              </a:solidFill>
              <a:effectLst/>
              <a:latin typeface="+mn-lt"/>
              <a:ea typeface="+mn-ea"/>
              <a:cs typeface="+mn-cs"/>
            </a:rPr>
            <a:t>FireStandards</a:t>
          </a:r>
          <a:r>
            <a:rPr lang="en-GB" sz="1100" b="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There are three sections:</a:t>
          </a:r>
        </a:p>
        <a:p>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Dashboard summarising the criteria</a:t>
          </a:r>
        </a:p>
        <a:p>
          <a:pPr lvl="0"/>
          <a:r>
            <a:rPr lang="en-GB" sz="1100" b="1">
              <a:solidFill>
                <a:schemeClr val="dk1"/>
              </a:solidFill>
              <a:effectLst/>
              <a:latin typeface="+mn-lt"/>
              <a:ea typeface="+mn-ea"/>
              <a:cs typeface="+mn-cs"/>
            </a:rPr>
            <a:t>A separate sheet for each criteria</a:t>
          </a:r>
        </a:p>
        <a:p>
          <a:pPr lvl="0"/>
          <a:r>
            <a:rPr lang="en-GB" sz="1100" b="1">
              <a:solidFill>
                <a:schemeClr val="dk1"/>
              </a:solidFill>
              <a:effectLst/>
              <a:latin typeface="+mn-lt"/>
              <a:ea typeface="+mn-ea"/>
              <a:cs typeface="+mn-cs"/>
            </a:rPr>
            <a:t>A separate sheet for the 3 Lines of Assurance</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Services are under no obligation to use these tools and may prefer to develop other means to measure how the Fire Standard is providing assurance or pick and chose sections to complete and align to existing reporting and supporting progress towards the CRMP.</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dashboard provides a pictorial overview of the level of assurance against the tasks and the separate 3 Lines of Assurance Model provides a simple assurance model of progress.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Fire Standards are not a compliance exercise, and the revised tools reflect this by encouraging a service to consider the level of progress it may be making in a particular area:</a:t>
          </a:r>
        </a:p>
        <a:p>
          <a:pPr lvl="0"/>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Limited</a:t>
          </a:r>
        </a:p>
        <a:p>
          <a:pPr lvl="0"/>
          <a:r>
            <a:rPr lang="en-GB" sz="1100" b="1">
              <a:solidFill>
                <a:schemeClr val="dk1"/>
              </a:solidFill>
              <a:effectLst/>
              <a:latin typeface="+mn-lt"/>
              <a:ea typeface="+mn-ea"/>
              <a:cs typeface="+mn-cs"/>
            </a:rPr>
            <a:t>Reasonable</a:t>
          </a:r>
        </a:p>
        <a:p>
          <a:pPr lvl="0"/>
          <a:r>
            <a:rPr lang="en-GB" sz="1100" b="1">
              <a:solidFill>
                <a:schemeClr val="dk1"/>
              </a:solidFill>
              <a:effectLst/>
              <a:latin typeface="+mn-lt"/>
              <a:ea typeface="+mn-ea"/>
              <a:cs typeface="+mn-cs"/>
            </a:rPr>
            <a:t>Substantial </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implementation of a Fire Standard should never be seen as an exercise with a beginning and end and the suite should be revisited when priorities change and evolve over time, such as when the CRMP is being revised or a new corporate strategy is being developed.</a:t>
          </a:r>
        </a:p>
        <a:p>
          <a:r>
            <a:rPr lang="en-GB" sz="1200">
              <a:solidFill>
                <a:schemeClr val="dk1"/>
              </a:solidFill>
              <a:effectLst/>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48658</xdr:colOff>
      <xdr:row>13</xdr:row>
      <xdr:rowOff>104568</xdr:rowOff>
    </xdr:from>
    <xdr:to>
      <xdr:col>11</xdr:col>
      <xdr:colOff>609391</xdr:colOff>
      <xdr:row>13</xdr:row>
      <xdr:rowOff>649330</xdr:rowOff>
    </xdr:to>
    <xdr:graphicFrame macro="">
      <xdr:nvGraphicFramePr>
        <xdr:cNvPr id="2" name="Chart 1">
          <a:extLst>
            <a:ext uri="{FF2B5EF4-FFF2-40B4-BE49-F238E27FC236}">
              <a16:creationId xmlns:a16="http://schemas.microsoft.com/office/drawing/2014/main" id="{B066E4E1-2B7A-4979-8FB6-F7DE295BEF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58598</xdr:colOff>
      <xdr:row>15</xdr:row>
      <xdr:rowOff>129409</xdr:rowOff>
    </xdr:from>
    <xdr:to>
      <xdr:col>12</xdr:col>
      <xdr:colOff>2251</xdr:colOff>
      <xdr:row>15</xdr:row>
      <xdr:rowOff>636071</xdr:rowOff>
    </xdr:to>
    <xdr:graphicFrame macro="">
      <xdr:nvGraphicFramePr>
        <xdr:cNvPr id="4" name="Chart 3">
          <a:extLst>
            <a:ext uri="{FF2B5EF4-FFF2-40B4-BE49-F238E27FC236}">
              <a16:creationId xmlns:a16="http://schemas.microsoft.com/office/drawing/2014/main" id="{7F3FC350-C63B-485B-9B48-7084EEAA2B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52875</xdr:colOff>
      <xdr:row>16</xdr:row>
      <xdr:rowOff>106862</xdr:rowOff>
    </xdr:from>
    <xdr:to>
      <xdr:col>11</xdr:col>
      <xdr:colOff>608900</xdr:colOff>
      <xdr:row>17</xdr:row>
      <xdr:rowOff>28329</xdr:rowOff>
    </xdr:to>
    <xdr:graphicFrame macro="">
      <xdr:nvGraphicFramePr>
        <xdr:cNvPr id="5" name="Chart 4">
          <a:extLst>
            <a:ext uri="{FF2B5EF4-FFF2-40B4-BE49-F238E27FC236}">
              <a16:creationId xmlns:a16="http://schemas.microsoft.com/office/drawing/2014/main" id="{03092366-1EA2-4F8A-AF3D-6C9EAF223C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58597</xdr:colOff>
      <xdr:row>17</xdr:row>
      <xdr:rowOff>99804</xdr:rowOff>
    </xdr:from>
    <xdr:to>
      <xdr:col>11</xdr:col>
      <xdr:colOff>608121</xdr:colOff>
      <xdr:row>17</xdr:row>
      <xdr:rowOff>644566</xdr:rowOff>
    </xdr:to>
    <xdr:graphicFrame macro="">
      <xdr:nvGraphicFramePr>
        <xdr:cNvPr id="6" name="Chart 5">
          <a:extLst>
            <a:ext uri="{FF2B5EF4-FFF2-40B4-BE49-F238E27FC236}">
              <a16:creationId xmlns:a16="http://schemas.microsoft.com/office/drawing/2014/main" id="{3E46E306-6946-4F24-B249-38E7C6B4E7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52443</xdr:colOff>
      <xdr:row>18</xdr:row>
      <xdr:rowOff>104134</xdr:rowOff>
    </xdr:from>
    <xdr:to>
      <xdr:col>11</xdr:col>
      <xdr:colOff>609254</xdr:colOff>
      <xdr:row>18</xdr:row>
      <xdr:rowOff>309806</xdr:rowOff>
    </xdr:to>
    <xdr:graphicFrame macro="">
      <xdr:nvGraphicFramePr>
        <xdr:cNvPr id="7" name="Chart 6">
          <a:extLst>
            <a:ext uri="{FF2B5EF4-FFF2-40B4-BE49-F238E27FC236}">
              <a16:creationId xmlns:a16="http://schemas.microsoft.com/office/drawing/2014/main" id="{054C85E0-D6D9-406B-B1C9-56325D6C6C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58598</xdr:colOff>
      <xdr:row>19</xdr:row>
      <xdr:rowOff>73712</xdr:rowOff>
    </xdr:from>
    <xdr:to>
      <xdr:col>12</xdr:col>
      <xdr:colOff>2251</xdr:colOff>
      <xdr:row>19</xdr:row>
      <xdr:rowOff>608949</xdr:rowOff>
    </xdr:to>
    <xdr:graphicFrame macro="">
      <xdr:nvGraphicFramePr>
        <xdr:cNvPr id="8" name="Chart 7">
          <a:extLst>
            <a:ext uri="{FF2B5EF4-FFF2-40B4-BE49-F238E27FC236}">
              <a16:creationId xmlns:a16="http://schemas.microsoft.com/office/drawing/2014/main" id="{9B0E8E97-BD3D-405C-BF2D-83396CA99D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46794</xdr:colOff>
      <xdr:row>20</xdr:row>
      <xdr:rowOff>51955</xdr:rowOff>
    </xdr:from>
    <xdr:to>
      <xdr:col>11</xdr:col>
      <xdr:colOff>645533</xdr:colOff>
      <xdr:row>20</xdr:row>
      <xdr:rowOff>770658</xdr:rowOff>
    </xdr:to>
    <xdr:graphicFrame macro="">
      <xdr:nvGraphicFramePr>
        <xdr:cNvPr id="9" name="Chart 8">
          <a:extLst>
            <a:ext uri="{FF2B5EF4-FFF2-40B4-BE49-F238E27FC236}">
              <a16:creationId xmlns:a16="http://schemas.microsoft.com/office/drawing/2014/main" id="{6C5F7901-E6E1-4D89-9F90-AA302AA252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45552</xdr:colOff>
      <xdr:row>21</xdr:row>
      <xdr:rowOff>436699</xdr:rowOff>
    </xdr:from>
    <xdr:to>
      <xdr:col>11</xdr:col>
      <xdr:colOff>580790</xdr:colOff>
      <xdr:row>21</xdr:row>
      <xdr:rowOff>971937</xdr:rowOff>
    </xdr:to>
    <xdr:graphicFrame macro="">
      <xdr:nvGraphicFramePr>
        <xdr:cNvPr id="10" name="Chart 9">
          <a:extLst>
            <a:ext uri="{FF2B5EF4-FFF2-40B4-BE49-F238E27FC236}">
              <a16:creationId xmlns:a16="http://schemas.microsoft.com/office/drawing/2014/main" id="{E62E1CF3-843A-48E7-9938-D9D09950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55078</xdr:colOff>
      <xdr:row>22</xdr:row>
      <xdr:rowOff>95042</xdr:rowOff>
    </xdr:from>
    <xdr:to>
      <xdr:col>11</xdr:col>
      <xdr:colOff>590316</xdr:colOff>
      <xdr:row>22</xdr:row>
      <xdr:rowOff>635042</xdr:rowOff>
    </xdr:to>
    <xdr:graphicFrame macro="">
      <xdr:nvGraphicFramePr>
        <xdr:cNvPr id="11" name="Chart 10">
          <a:extLst>
            <a:ext uri="{FF2B5EF4-FFF2-40B4-BE49-F238E27FC236}">
              <a16:creationId xmlns:a16="http://schemas.microsoft.com/office/drawing/2014/main" id="{F0742A99-4A5D-450D-9236-0AA4092520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42033</xdr:colOff>
      <xdr:row>23</xdr:row>
      <xdr:rowOff>115128</xdr:rowOff>
    </xdr:from>
    <xdr:to>
      <xdr:col>11</xdr:col>
      <xdr:colOff>582033</xdr:colOff>
      <xdr:row>23</xdr:row>
      <xdr:rowOff>659890</xdr:rowOff>
    </xdr:to>
    <xdr:graphicFrame macro="">
      <xdr:nvGraphicFramePr>
        <xdr:cNvPr id="12" name="Chart 11">
          <a:extLst>
            <a:ext uri="{FF2B5EF4-FFF2-40B4-BE49-F238E27FC236}">
              <a16:creationId xmlns:a16="http://schemas.microsoft.com/office/drawing/2014/main" id="{41B07B83-5BB9-4C84-850F-7B3633D8A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58598</xdr:colOff>
      <xdr:row>14</xdr:row>
      <xdr:rowOff>101046</xdr:rowOff>
    </xdr:from>
    <xdr:to>
      <xdr:col>11</xdr:col>
      <xdr:colOff>598598</xdr:colOff>
      <xdr:row>14</xdr:row>
      <xdr:rowOff>641046</xdr:rowOff>
    </xdr:to>
    <xdr:graphicFrame macro="">
      <xdr:nvGraphicFramePr>
        <xdr:cNvPr id="13" name="Chart 12">
          <a:extLst>
            <a:ext uri="{FF2B5EF4-FFF2-40B4-BE49-F238E27FC236}">
              <a16:creationId xmlns:a16="http://schemas.microsoft.com/office/drawing/2014/main" id="{D12FBA59-B13B-4610-B6C1-AB825EF7B8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46795</xdr:colOff>
      <xdr:row>24</xdr:row>
      <xdr:rowOff>112847</xdr:rowOff>
    </xdr:from>
    <xdr:to>
      <xdr:col>11</xdr:col>
      <xdr:colOff>582033</xdr:colOff>
      <xdr:row>24</xdr:row>
      <xdr:rowOff>652847</xdr:rowOff>
    </xdr:to>
    <xdr:graphicFrame macro="">
      <xdr:nvGraphicFramePr>
        <xdr:cNvPr id="20" name="Chart 19">
          <a:extLst>
            <a:ext uri="{FF2B5EF4-FFF2-40B4-BE49-F238E27FC236}">
              <a16:creationId xmlns:a16="http://schemas.microsoft.com/office/drawing/2014/main" id="{2FA05C35-A469-41CF-B571-C27C789A2A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33129</xdr:colOff>
      <xdr:row>6</xdr:row>
      <xdr:rowOff>121960</xdr:rowOff>
    </xdr:from>
    <xdr:to>
      <xdr:col>12</xdr:col>
      <xdr:colOff>112436</xdr:colOff>
      <xdr:row>9</xdr:row>
      <xdr:rowOff>162131</xdr:rowOff>
    </xdr:to>
    <xdr:graphicFrame macro="">
      <xdr:nvGraphicFramePr>
        <xdr:cNvPr id="25" name="Chart 24">
          <a:extLst>
            <a:ext uri="{FF2B5EF4-FFF2-40B4-BE49-F238E27FC236}">
              <a16:creationId xmlns:a16="http://schemas.microsoft.com/office/drawing/2014/main" id="{86589369-F3B6-4D2D-AFBE-F0BFE4E67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628650</xdr:colOff>
      <xdr:row>0</xdr:row>
      <xdr:rowOff>190500</xdr:rowOff>
    </xdr:from>
    <xdr:to>
      <xdr:col>1</xdr:col>
      <xdr:colOff>1806040</xdr:colOff>
      <xdr:row>6</xdr:row>
      <xdr:rowOff>2940</xdr:rowOff>
    </xdr:to>
    <xdr:pic>
      <xdr:nvPicPr>
        <xdr:cNvPr id="17" name="Picture 16">
          <a:extLst>
            <a:ext uri="{FF2B5EF4-FFF2-40B4-BE49-F238E27FC236}">
              <a16:creationId xmlns:a16="http://schemas.microsoft.com/office/drawing/2014/main" id="{D045F502-69E6-40DB-8D43-728D60FD2FD3}"/>
            </a:ext>
            <a:ext uri="{147F2762-F138-4A5C-976F-8EAC2B608ADB}">
              <a16:predDERef xmlns:a16="http://schemas.microsoft.com/office/drawing/2014/main" pred="{86589369-F3B6-4D2D-AFBE-F0BFE4E675D4}"/>
            </a:ext>
          </a:extLst>
        </xdr:cNvPr>
        <xdr:cNvPicPr>
          <a:picLocks noChangeAspect="1"/>
        </xdr:cNvPicPr>
      </xdr:nvPicPr>
      <xdr:blipFill>
        <a:blip xmlns:r="http://schemas.openxmlformats.org/officeDocument/2006/relationships" r:embed="rId14"/>
        <a:stretch>
          <a:fillRect/>
        </a:stretch>
      </xdr:blipFill>
      <xdr:spPr>
        <a:xfrm>
          <a:off x="628650" y="190500"/>
          <a:ext cx="1828800" cy="979503"/>
        </a:xfrm>
        <a:prstGeom prst="rect">
          <a:avLst/>
        </a:prstGeom>
      </xdr:spPr>
    </xdr:pic>
    <xdr:clientData/>
  </xdr:twoCellAnchor>
  <xdr:twoCellAnchor>
    <xdr:from>
      <xdr:col>11</xdr:col>
      <xdr:colOff>0</xdr:colOff>
      <xdr:row>24</xdr:row>
      <xdr:rowOff>0</xdr:rowOff>
    </xdr:from>
    <xdr:to>
      <xdr:col>11</xdr:col>
      <xdr:colOff>535238</xdr:colOff>
      <xdr:row>24</xdr:row>
      <xdr:rowOff>0</xdr:rowOff>
    </xdr:to>
    <xdr:graphicFrame macro="">
      <xdr:nvGraphicFramePr>
        <xdr:cNvPr id="31" name="Chart 30">
          <a:extLst>
            <a:ext uri="{FF2B5EF4-FFF2-40B4-BE49-F238E27FC236}">
              <a16:creationId xmlns:a16="http://schemas.microsoft.com/office/drawing/2014/main" id="{BB1C0160-E9CE-41B4-8EE1-7EE30544A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0</xdr:colOff>
      <xdr:row>24</xdr:row>
      <xdr:rowOff>0</xdr:rowOff>
    </xdr:from>
    <xdr:to>
      <xdr:col>11</xdr:col>
      <xdr:colOff>535238</xdr:colOff>
      <xdr:row>24</xdr:row>
      <xdr:rowOff>2838</xdr:rowOff>
    </xdr:to>
    <xdr:graphicFrame macro="">
      <xdr:nvGraphicFramePr>
        <xdr:cNvPr id="32" name="Chart 31">
          <a:extLst>
            <a:ext uri="{FF2B5EF4-FFF2-40B4-BE49-F238E27FC236}">
              <a16:creationId xmlns:a16="http://schemas.microsoft.com/office/drawing/2014/main" id="{79B45632-4880-49F3-90F6-8525E17095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1BA8361-640B-44AD-8684-850E33DA9B70}" name="Table2" displayName="Table2" ref="A2:H14" totalsRowShown="0" headerRowDxfId="99">
  <autoFilter ref="A2:H14" xr:uid="{D7824867-078E-4301-A0FB-758B70E7D95C}"/>
  <tableColumns count="8">
    <tableColumn id="1" xr3:uid="{70A235FF-1050-4B0B-8020-56B8028103BA}" name="Criteria" dataDxfId="98"/>
    <tableColumn id="2" xr3:uid="{70251BA7-34F0-45A9-AE50-1064B7C397E1}" name="Description" dataDxfId="97"/>
    <tableColumn id="8" xr3:uid="{F5BA5A6F-F15D-464E-9A23-1DE60E802501}" name="Priority" dataDxfId="96"/>
    <tableColumn id="7" xr3:uid="{5D235819-CCB6-4088-B65E-ABFBF8020E98}" name="Impact" dataDxfId="95"/>
    <tableColumn id="3" xr3:uid="{D0A9FD2E-0B8D-467E-9174-AFAC356C68DA}" name="First Line" dataDxfId="94"/>
    <tableColumn id="4" xr3:uid="{A5DBEA95-92D9-4A6B-98C4-8C942199D09A}" name="Second Line" dataDxfId="93"/>
    <tableColumn id="5" xr3:uid="{5B6D4DE2-BB97-4C3E-8F01-55B7B944D55A}" name="Third Line" dataDxfId="92"/>
    <tableColumn id="6" xr3:uid="{8BE00AC3-0A44-4862-8C26-06923988C7F6}" name="Notes and Actions" dataDxfId="91"/>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F009-AD79-4D75-87D9-FC501CF1BB20}">
  <sheetPr codeName="Sheet1"/>
  <dimension ref="A1:S24"/>
  <sheetViews>
    <sheetView topLeftCell="B1" workbookViewId="0">
      <selection activeCell="E10" sqref="E10"/>
    </sheetView>
  </sheetViews>
  <sheetFormatPr defaultRowHeight="14.4" x14ac:dyDescent="0.3"/>
  <cols>
    <col min="1" max="1" width="11.77734375" customWidth="1"/>
    <col min="2" max="2" width="18" customWidth="1"/>
    <col min="3" max="3" width="21" customWidth="1"/>
    <col min="4" max="4" width="17.44140625" customWidth="1"/>
    <col min="5" max="20" width="9.5546875" customWidth="1"/>
  </cols>
  <sheetData>
    <row r="1" spans="1:19" x14ac:dyDescent="0.3">
      <c r="A1" s="1" t="s">
        <v>0</v>
      </c>
      <c r="B1" s="1" t="s">
        <v>1</v>
      </c>
      <c r="C1" s="1" t="s">
        <v>143</v>
      </c>
    </row>
    <row r="2" spans="1:19" x14ac:dyDescent="0.3">
      <c r="A2" t="s">
        <v>2</v>
      </c>
      <c r="B2" t="s">
        <v>2</v>
      </c>
      <c r="C2" t="s">
        <v>140</v>
      </c>
    </row>
    <row r="3" spans="1:19" x14ac:dyDescent="0.3">
      <c r="A3" t="s">
        <v>3</v>
      </c>
      <c r="B3" t="s">
        <v>3</v>
      </c>
      <c r="C3" t="s">
        <v>141</v>
      </c>
    </row>
    <row r="4" spans="1:19" x14ac:dyDescent="0.3">
      <c r="A4" t="s">
        <v>4</v>
      </c>
      <c r="B4" t="s">
        <v>4</v>
      </c>
      <c r="C4" t="s">
        <v>142</v>
      </c>
    </row>
    <row r="7" spans="1:19" x14ac:dyDescent="0.3">
      <c r="D7" s="3" t="s">
        <v>5</v>
      </c>
      <c r="E7" s="3" t="s">
        <v>6</v>
      </c>
      <c r="F7" s="3" t="s">
        <v>7</v>
      </c>
      <c r="G7" s="3" t="s">
        <v>8</v>
      </c>
      <c r="H7" s="3" t="s">
        <v>9</v>
      </c>
      <c r="I7" s="3" t="s">
        <v>10</v>
      </c>
      <c r="J7" s="3" t="s">
        <v>11</v>
      </c>
      <c r="K7" s="3" t="s">
        <v>12</v>
      </c>
      <c r="L7" s="3" t="s">
        <v>13</v>
      </c>
      <c r="M7" s="3" t="s">
        <v>14</v>
      </c>
      <c r="N7" s="3" t="s">
        <v>15</v>
      </c>
      <c r="O7" s="3" t="s">
        <v>16</v>
      </c>
      <c r="P7" s="3" t="s">
        <v>144</v>
      </c>
      <c r="Q7" s="3" t="s">
        <v>157</v>
      </c>
      <c r="R7" s="3" t="s">
        <v>158</v>
      </c>
      <c r="S7" s="3" t="s">
        <v>159</v>
      </c>
    </row>
    <row r="8" spans="1:19" x14ac:dyDescent="0.3">
      <c r="D8" s="4">
        <f>IF('Criteria 1'!$D$2="Substantial",1,IF('Criteria 1'!$D$2="Reasonable",2,IF('Criteria 1'!$D$2="Limited",3,0)))</f>
        <v>1</v>
      </c>
      <c r="E8" s="4">
        <f>IF('Criteria 2'!$D$2="Substantial",1,IF('Criteria 2'!$D$2="Reasonable",2,IF('Criteria 2'!$D$2="Limited",3,0)))</f>
        <v>1</v>
      </c>
      <c r="F8" s="4">
        <f>IF('Criteria 3'!$D$2="Substantial",1,IF('Criteria 3'!$D$2="Reasonable",2,IF('Criteria 3'!$D$2="Limited",3,0)))</f>
        <v>1</v>
      </c>
      <c r="G8" s="4">
        <f>IF('Criteria 4'!$D$2="Substantial",1,IF('Criteria 4'!$D$2="Reasonable",2,IF('Criteria 4'!$D$2="Limited",3,0)))</f>
        <v>1</v>
      </c>
      <c r="H8" s="4">
        <f>IF('Criteria 5'!$D$2="Substantial",1,IF('Criteria 5'!$D$2="Reasonable",2,IF('Criteria 5'!$D$2="Limited",3,0)))</f>
        <v>1</v>
      </c>
      <c r="I8" s="4">
        <f>IF('Criteria 6'!$D$2="Substantial",1,IF('Criteria 6'!$D$2="Reasonable",2,IF('Criteria 6'!$D$2="Limited",3,0)))</f>
        <v>1</v>
      </c>
      <c r="J8" s="4">
        <f>IF('Criteria 7'!$D$2="Substantial",1,IF('Criteria 7'!$D$2="Reasonable",2,IF('Criteria 7'!$D$2="Limited",3,0)))</f>
        <v>1</v>
      </c>
      <c r="K8" s="4">
        <f>IF('Criteria 8'!$D$2="Substantial",1,IF('Criteria 8'!$D$2="Reasonable",2,IF('Criteria 8'!$D$2="Limited",3,0)))</f>
        <v>1</v>
      </c>
      <c r="L8" s="4">
        <f>IF('Criteria 9'!$D$2="Substantial",1,IF('Criteria 9'!$D$2="Reasonable",2,IF('Criteria 9'!$D$2="Limited",3,0)))</f>
        <v>1</v>
      </c>
      <c r="M8" s="4">
        <f>IF('Criteria 10'!$D$2="Substantial",1,IF('Criteria 10'!$D$2="Reasonable",2,IF('Criteria 10'!$D$2="Limited",3,0)))</f>
        <v>1</v>
      </c>
      <c r="N8" s="4">
        <f>IF('Criteria 11'!$D$2="Substantial",1,IF('Criteria 11'!$D$2="Reasonable",2,IF('Criteria 11'!$D$2="Limited",3,0)))</f>
        <v>1</v>
      </c>
      <c r="O8" s="4" t="e">
        <f>IF(#REF!="Substantial",1,IF(#REF!="Reasonable",2,IF(#REF!="Limited",3,0)))</f>
        <v>#REF!</v>
      </c>
      <c r="P8" s="4" t="e">
        <f>IF(#REF!="Substantial",1,IF(#REF!="Reasonable",2,IF(#REF!="Limited",3,0)))</f>
        <v>#REF!</v>
      </c>
      <c r="Q8" s="4" t="e">
        <f>IF(#REF!="Substantial",1,IF(#REF!="Reasonable",2,IF(#REF!="Limited",3,0)))</f>
        <v>#REF!</v>
      </c>
      <c r="R8" s="4" t="e">
        <f>IF(#REF!="Substantial",1,IF(#REF!="Reasonable",2,IF(#REF!="Limited",3,0)))</f>
        <v>#REF!</v>
      </c>
      <c r="S8" s="4" t="e">
        <f>IF(#REF!="Substantial",1,IF(#REF!="Reasonable",2,IF(#REF!="Limited",3,0)))</f>
        <v>#REF!</v>
      </c>
    </row>
    <row r="9" spans="1:19" x14ac:dyDescent="0.3">
      <c r="A9" s="20"/>
    </row>
    <row r="10" spans="1:19" x14ac:dyDescent="0.3">
      <c r="A10" s="20"/>
      <c r="D10" s="21" t="s">
        <v>140</v>
      </c>
      <c r="E10" s="22">
        <f>COUNTIF($D$8:$T$8,1)</f>
        <v>11</v>
      </c>
    </row>
    <row r="11" spans="1:19" x14ac:dyDescent="0.3">
      <c r="A11" s="20"/>
      <c r="D11" s="21" t="s">
        <v>141</v>
      </c>
      <c r="E11" s="23">
        <f>COUNTIF($D$8:$T$8,2)</f>
        <v>0</v>
      </c>
    </row>
    <row r="12" spans="1:19" x14ac:dyDescent="0.3">
      <c r="A12" s="20"/>
      <c r="D12" s="21" t="s">
        <v>142</v>
      </c>
      <c r="E12" s="24">
        <f>COUNTIF($D$8:$T$8,3)</f>
        <v>0</v>
      </c>
    </row>
    <row r="13" spans="1:19" x14ac:dyDescent="0.3">
      <c r="A13" s="20"/>
    </row>
    <row r="14" spans="1:19" x14ac:dyDescent="0.3">
      <c r="A14" s="20"/>
    </row>
    <row r="15" spans="1:19" x14ac:dyDescent="0.3">
      <c r="A15" s="20"/>
    </row>
    <row r="16" spans="1:19"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0363-2054-4626-8DBB-93CF51DC284E}">
  <sheetPr codeName="Sheet2"/>
  <dimension ref="A1"/>
  <sheetViews>
    <sheetView tabSelected="1" workbookViewId="0">
      <selection activeCell="S15" sqref="S15"/>
    </sheetView>
  </sheetViews>
  <sheetFormatPr defaultRowHeight="14.4" x14ac:dyDescent="0.3"/>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00B4-0208-4F33-B426-0224EE6FE99E}">
  <sheetPr>
    <tabColor rgb="FF00B050"/>
  </sheetPr>
  <dimension ref="A1:H14"/>
  <sheetViews>
    <sheetView zoomScale="80" zoomScaleNormal="80" workbookViewId="0">
      <pane xSplit="2" ySplit="3" topLeftCell="C4" activePane="bottomRight" state="frozen"/>
      <selection pane="topRight" activeCell="C1" sqref="C1"/>
      <selection pane="bottomLeft" activeCell="A4" sqref="A4"/>
      <selection pane="bottomRight" activeCell="B15" sqref="B15"/>
    </sheetView>
  </sheetViews>
  <sheetFormatPr defaultRowHeight="14.4" x14ac:dyDescent="0.3"/>
  <cols>
    <col min="1" max="1" width="12" customWidth="1"/>
    <col min="2" max="2" width="78.33203125" customWidth="1"/>
    <col min="3" max="4" width="11.109375" customWidth="1"/>
    <col min="5" max="5" width="43.21875" style="97" customWidth="1"/>
    <col min="6" max="6" width="42.88671875" style="97" customWidth="1"/>
    <col min="7" max="7" width="43.33203125" style="97" customWidth="1"/>
    <col min="8" max="8" width="63.21875" style="97" customWidth="1"/>
  </cols>
  <sheetData>
    <row r="1" spans="1:8" s="2" customFormat="1" ht="18" x14ac:dyDescent="0.3">
      <c r="A1" s="99"/>
      <c r="B1" s="98" t="str">
        <f>Dashboard!I4</f>
        <v>Leading the Service</v>
      </c>
      <c r="C1" s="105" t="s">
        <v>156</v>
      </c>
      <c r="D1" s="106"/>
      <c r="E1" s="106"/>
      <c r="F1" s="106"/>
      <c r="G1" s="107"/>
      <c r="H1" s="100"/>
    </row>
    <row r="2" spans="1:8" s="90" customFormat="1" ht="18" x14ac:dyDescent="0.3">
      <c r="A2" s="87" t="s">
        <v>22</v>
      </c>
      <c r="B2" s="87" t="s">
        <v>23</v>
      </c>
      <c r="C2" s="87" t="s">
        <v>0</v>
      </c>
      <c r="D2" s="87" t="s">
        <v>1</v>
      </c>
      <c r="E2" s="88" t="s">
        <v>148</v>
      </c>
      <c r="F2" s="88" t="s">
        <v>149</v>
      </c>
      <c r="G2" s="88" t="s">
        <v>150</v>
      </c>
      <c r="H2" s="89" t="s">
        <v>151</v>
      </c>
    </row>
    <row r="3" spans="1:8" s="94" customFormat="1" ht="96" x14ac:dyDescent="0.3">
      <c r="A3" s="91"/>
      <c r="B3" s="91"/>
      <c r="C3" s="91"/>
      <c r="D3" s="91"/>
      <c r="E3" s="92" t="s">
        <v>152</v>
      </c>
      <c r="F3" s="92" t="s">
        <v>153</v>
      </c>
      <c r="G3" s="93" t="s">
        <v>154</v>
      </c>
      <c r="H3" s="92" t="s">
        <v>155</v>
      </c>
    </row>
    <row r="4" spans="1:8" ht="28.8" x14ac:dyDescent="0.3">
      <c r="A4" s="95">
        <f>Dashboard!A14</f>
        <v>1</v>
      </c>
      <c r="B4" s="27" t="str">
        <f>Dashboard!B14</f>
        <v>make clear the vision and strategic objectives for the service, which are available to and understood by all</v>
      </c>
      <c r="C4" s="101"/>
      <c r="D4" s="101"/>
      <c r="E4" s="96"/>
      <c r="F4" s="96"/>
      <c r="G4" s="96"/>
      <c r="H4" s="96"/>
    </row>
    <row r="5" spans="1:8" ht="144" x14ac:dyDescent="0.3">
      <c r="A5" s="95">
        <f>Dashboard!A15</f>
        <v>2</v>
      </c>
      <c r="B5" s="27" t="str">
        <f>Dashboard!B15</f>
        <v>apply the principles of Organisational Learning to evaluate and continually improve what they do and how they do it for the benefit of the public and the service by:
a.	looking forward, enabling it to identify emerging opportunities, challenges, risks and developments;
b.	exploring opportunities to evolve and improve ways of working through innovative thinking and action;
c.	coordinating their organisational development through integrating their functional improvement and change action plans to inform strategic planning; and
d.	maximising opportunities to learn and innovate either from within or through collaboration with others.</v>
      </c>
      <c r="C5" s="101"/>
      <c r="D5" s="101"/>
      <c r="E5" s="96"/>
      <c r="F5" s="96"/>
      <c r="G5" s="96"/>
      <c r="H5" s="96"/>
    </row>
    <row r="6" spans="1:8" ht="345.6" x14ac:dyDescent="0.3">
      <c r="A6" s="95">
        <f>Dashboard!A16</f>
        <v>3</v>
      </c>
      <c r="B6" s="27" t="str">
        <f>Dashboard!B16</f>
        <v>carry out strategic planning activities so that it:
a.	understands its local risk profile and considers and puts in place appropriate mitigations to be able to respond to: 
i.	the risks faced by, and incidents in, its local community; and
ii.	local, regional and national scale emergencies, working as a single service or collaboratively with partners or as part of a multi-agency response. 
b.	undertakes robust workforce planning to:
i.	understand its capabilities so that it can deploy its resources effectively;
ii.	identify and manage potential and talent; and
iii.	attract and maintain a competent and diverse workforce.
c.	aligns its finances to its strategic plans, risk profile and vision, whilst ensuring it remains financially viable, sustainable and delivers value for money for its community; 
d.	understands and plans for the ongoing maintenance of its assets, including estates, fleet and ICT;
e.	identifies, understands and manages its corporate risks;
f.	can understand its environmental impacts and put actions in place to reduce or mitigate them, or both; 
g.	has appropriate business continuity plans in place so that it is resilient and able to function during times of disruption; 
h.	maintains adequate technology to support the service;
i.	identifies and collects the right data to support effective and informed decision making, in a timely manner; and
j.	supports good governance, assigning clear responsibilities, roles and accountabilities and provides assurance about its organisational performance</v>
      </c>
      <c r="C6" s="101"/>
      <c r="D6" s="101"/>
      <c r="E6" s="96"/>
      <c r="F6" s="96"/>
      <c r="G6" s="96"/>
      <c r="H6" s="96"/>
    </row>
    <row r="7" spans="1:8" ht="43.2" x14ac:dyDescent="0.3">
      <c r="A7" s="95">
        <f>Dashboard!A17</f>
        <v>4</v>
      </c>
      <c r="B7" s="27" t="str">
        <f>Dashboard!B17</f>
        <v xml:space="preserve">have a strategic approach to communication, engagement and consultation which includes clear principles about how the organisation will communicate with its audiences, linked to the values of the service and the Code of Ethics Fire Standard </v>
      </c>
      <c r="C7" s="101"/>
      <c r="D7" s="101"/>
      <c r="E7" s="96"/>
      <c r="F7" s="96"/>
      <c r="G7" s="96"/>
      <c r="H7" s="96"/>
    </row>
    <row r="8" spans="1:8" ht="158.4" x14ac:dyDescent="0.3">
      <c r="A8" s="95">
        <f>Dashboard!A18</f>
        <v>5</v>
      </c>
      <c r="B8" s="27" t="str">
        <f>Dashboard!B18</f>
        <v>put controls and processes in place so that it can effectively monitor, manage and report on:
a.	finances;
b.	commercial activities and procurement;
c.	corporate risks;
d.	assets, with due consideration of whole life cycle and disposal; 
e.	organisational performance; 
f.	compliance with legislation and statutory responsibilities; 
g.	communication, engagement and consultation;
h.	talent management, organisational development, and change; and
i.	disciplinaries, grievances, complaints, staff disclosures and whistle blowing</v>
      </c>
      <c r="C8" s="101"/>
      <c r="D8" s="101"/>
      <c r="E8" s="96"/>
      <c r="F8" s="96"/>
      <c r="G8" s="96"/>
      <c r="H8" s="96"/>
    </row>
    <row r="9" spans="1:8" ht="28.8" x14ac:dyDescent="0.3">
      <c r="A9" s="95">
        <f>Dashboard!A19</f>
        <v>6</v>
      </c>
      <c r="B9" s="27" t="str">
        <f>Dashboard!B19</f>
        <v>have provision for accessing legal and other specialist advice to inform the day-to-day operation of the service</v>
      </c>
      <c r="C9" s="101"/>
      <c r="D9" s="101"/>
      <c r="E9" s="96"/>
      <c r="F9" s="96"/>
      <c r="G9" s="96"/>
      <c r="H9" s="96"/>
    </row>
    <row r="10" spans="1:8" ht="374.4" x14ac:dyDescent="0.3">
      <c r="A10" s="95">
        <f>Dashboard!A20</f>
        <v>7</v>
      </c>
      <c r="B10" s="27" t="str">
        <f>Dashboard!B20</f>
        <v>have leaders at all levels that:
a.	are accountable for the success of their service in:
i.	delivering its vision and strategic objectives;
ii.	complying with legislation, statutory requirements and industry standards; 
iii.	aligning their service to the Fire Standards and any other relevant professional standards; and
iv.	upholding and enhancing the high reputation of the service in all they do.
b.	are politically aware, open to scrutiny and understand both the national and local challenges facing their service and others;
c.	are open-minded, open to learning and actively monitor the environment they operate in to enable them to work with agility and foresight; 
d.	embody, role model and actively promote:
i.	an environment that creates and maintains trust throughout the service;
ii.	the leadership behaviours set out in the NFCC Leadership Framework; and
iii.	the ethical behaviours set out in the Core Code of Ethics.
e.	relate to others effectively and constructively because of their emotional intelligence;
f.	demonstrate and encourage in others excellent communication skills, welcoming feedback from all;
g.	use their effective influencing skills to develop and maintain positive and constructive relationships with: 
i.	staff representative bodies to develop and foster a positive industrial relations climate that builds trust and facilitates change; and
ii.	partners and stakeholders to deliver excellence to the community.
h.	are technologically and data literate, who understand the importance of data and how to interpret it to support their planning and decision making
i.	able to budget responsibly to contribute to an efficiently run service</v>
      </c>
      <c r="C10" s="101"/>
      <c r="D10" s="101"/>
      <c r="E10" s="96"/>
      <c r="F10" s="96"/>
      <c r="G10" s="96"/>
      <c r="H10" s="96"/>
    </row>
    <row r="11" spans="1:8" x14ac:dyDescent="0.3">
      <c r="A11" s="95">
        <f>Dashboard!A21</f>
        <v>8</v>
      </c>
      <c r="B11" s="27" t="str">
        <f>Dashboard!B21</f>
        <v>provide comprehensive, accurate and data driven reporting</v>
      </c>
      <c r="C11" s="101"/>
      <c r="D11" s="101"/>
      <c r="E11" s="96"/>
      <c r="F11" s="96"/>
      <c r="G11" s="96"/>
      <c r="H11" s="96"/>
    </row>
    <row r="12" spans="1:8" ht="28.8" x14ac:dyDescent="0.3">
      <c r="A12" s="95">
        <f>Dashboard!A22</f>
        <v>9</v>
      </c>
      <c r="B12" s="27" t="str">
        <f>Dashboard!B22</f>
        <v>recognise when it may need support and draw on the appropriate networks, national guidance and tools to support its own organisational development</v>
      </c>
      <c r="C12" s="101"/>
      <c r="D12" s="101"/>
      <c r="E12" s="96"/>
      <c r="F12" s="96"/>
      <c r="G12" s="96"/>
      <c r="H12" s="96"/>
    </row>
    <row r="13" spans="1:8" ht="43.2" x14ac:dyDescent="0.3">
      <c r="A13" s="95">
        <f>Dashboard!A23</f>
        <v>10</v>
      </c>
      <c r="B13" s="27" t="str">
        <f>Dashboard!B23</f>
        <v>maximise opportunities gained from supporting the National Fire Chiefs Council (NFCC) network by sharing learning and experiences, collaborating with others and contributing to the continual improvement of the service</v>
      </c>
      <c r="C13" s="101"/>
      <c r="D13" s="101"/>
      <c r="E13" s="96"/>
      <c r="F13" s="96"/>
      <c r="G13" s="96"/>
      <c r="H13" s="96"/>
    </row>
    <row r="14" spans="1:8" ht="28.8" x14ac:dyDescent="0.3">
      <c r="A14" s="95">
        <f>Dashboard!A24</f>
        <v>11</v>
      </c>
      <c r="B14" s="27" t="str">
        <f>Dashboard!B24</f>
        <v>engage regionally and nationally with peers, partners and stakeholders, collaborating where appropriate</v>
      </c>
      <c r="C14" s="101"/>
      <c r="D14" s="101"/>
      <c r="E14" s="96"/>
      <c r="F14" s="96"/>
      <c r="G14" s="96"/>
      <c r="H14" s="96"/>
    </row>
  </sheetData>
  <mergeCells count="1">
    <mergeCell ref="C1:G1"/>
  </mergeCells>
  <pageMargins left="0.70866141732283472" right="0.70866141732283472" top="0.74803149606299213" bottom="0.74803149606299213" header="0.31496062992125984" footer="0.31496062992125984"/>
  <pageSetup paperSize="8" scale="65" orientation="landscape" horizontalDpi="4294967293" verticalDpi="0"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AE8CA039-6867-4718-89F4-7606AD76853F}">
            <xm:f>NOT(ISERROR(SEARCH(#REF!,E3)))</xm:f>
            <xm:f>#REF!</xm:f>
            <x14:dxf>
              <fill>
                <patternFill>
                  <bgColor theme="4" tint="0.79998168889431442"/>
                </patternFill>
              </fill>
            </x14:dxf>
          </x14:cfRule>
          <x14:cfRule type="containsText" priority="2" operator="containsText" id="{59660CCF-B040-4FE7-A02E-3FAEC64CA145}">
            <xm:f>NOT(ISERROR(SEARCH(#REF!,E3)))</xm:f>
            <xm:f>#REF!</xm:f>
            <x14:dxf>
              <fill>
                <patternFill>
                  <bgColor theme="4" tint="0.39994506668294322"/>
                </patternFill>
              </fill>
            </x14:dxf>
          </x14:cfRule>
          <x14:cfRule type="containsText" priority="3" operator="containsText" id="{3D48447D-44CB-468D-A5C9-493BC18C87D3}">
            <xm:f>NOT(ISERROR(SEARCH(#REF!,E3)))</xm:f>
            <xm:f>#REF!</xm:f>
            <x14:dxf>
              <font>
                <color theme="0"/>
              </font>
              <fill>
                <patternFill>
                  <bgColor theme="4" tint="-0.24994659260841701"/>
                </patternFill>
              </fill>
            </x14:dxf>
          </x14:cfRule>
          <xm:sqref>E3:F14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7A7227D-8CA0-41E7-B0AD-B25981DE3F4E}">
          <x14:formula1>
            <xm:f>Lists!$A$2:$A$4</xm:f>
          </x14:formula1>
          <xm:sqref>C4:C14</xm:sqref>
        </x14:dataValidation>
        <x14:dataValidation type="list" allowBlank="1" showInputMessage="1" showErrorMessage="1" xr:uid="{A33D3B38-BF42-495E-87BF-01731710BCED}">
          <x14:formula1>
            <xm:f>Lists!$B$2:$B$4</xm:f>
          </x14:formula1>
          <xm:sqref>D4:D14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4F68-EC5C-4D2A-94C7-582ACBA06F91}">
  <sheetPr codeName="Sheet3">
    <tabColor rgb="FF0070C0"/>
  </sheetPr>
  <dimension ref="A4:L26"/>
  <sheetViews>
    <sheetView showGridLines="0" zoomScale="76" zoomScaleNormal="110" workbookViewId="0">
      <selection activeCell="P27" sqref="P27"/>
    </sheetView>
  </sheetViews>
  <sheetFormatPr defaultColWidth="9" defaultRowHeight="14.4" x14ac:dyDescent="0.3"/>
  <cols>
    <col min="1" max="1" width="7.6640625" style="2" bestFit="1" customWidth="1"/>
    <col min="2" max="2" width="71.88671875" style="2" bestFit="1" customWidth="1"/>
    <col min="3" max="3" width="5.5546875" style="2" bestFit="1" customWidth="1"/>
    <col min="4" max="4" width="9.33203125" style="2" bestFit="1" customWidth="1"/>
    <col min="5" max="5" width="6.109375" style="2" bestFit="1" customWidth="1"/>
    <col min="6" max="6" width="5.5546875" style="2" bestFit="1" customWidth="1"/>
    <col min="7" max="7" width="9.33203125" style="2" bestFit="1" customWidth="1"/>
    <col min="8" max="8" width="6.109375" style="2" bestFit="1" customWidth="1"/>
    <col min="9" max="9" width="8.77734375" style="2" customWidth="1"/>
    <col min="10" max="10" width="8.6640625" style="2" bestFit="1" customWidth="1"/>
    <col min="11" max="11" width="8.88671875" style="2" bestFit="1" customWidth="1"/>
    <col min="12" max="12" width="7.109375" style="2" bestFit="1" customWidth="1"/>
    <col min="13" max="16384" width="9" style="2"/>
  </cols>
  <sheetData>
    <row r="4" spans="1:12" ht="18" x14ac:dyDescent="0.3">
      <c r="E4" s="108" t="s">
        <v>147</v>
      </c>
      <c r="F4" s="108"/>
      <c r="G4" s="108"/>
      <c r="H4" s="40"/>
      <c r="I4" s="109" t="s">
        <v>160</v>
      </c>
      <c r="J4" s="110"/>
      <c r="K4" s="110"/>
      <c r="L4" s="111"/>
    </row>
    <row r="5" spans="1:12" ht="15" thickBot="1" x14ac:dyDescent="0.35"/>
    <row r="6" spans="1:12" ht="16.8" thickTop="1" thickBot="1" x14ac:dyDescent="0.35">
      <c r="B6" s="128" t="s">
        <v>17</v>
      </c>
      <c r="C6" s="128"/>
      <c r="D6" s="128"/>
      <c r="E6" s="128"/>
      <c r="F6" s="128"/>
      <c r="G6" s="128"/>
      <c r="I6" s="118" t="s">
        <v>146</v>
      </c>
      <c r="J6" s="119"/>
      <c r="K6" s="119"/>
      <c r="L6" s="120"/>
    </row>
    <row r="7" spans="1:12" ht="15" thickBot="1" x14ac:dyDescent="0.35">
      <c r="B7" s="19" t="s">
        <v>18</v>
      </c>
      <c r="C7" s="127"/>
      <c r="D7" s="127"/>
      <c r="E7" s="127"/>
      <c r="F7" s="127"/>
      <c r="G7" s="127"/>
      <c r="I7" s="121"/>
      <c r="J7" s="122"/>
      <c r="K7" s="122"/>
      <c r="L7" s="123"/>
    </row>
    <row r="8" spans="1:12" ht="15" thickBot="1" x14ac:dyDescent="0.35">
      <c r="B8" s="19" t="s">
        <v>19</v>
      </c>
      <c r="C8" s="127"/>
      <c r="D8" s="127"/>
      <c r="E8" s="127"/>
      <c r="F8" s="127"/>
      <c r="G8" s="127"/>
      <c r="I8" s="121"/>
      <c r="J8" s="122"/>
      <c r="K8" s="122"/>
      <c r="L8" s="123"/>
    </row>
    <row r="9" spans="1:12" ht="15" thickBot="1" x14ac:dyDescent="0.35">
      <c r="B9" s="19" t="s">
        <v>20</v>
      </c>
      <c r="C9" s="127"/>
      <c r="D9" s="127"/>
      <c r="E9" s="127"/>
      <c r="F9" s="127"/>
      <c r="G9" s="127"/>
      <c r="I9" s="121"/>
      <c r="J9" s="122"/>
      <c r="K9" s="122"/>
      <c r="L9" s="123"/>
    </row>
    <row r="10" spans="1:12" ht="15" thickBot="1" x14ac:dyDescent="0.35">
      <c r="B10" s="19" t="s">
        <v>21</v>
      </c>
      <c r="C10" s="127"/>
      <c r="D10" s="127"/>
      <c r="E10" s="127"/>
      <c r="F10" s="127"/>
      <c r="G10" s="127"/>
      <c r="I10" s="124"/>
      <c r="J10" s="125"/>
      <c r="K10" s="125"/>
      <c r="L10" s="126"/>
    </row>
    <row r="11" spans="1:12" x14ac:dyDescent="0.3">
      <c r="B11" s="18"/>
      <c r="C11" s="18"/>
      <c r="D11"/>
    </row>
    <row r="12" spans="1:12" x14ac:dyDescent="0.3">
      <c r="A12" s="112" t="s">
        <v>22</v>
      </c>
      <c r="B12" s="112" t="s">
        <v>23</v>
      </c>
      <c r="C12" s="116" t="s">
        <v>0</v>
      </c>
      <c r="D12" s="116"/>
      <c r="E12" s="116"/>
      <c r="F12" s="117" t="s">
        <v>1</v>
      </c>
      <c r="G12" s="117"/>
      <c r="H12" s="117"/>
      <c r="I12" s="113" t="s">
        <v>143</v>
      </c>
      <c r="J12" s="114"/>
      <c r="K12" s="114"/>
      <c r="L12" s="115"/>
    </row>
    <row r="13" spans="1:12" s="5" customFormat="1" ht="27.6" x14ac:dyDescent="0.3">
      <c r="A13" s="112"/>
      <c r="B13" s="112"/>
      <c r="C13" s="6" t="s">
        <v>4</v>
      </c>
      <c r="D13" s="7" t="s">
        <v>3</v>
      </c>
      <c r="E13" s="8" t="s">
        <v>2</v>
      </c>
      <c r="F13" s="6" t="s">
        <v>4</v>
      </c>
      <c r="G13" s="7" t="s">
        <v>3</v>
      </c>
      <c r="H13" s="8" t="s">
        <v>2</v>
      </c>
      <c r="I13" s="9" t="s">
        <v>140</v>
      </c>
      <c r="J13" s="10" t="s">
        <v>141</v>
      </c>
      <c r="K13" s="11" t="s">
        <v>142</v>
      </c>
      <c r="L13" s="14" t="s">
        <v>24</v>
      </c>
    </row>
    <row r="14" spans="1:12" ht="28.8" x14ac:dyDescent="0.3">
      <c r="A14" s="3">
        <v>1</v>
      </c>
      <c r="B14" s="12" t="s">
        <v>161</v>
      </c>
      <c r="C14" s="16">
        <f>COUNTIF('Criteria 1'!$B$3:$B$50,"Low")</f>
        <v>0</v>
      </c>
      <c r="D14" s="16">
        <f>COUNTIF('Criteria 1'!$B$3:$B$50,"Medium")</f>
        <v>0</v>
      </c>
      <c r="E14" s="16">
        <f>COUNTIF('Criteria 1'!$B$3:$B$50,"High")</f>
        <v>0</v>
      </c>
      <c r="F14" s="17">
        <f>COUNTIF('Criteria 1'!$C$3:$C$50,"Low")</f>
        <v>0</v>
      </c>
      <c r="G14" s="17">
        <f>COUNTIF('Criteria 1'!$C$3:$C$50,"Medium")</f>
        <v>0</v>
      </c>
      <c r="H14" s="17">
        <f>COUNTIF('Criteria 1'!$C$3:$C$50,"High")</f>
        <v>0</v>
      </c>
      <c r="I14" s="15">
        <f>COUNTIF('Criteria 1'!$D$3:$D$50,"Substantial")</f>
        <v>0</v>
      </c>
      <c r="J14" s="15">
        <f>COUNTIF('Criteria 1'!$D$3:$D$50,"Reasonable")</f>
        <v>0</v>
      </c>
      <c r="K14" s="15">
        <f>COUNTIF('Criteria 1'!$D$3:$D$50,"Limited")</f>
        <v>0</v>
      </c>
      <c r="L14" s="13"/>
    </row>
    <row r="15" spans="1:12" ht="144" x14ac:dyDescent="0.3">
      <c r="A15" s="3">
        <v>2</v>
      </c>
      <c r="B15" s="12" t="s">
        <v>162</v>
      </c>
      <c r="C15" s="16">
        <f>COUNTIF('Criteria 2'!$B$3:$B$50,"Low")</f>
        <v>0</v>
      </c>
      <c r="D15" s="16">
        <f>COUNTIF('Criteria 2'!$B$3:$B$50,"Medium")</f>
        <v>0</v>
      </c>
      <c r="E15" s="16">
        <f>COUNTIF('Criteria 2'!$B$3:$B$50,"High")</f>
        <v>0</v>
      </c>
      <c r="F15" s="17">
        <f>COUNTIF('Criteria 2'!$C$3:$C$50,"Low")</f>
        <v>0</v>
      </c>
      <c r="G15" s="17">
        <f>COUNTIF('Criteria 2'!$C$3:$C$50,"Medium")</f>
        <v>0</v>
      </c>
      <c r="H15" s="17">
        <f>COUNTIF('Criteria 2'!$C$3:$C$50,"High")</f>
        <v>0</v>
      </c>
      <c r="I15" s="15">
        <f>COUNTIF('Criteria 2'!$D$3:$D$50,"Substantial")</f>
        <v>0</v>
      </c>
      <c r="J15" s="15">
        <f>COUNTIF('Criteria 2'!$D$3:$D$50,"Reasonable")</f>
        <v>0</v>
      </c>
      <c r="K15" s="15">
        <f>COUNTIF('Criteria 2'!$D$3:$D$50,"Limited")</f>
        <v>0</v>
      </c>
      <c r="L15" s="13"/>
    </row>
    <row r="16" spans="1:12" ht="360" x14ac:dyDescent="0.3">
      <c r="A16" s="3">
        <v>3</v>
      </c>
      <c r="B16" s="12" t="s">
        <v>165</v>
      </c>
      <c r="C16" s="16">
        <f>COUNTIF('Criteria 3'!$B$3:$B$50,"Low")</f>
        <v>0</v>
      </c>
      <c r="D16" s="16">
        <f>COUNTIF('Criteria 3'!$B$3:$B$50,"Medium")</f>
        <v>0</v>
      </c>
      <c r="E16" s="16">
        <f>COUNTIF('Criteria 3'!$B$3:$B$50,"High")</f>
        <v>0</v>
      </c>
      <c r="F16" s="17">
        <f>COUNTIF('Criteria 3'!$C$3:$C$50,"Low")</f>
        <v>0</v>
      </c>
      <c r="G16" s="17">
        <f>COUNTIF('Criteria 3'!$C$3:$C$50,"Medium")</f>
        <v>0</v>
      </c>
      <c r="H16" s="17">
        <f>COUNTIF('Criteria 3'!$C$3:$C$50,"High")</f>
        <v>0</v>
      </c>
      <c r="I16" s="15">
        <f>COUNTIF('Criteria 3'!$D$3:$D$50,"Substantial")</f>
        <v>0</v>
      </c>
      <c r="J16" s="15">
        <f>COUNTIF('Criteria 3'!$D$3:$D$50,"Reasonable")</f>
        <v>0</v>
      </c>
      <c r="K16" s="15">
        <f>COUNTIF('Criteria 3'!$D$3:$D$50,"Limited")</f>
        <v>0</v>
      </c>
      <c r="L16" s="13"/>
    </row>
    <row r="17" spans="1:12" ht="43.2" x14ac:dyDescent="0.3">
      <c r="A17" s="3">
        <v>4</v>
      </c>
      <c r="B17" s="12" t="s">
        <v>163</v>
      </c>
      <c r="C17" s="16">
        <f>COUNTIF('Criteria 4'!$B$3:$B$50,"Low")</f>
        <v>0</v>
      </c>
      <c r="D17" s="16">
        <f>COUNTIF('Criteria 4'!$B$3:$B$50,"Medium")</f>
        <v>0</v>
      </c>
      <c r="E17" s="16">
        <f>COUNTIF('Criteria 4'!$B$3:$B$50,"High")</f>
        <v>0</v>
      </c>
      <c r="F17" s="17">
        <f>COUNTIF('Criteria 4'!$C$3:$C$50,"Low")</f>
        <v>0</v>
      </c>
      <c r="G17" s="17">
        <f>COUNTIF('Criteria 4'!$C$3:$C$50,"Medium")</f>
        <v>0</v>
      </c>
      <c r="H17" s="17">
        <f>COUNTIF('Criteria 4'!$C$3:$C$50,"High")</f>
        <v>0</v>
      </c>
      <c r="I17" s="15">
        <f>COUNTIF('Criteria 4'!$D$3:$D$50,"Substantial")</f>
        <v>0</v>
      </c>
      <c r="J17" s="15">
        <f>COUNTIF('Criteria 4'!$D$3:$D$50,"Reasonable")</f>
        <v>0</v>
      </c>
      <c r="K17" s="15">
        <f>COUNTIF('Criteria 4'!$D$3:$D$50,"Limited")</f>
        <v>0</v>
      </c>
      <c r="L17" s="13"/>
    </row>
    <row r="18" spans="1:12" ht="158.4" x14ac:dyDescent="0.3">
      <c r="A18" s="3">
        <v>5</v>
      </c>
      <c r="B18" s="12" t="s">
        <v>164</v>
      </c>
      <c r="C18" s="16">
        <f>COUNTIF('Criteria 5'!$B$3:$B$50,"Low")</f>
        <v>0</v>
      </c>
      <c r="D18" s="16">
        <f>COUNTIF('Criteria 5'!$B$3:$B$50,"Medium")</f>
        <v>0</v>
      </c>
      <c r="E18" s="16">
        <f>COUNTIF('Criteria 5'!$B$3:$B$50,"High")</f>
        <v>0</v>
      </c>
      <c r="F18" s="17">
        <f>COUNTIF('Criteria 5'!$C$3:$C$50,"Low")</f>
        <v>0</v>
      </c>
      <c r="G18" s="17">
        <f>COUNTIF('Criteria 5'!$C$3:$C$50,"Medium")</f>
        <v>0</v>
      </c>
      <c r="H18" s="17">
        <f>COUNTIF('Criteria 5'!$C$3:$C$50,"High")</f>
        <v>0</v>
      </c>
      <c r="I18" s="15">
        <f>COUNTIF('Criteria 5'!$D$3:$D$50,"Substantial")</f>
        <v>0</v>
      </c>
      <c r="J18" s="15">
        <f>COUNTIF('Criteria 5'!$D$3:$D$50,"Reasonable")</f>
        <v>0</v>
      </c>
      <c r="K18" s="15">
        <f>COUNTIF('Criteria 5'!$D$3:$D$50,"Limited")</f>
        <v>0</v>
      </c>
      <c r="L18" s="13"/>
    </row>
    <row r="19" spans="1:12" ht="28.8" x14ac:dyDescent="0.3">
      <c r="A19" s="3">
        <v>6</v>
      </c>
      <c r="B19" s="12" t="s">
        <v>166</v>
      </c>
      <c r="C19" s="16">
        <f>COUNTIF('Criteria 6'!$B$3:$B$50,"Low")</f>
        <v>0</v>
      </c>
      <c r="D19" s="16">
        <f>COUNTIF('Criteria 6'!$B$3:$B$50,"Medium")</f>
        <v>0</v>
      </c>
      <c r="E19" s="16">
        <f>COUNTIF('Criteria 6'!$B$3:$B$50,"High")</f>
        <v>0</v>
      </c>
      <c r="F19" s="17">
        <f>COUNTIF('Criteria 6'!$C$3:$C$50,"Low")</f>
        <v>0</v>
      </c>
      <c r="G19" s="17">
        <f>COUNTIF('Criteria 6'!$C$3:$C$50,"Medium")</f>
        <v>0</v>
      </c>
      <c r="H19" s="17">
        <f>COUNTIF('Criteria 6'!$C$3:$C$50,"High")</f>
        <v>0</v>
      </c>
      <c r="I19" s="15">
        <f>COUNTIF('Criteria 6'!$D$3:$D$50,"Substantial")</f>
        <v>0</v>
      </c>
      <c r="J19" s="15">
        <f>COUNTIF('Criteria 6'!$D$3:$D$50,"Reasonable")</f>
        <v>0</v>
      </c>
      <c r="K19" s="15">
        <f>COUNTIF('Criteria 6'!$D$3:$D$50,"Limited")</f>
        <v>0</v>
      </c>
      <c r="L19" s="13"/>
    </row>
    <row r="20" spans="1:12" ht="388.8" x14ac:dyDescent="0.3">
      <c r="A20" s="3">
        <v>7</v>
      </c>
      <c r="B20" s="12" t="s">
        <v>167</v>
      </c>
      <c r="C20" s="16">
        <f>COUNTIF('Criteria 7'!$B$3:$B$50,"Low")</f>
        <v>0</v>
      </c>
      <c r="D20" s="16">
        <f>COUNTIF('Criteria 7'!$B$3:$B$50,"Medium")</f>
        <v>0</v>
      </c>
      <c r="E20" s="16">
        <f>COUNTIF('Criteria 7'!$B$3:$B$50,"High")</f>
        <v>0</v>
      </c>
      <c r="F20" s="17">
        <f>COUNTIF('Criteria 7'!$C$3:$C$50,"Low")</f>
        <v>0</v>
      </c>
      <c r="G20" s="17">
        <f>COUNTIF('Criteria 7'!$C$3:$C$50,"Medium")</f>
        <v>0</v>
      </c>
      <c r="H20" s="17">
        <f>COUNTIF('Criteria 7'!$C$3:$C$50,"High")</f>
        <v>0</v>
      </c>
      <c r="I20" s="15">
        <f>COUNTIF('Criteria 7'!$D$3:$D$50,"Substantial")</f>
        <v>0</v>
      </c>
      <c r="J20" s="15">
        <f>COUNTIF('Criteria 7'!$D$3:$D$50,"Reasonable")</f>
        <v>0</v>
      </c>
      <c r="K20" s="15">
        <f>COUNTIF('Criteria 7'!$D$3:$D$50,"Limited")</f>
        <v>0</v>
      </c>
      <c r="L20" s="13"/>
    </row>
    <row r="21" spans="1:12" x14ac:dyDescent="0.3">
      <c r="A21" s="3">
        <v>8</v>
      </c>
      <c r="B21" s="12" t="s">
        <v>168</v>
      </c>
      <c r="C21" s="16">
        <f>COUNTIF('Criteria 8'!$B$3:$B$50,"Low")</f>
        <v>0</v>
      </c>
      <c r="D21" s="16">
        <f>COUNTIF('Criteria 8'!$B$3:$B$50,"Medium")</f>
        <v>0</v>
      </c>
      <c r="E21" s="16">
        <f>COUNTIF('Criteria 8'!$B$3:$B$50,"High")</f>
        <v>0</v>
      </c>
      <c r="F21" s="17">
        <f>COUNTIF('Criteria 8'!$C$3:$C$50,"Low")</f>
        <v>0</v>
      </c>
      <c r="G21" s="17">
        <f>COUNTIF('Criteria 8'!$C$3:$C$50,"Medium")</f>
        <v>0</v>
      </c>
      <c r="H21" s="17">
        <f>COUNTIF('Criteria 8'!$C$3:$C$50,"High")</f>
        <v>0</v>
      </c>
      <c r="I21" s="15">
        <f>COUNTIF('Criteria 8'!$D$3:$D$50,"Substantial")</f>
        <v>0</v>
      </c>
      <c r="J21" s="15">
        <f>COUNTIF('Criteria 8'!$D$3:$D$50,"Reasonable")</f>
        <v>0</v>
      </c>
      <c r="K21" s="15">
        <f>COUNTIF('Criteria 8'!$D$3:$D$50,"Limited")</f>
        <v>0</v>
      </c>
      <c r="L21" s="13"/>
    </row>
    <row r="22" spans="1:12" ht="28.8" x14ac:dyDescent="0.3">
      <c r="A22" s="3">
        <v>9</v>
      </c>
      <c r="B22" s="12" t="s">
        <v>169</v>
      </c>
      <c r="C22" s="16">
        <f>COUNTIF('Criteria 9'!$B$3:$B$50,"Low")</f>
        <v>0</v>
      </c>
      <c r="D22" s="16">
        <f>COUNTIF('Criteria 9'!$B$3:$B$50,"Medium")</f>
        <v>0</v>
      </c>
      <c r="E22" s="16">
        <f>COUNTIF('Criteria 9'!$B$3:$B$50,"High")</f>
        <v>0</v>
      </c>
      <c r="F22" s="17">
        <f>COUNTIF('Criteria 9'!$C$3:$C$50,"Low")</f>
        <v>0</v>
      </c>
      <c r="G22" s="17">
        <f>COUNTIF('Criteria 9'!$C$3:$C$50,"Medium")</f>
        <v>0</v>
      </c>
      <c r="H22" s="17">
        <f>COUNTIF('Criteria 9'!$C$3:$C$50,"High")</f>
        <v>0</v>
      </c>
      <c r="I22" s="15">
        <f>COUNTIF('Criteria 9'!$D$3:$D$50,"Substantial")</f>
        <v>0</v>
      </c>
      <c r="J22" s="15">
        <f>COUNTIF('Criteria 9'!$D$3:$D$50,"Reasonable")</f>
        <v>0</v>
      </c>
      <c r="K22" s="15">
        <f>COUNTIF('Criteria 9'!$D$3:$D$50,"Limited")</f>
        <v>0</v>
      </c>
      <c r="L22" s="13"/>
    </row>
    <row r="23" spans="1:12" ht="43.2" x14ac:dyDescent="0.3">
      <c r="A23" s="3">
        <v>10</v>
      </c>
      <c r="B23" s="12" t="s">
        <v>170</v>
      </c>
      <c r="C23" s="16">
        <f>COUNTIF('Criteria 10'!$B$3:$B$50,"Low")</f>
        <v>0</v>
      </c>
      <c r="D23" s="16">
        <f>COUNTIF('Criteria 10'!$B$3:$B$50,"Medium")</f>
        <v>0</v>
      </c>
      <c r="E23" s="16">
        <f>COUNTIF('Criteria 10'!$B$3:$B$50,"High")</f>
        <v>0</v>
      </c>
      <c r="F23" s="17">
        <f>COUNTIF('Criteria 10'!$C$3:$C$50,"Low")</f>
        <v>0</v>
      </c>
      <c r="G23" s="17">
        <f>COUNTIF('Criteria 10'!$C$3:$C$50,"Medium")</f>
        <v>0</v>
      </c>
      <c r="H23" s="17">
        <f>COUNTIF('Criteria 10'!$C$3:$C$50,"High")</f>
        <v>0</v>
      </c>
      <c r="I23" s="15">
        <f>COUNTIF('Criteria 10'!$D$3:$D$50,"Substantial")</f>
        <v>0</v>
      </c>
      <c r="J23" s="15">
        <f>COUNTIF('Criteria 10'!$D$3:$D$50,"Reasonable")</f>
        <v>0</v>
      </c>
      <c r="K23" s="15">
        <f>COUNTIF('Criteria 10'!$D$3:$D$50,"Limited")</f>
        <v>0</v>
      </c>
      <c r="L23" s="13"/>
    </row>
    <row r="24" spans="1:12" ht="29.4" thickBot="1" x14ac:dyDescent="0.35">
      <c r="A24" s="3">
        <v>11</v>
      </c>
      <c r="B24" s="12" t="s">
        <v>171</v>
      </c>
      <c r="C24" s="16">
        <f>COUNTIF('Criteria 11'!$B$3:$B$50,"Low")</f>
        <v>0</v>
      </c>
      <c r="D24" s="16">
        <f>COUNTIF('Criteria 11'!$B$3:$B$50,"Medium")</f>
        <v>0</v>
      </c>
      <c r="E24" s="16">
        <f>COUNTIF('Criteria 11'!$B$3:$B$50,"High")</f>
        <v>0</v>
      </c>
      <c r="F24" s="17">
        <f>COUNTIF('Criteria 11'!$C$3:$C$50,"Low")</f>
        <v>0</v>
      </c>
      <c r="G24" s="17">
        <f>COUNTIF('Criteria 11'!$C$3:$C$50,"Medium")</f>
        <v>0</v>
      </c>
      <c r="H24" s="17">
        <f>COUNTIF('Criteria 11'!$C$3:$C$50,"High")</f>
        <v>0</v>
      </c>
      <c r="I24" s="37">
        <f>COUNTIF('Criteria 11'!$D$3:$D$50,"Substantial")</f>
        <v>0</v>
      </c>
      <c r="J24" s="37">
        <f>COUNTIF('Criteria 11'!$D$3:$D$50,"Reasonable")</f>
        <v>0</v>
      </c>
      <c r="K24" s="37">
        <f>COUNTIF('Criteria 11'!$D$3:$D$50,"Limited")</f>
        <v>0</v>
      </c>
      <c r="L24" s="13"/>
    </row>
    <row r="25" spans="1:12" s="5" customFormat="1" ht="15.6" thickTop="1" thickBot="1" x14ac:dyDescent="0.35">
      <c r="A25" s="31" t="s">
        <v>25</v>
      </c>
      <c r="B25" s="32"/>
      <c r="C25" s="33">
        <f>SUM(C14:C24)</f>
        <v>0</v>
      </c>
      <c r="D25" s="33">
        <f>SUM(D14:D24)</f>
        <v>0</v>
      </c>
      <c r="E25" s="33">
        <f>SUM(E14:E24)</f>
        <v>0</v>
      </c>
      <c r="F25" s="34">
        <f>SUM(F14:F24)</f>
        <v>0</v>
      </c>
      <c r="G25" s="34">
        <f>SUM(G14:G24)</f>
        <v>0</v>
      </c>
      <c r="H25" s="35">
        <f>SUM(H14:H24)</f>
        <v>0</v>
      </c>
      <c r="I25" s="38">
        <f>SUM(I14:I24)</f>
        <v>0</v>
      </c>
      <c r="J25" s="39">
        <f>SUM(J14:J24)</f>
        <v>0</v>
      </c>
      <c r="K25" s="39">
        <f>SUM(K14:K24)</f>
        <v>0</v>
      </c>
      <c r="L25" s="102"/>
    </row>
    <row r="26" spans="1:12" ht="15" thickTop="1" x14ac:dyDescent="0.3"/>
  </sheetData>
  <protectedRanges>
    <protectedRange algorithmName="SHA-512" hashValue="bDT54pTnTYYE14PbjZcn5/haLFeLhOfLHrOtaiRI+68Vd/atPtqPGgq6BQDPD1/puEC4CrjlvGyPCEfNF/I86w==" saltValue="2ycXIF4Vo6n7Npld0vaMTg==" spinCount="100000" sqref="C7:G10" name="Range1"/>
  </protectedRanges>
  <mergeCells count="14">
    <mergeCell ref="E4:G4"/>
    <mergeCell ref="I4:L4"/>
    <mergeCell ref="A12:A13"/>
    <mergeCell ref="I12:L12"/>
    <mergeCell ref="B12:B13"/>
    <mergeCell ref="C12:E12"/>
    <mergeCell ref="F12:H12"/>
    <mergeCell ref="I6:L6"/>
    <mergeCell ref="I7:L10"/>
    <mergeCell ref="C7:G7"/>
    <mergeCell ref="C8:G8"/>
    <mergeCell ref="C9:G9"/>
    <mergeCell ref="C10:G10"/>
    <mergeCell ref="B6:G6"/>
  </mergeCells>
  <pageMargins left="0.7" right="0.7" top="0.75" bottom="0.75" header="0.3" footer="0.3"/>
  <pageSetup paperSize="8" scale="82"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F714-5ADE-4066-A381-223F861F5BD2}">
  <sheetPr codeName="Sheet4">
    <tabColor rgb="FFFFC000"/>
  </sheetPr>
  <dimension ref="A1:H13"/>
  <sheetViews>
    <sheetView workbookViewId="0"/>
  </sheetViews>
  <sheetFormatPr defaultColWidth="9" defaultRowHeight="39.450000000000003" customHeight="1" x14ac:dyDescent="0.3"/>
  <cols>
    <col min="1" max="1" width="50.5546875" style="2" customWidth="1"/>
    <col min="2" max="3" width="12.21875" style="2" customWidth="1"/>
    <col min="4" max="4" width="12.5546875" style="2" customWidth="1"/>
    <col min="5" max="5" width="19.5546875" style="2" customWidth="1"/>
    <col min="6" max="6" width="15.5546875" style="2" customWidth="1"/>
    <col min="7" max="7" width="50.5546875" style="2" customWidth="1"/>
    <col min="8" max="8" width="50.77734375" style="2" customWidth="1"/>
    <col min="9" max="16384" width="9" style="2"/>
  </cols>
  <sheetData>
    <row r="1" spans="1:8" s="27" customFormat="1" ht="81" customHeight="1" x14ac:dyDescent="0.3">
      <c r="A1" s="41" t="str">
        <f>Dashboard!B14</f>
        <v>make clear the vision and strategic objectives for the service, which are available to and understood by all</v>
      </c>
      <c r="B1" s="42" t="s">
        <v>0</v>
      </c>
      <c r="C1" s="42" t="s">
        <v>1</v>
      </c>
      <c r="D1" s="42" t="s">
        <v>143</v>
      </c>
      <c r="E1" s="42" t="s">
        <v>26</v>
      </c>
      <c r="F1" s="42" t="s">
        <v>27</v>
      </c>
      <c r="G1" s="42" t="s">
        <v>28</v>
      </c>
      <c r="H1" s="43" t="s">
        <v>145</v>
      </c>
    </row>
    <row r="2" spans="1:8" ht="39.450000000000003" customHeight="1" x14ac:dyDescent="0.3">
      <c r="A2" s="44"/>
      <c r="B2" s="45"/>
      <c r="C2" s="45"/>
      <c r="D2" s="46" t="str">
        <f>IF(COUNTIF(D3:D50,"Limited")&gt;0,"Limited",IF(COUNTIF(D3:D50,"Reasonable")&gt;0,"Reasonable","Substantial"))</f>
        <v>Substantial</v>
      </c>
      <c r="E2" s="47"/>
      <c r="F2" s="48"/>
      <c r="G2" s="47"/>
      <c r="H2" s="49"/>
    </row>
    <row r="3" spans="1:8" ht="39.450000000000003" customHeight="1" x14ac:dyDescent="0.3">
      <c r="A3" s="50" t="s">
        <v>29</v>
      </c>
      <c r="B3" s="51"/>
      <c r="C3" s="51"/>
      <c r="D3" s="52"/>
      <c r="E3" s="50"/>
      <c r="F3" s="53"/>
      <c r="G3" s="50"/>
      <c r="H3" s="54"/>
    </row>
    <row r="4" spans="1:8" ht="39.450000000000003" customHeight="1" x14ac:dyDescent="0.3">
      <c r="A4" s="55" t="s">
        <v>30</v>
      </c>
      <c r="B4" s="55"/>
      <c r="C4" s="55"/>
      <c r="D4" s="55"/>
      <c r="E4" s="55"/>
      <c r="F4" s="58"/>
      <c r="G4" s="55"/>
      <c r="H4" s="29"/>
    </row>
    <row r="5" spans="1:8" ht="39.450000000000003" customHeight="1" x14ac:dyDescent="0.3">
      <c r="A5" s="50" t="s">
        <v>31</v>
      </c>
      <c r="B5" s="51"/>
      <c r="C5" s="51"/>
      <c r="D5" s="52"/>
      <c r="E5" s="50"/>
      <c r="F5" s="53"/>
      <c r="G5" s="50"/>
      <c r="H5" s="54"/>
    </row>
    <row r="6" spans="1:8" ht="39.450000000000003" customHeight="1" x14ac:dyDescent="0.3">
      <c r="A6" s="55" t="s">
        <v>32</v>
      </c>
      <c r="B6" s="55"/>
      <c r="C6" s="55"/>
      <c r="D6" s="55"/>
      <c r="E6" s="55"/>
      <c r="F6" s="58"/>
      <c r="G6" s="55"/>
      <c r="H6" s="29"/>
    </row>
    <row r="7" spans="1:8" ht="39.450000000000003" customHeight="1" x14ac:dyDescent="0.3">
      <c r="A7" s="50" t="s">
        <v>33</v>
      </c>
      <c r="B7" s="51"/>
      <c r="C7" s="51"/>
      <c r="D7" s="52"/>
      <c r="E7" s="50"/>
      <c r="F7" s="53"/>
      <c r="G7" s="50"/>
      <c r="H7" s="54"/>
    </row>
    <row r="8" spans="1:8" ht="39.450000000000003" customHeight="1" x14ac:dyDescent="0.3">
      <c r="A8" s="55" t="s">
        <v>34</v>
      </c>
      <c r="B8" s="55"/>
      <c r="C8" s="55"/>
      <c r="D8" s="55"/>
      <c r="E8" s="55"/>
      <c r="F8" s="58"/>
      <c r="G8" s="55"/>
      <c r="H8" s="29"/>
    </row>
    <row r="9" spans="1:8" ht="39.450000000000003" customHeight="1" x14ac:dyDescent="0.3">
      <c r="A9" s="50" t="s">
        <v>35</v>
      </c>
      <c r="B9" s="51"/>
      <c r="C9" s="51"/>
      <c r="D9" s="52"/>
      <c r="E9" s="50"/>
      <c r="F9" s="53"/>
      <c r="G9" s="50"/>
      <c r="H9" s="54"/>
    </row>
    <row r="10" spans="1:8" ht="39.450000000000003" customHeight="1" x14ac:dyDescent="0.3">
      <c r="A10" s="55" t="s">
        <v>36</v>
      </c>
      <c r="B10" s="55"/>
      <c r="C10" s="55"/>
      <c r="D10" s="55"/>
      <c r="E10" s="55"/>
      <c r="F10" s="58"/>
      <c r="G10" s="55"/>
      <c r="H10" s="29"/>
    </row>
    <row r="11" spans="1:8" ht="39.450000000000003" customHeight="1" x14ac:dyDescent="0.3">
      <c r="A11" s="50" t="s">
        <v>37</v>
      </c>
      <c r="B11" s="51"/>
      <c r="C11" s="51"/>
      <c r="D11" s="52"/>
      <c r="E11" s="50"/>
      <c r="F11" s="53"/>
      <c r="G11" s="50"/>
      <c r="H11" s="54"/>
    </row>
    <row r="12" spans="1:8" ht="39.450000000000003" customHeight="1" x14ac:dyDescent="0.3">
      <c r="A12" s="55" t="s">
        <v>38</v>
      </c>
      <c r="B12" s="55"/>
      <c r="C12" s="55"/>
      <c r="D12" s="55"/>
      <c r="E12" s="55"/>
      <c r="F12" s="58"/>
      <c r="G12" s="55"/>
      <c r="H12" s="29"/>
    </row>
    <row r="13" spans="1:8" ht="39.450000000000003" customHeight="1" x14ac:dyDescent="0.3">
      <c r="A13" s="36" t="s">
        <v>39</v>
      </c>
      <c r="B13" s="103"/>
      <c r="C13" s="103"/>
      <c r="D13" s="104"/>
      <c r="E13" s="59"/>
      <c r="F13" s="62"/>
      <c r="G13" s="59"/>
      <c r="H13" s="36"/>
    </row>
  </sheetData>
  <phoneticPr fontId="2" type="noConversion"/>
  <conditionalFormatting sqref="B2:B3 B5 B7 B9 B11 B13">
    <cfRule type="cellIs" dxfId="87" priority="7" operator="equal">
      <formula>"Low"</formula>
    </cfRule>
    <cfRule type="cellIs" dxfId="86" priority="8" operator="equal">
      <formula>"Medium"</formula>
    </cfRule>
  </conditionalFormatting>
  <conditionalFormatting sqref="B2:C3 B5:C5 B7:C7 B9:C9 B11:C11 B13:C13">
    <cfRule type="cellIs" dxfId="85" priority="6" operator="equal">
      <formula>"High"</formula>
    </cfRule>
  </conditionalFormatting>
  <conditionalFormatting sqref="C2:C3 C5 C7 C9 C11 C13">
    <cfRule type="cellIs" dxfId="84" priority="4" operator="equal">
      <formula>"Low"</formula>
    </cfRule>
    <cfRule type="cellIs" dxfId="8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7E78FA87-A34C-4137-9D29-37332DDA75DE}">
            <xm:f>Lists!$C$4</xm:f>
            <x14:dxf>
              <font>
                <color auto="1"/>
              </font>
              <fill>
                <patternFill>
                  <bgColor rgb="FFFF3300"/>
                </patternFill>
              </fill>
            </x14:dxf>
          </x14:cfRule>
          <x14:cfRule type="cellIs" priority="2" operator="equal" id="{0902DEE1-0C7C-4204-BD0F-FCE14E6DDAFA}">
            <xm:f>Lists!$C$3</xm:f>
            <x14:dxf>
              <font>
                <color auto="1"/>
              </font>
              <fill>
                <patternFill>
                  <bgColor rgb="FFFFC000"/>
                </patternFill>
              </fill>
            </x14:dxf>
          </x14:cfRule>
          <x14:cfRule type="cellIs" priority="3" operator="equal" id="{4099B4DA-2C73-409C-B61D-7616E6041547}">
            <xm:f>Lists!$C$2</xm:f>
            <x14:dxf>
              <font>
                <color auto="1"/>
              </font>
              <fill>
                <patternFill>
                  <bgColor rgb="FF92D050"/>
                </patternFill>
              </fill>
            </x14:dxf>
          </x14:cfRule>
          <xm:sqref>D2:D3 D5 D7 D9 D11 D13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61E0D20-F1AA-4FF4-B458-4BAA64C6B7B7}">
          <x14:formula1>
            <xm:f>Lists!$A$2:$A$4</xm:f>
          </x14:formula1>
          <xm:sqref>B3:B50</xm:sqref>
        </x14:dataValidation>
        <x14:dataValidation type="list" allowBlank="1" showInputMessage="1" showErrorMessage="1" xr:uid="{90AA81DA-FCF1-4E01-A79B-CDAEE7FE36F3}">
          <x14:formula1>
            <xm:f>Lists!$B$2:$B$4</xm:f>
          </x14:formula1>
          <xm:sqref>C3:C50</xm:sqref>
        </x14:dataValidation>
        <x14:dataValidation type="list" allowBlank="1" showInputMessage="1" showErrorMessage="1" xr:uid="{B6486F59-4D03-4B71-A36B-7DC1647D4E5D}">
          <x14:formula1>
            <xm:f>Lists!$C$2:$C$4</xm:f>
          </x14:formula1>
          <xm:sqref>D3:D50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3E8C-9553-4413-9C23-2DB558A77DFA}">
  <sheetPr codeName="Sheet5">
    <tabColor rgb="FFFFC000"/>
  </sheetPr>
  <dimension ref="A1:H12"/>
  <sheetViews>
    <sheetView workbookViewId="0"/>
  </sheetViews>
  <sheetFormatPr defaultColWidth="9" defaultRowHeight="39.450000000000003" customHeight="1" x14ac:dyDescent="0.3"/>
  <cols>
    <col min="1" max="1" width="54.4414062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72.8" x14ac:dyDescent="0.3">
      <c r="A1" s="41" t="str">
        <f>Dashboard!B15</f>
        <v>apply the principles of Organisational Learning to evaluate and continually improve what they do and how they do it for the benefit of the public and the service by:
a.	looking forward, enabling it to identify emerging opportunities, challenges, risks and developments;
b.	exploring opportunities to evolve and improve ways of working through innovative thinking and action;
c.	coordinating their organisational development through integrating their functional improvement and change action plans to inform strategic planning; and
d.	maximising opportunities to learn and innovate either from within or through collaboration with others.</v>
      </c>
      <c r="B1" s="42" t="s">
        <v>0</v>
      </c>
      <c r="C1" s="42" t="s">
        <v>1</v>
      </c>
      <c r="D1" s="42" t="s">
        <v>143</v>
      </c>
      <c r="E1" s="42" t="s">
        <v>26</v>
      </c>
      <c r="F1" s="42" t="s">
        <v>27</v>
      </c>
      <c r="G1" s="43" t="s">
        <v>28</v>
      </c>
      <c r="H1" s="26" t="s">
        <v>145</v>
      </c>
    </row>
    <row r="2" spans="1:8" s="27" customFormat="1" ht="39.450000000000003" customHeight="1" x14ac:dyDescent="0.3">
      <c r="A2" s="44"/>
      <c r="B2" s="45"/>
      <c r="C2" s="45"/>
      <c r="D2" s="63" t="str">
        <f>IF(COUNTIF(D3:D50,"Limited")&gt;0,"Limited",IF(COUNTIF(D3:D50,"Reasonable")&gt;0,"Reasonable","Substantial"))</f>
        <v>Substantial</v>
      </c>
      <c r="E2" s="47"/>
      <c r="F2" s="48"/>
      <c r="G2" s="49"/>
      <c r="H2" s="25"/>
    </row>
    <row r="3" spans="1:8" ht="39.450000000000003" customHeight="1" x14ac:dyDescent="0.3">
      <c r="A3" s="55" t="s">
        <v>40</v>
      </c>
      <c r="B3" s="56"/>
      <c r="C3" s="56"/>
      <c r="D3" s="57"/>
      <c r="E3" s="55"/>
      <c r="F3" s="58"/>
      <c r="G3" s="29"/>
      <c r="H3" s="28"/>
    </row>
    <row r="4" spans="1:8" ht="39.450000000000003" customHeight="1" x14ac:dyDescent="0.3">
      <c r="A4" s="50" t="s">
        <v>41</v>
      </c>
      <c r="B4" s="51"/>
      <c r="C4" s="51"/>
      <c r="D4" s="52"/>
      <c r="E4" s="50"/>
      <c r="F4" s="53"/>
      <c r="G4" s="54"/>
      <c r="H4" s="36"/>
    </row>
    <row r="5" spans="1:8" ht="39.450000000000003" customHeight="1" x14ac:dyDescent="0.3">
      <c r="A5" s="55" t="s">
        <v>42</v>
      </c>
      <c r="B5" s="56"/>
      <c r="C5" s="56"/>
      <c r="D5" s="57"/>
      <c r="E5" s="55"/>
      <c r="F5" s="58"/>
      <c r="G5" s="29"/>
      <c r="H5" s="28"/>
    </row>
    <row r="6" spans="1:8" ht="39.450000000000003" customHeight="1" x14ac:dyDescent="0.3">
      <c r="A6" s="50" t="s">
        <v>43</v>
      </c>
      <c r="B6" s="51"/>
      <c r="C6" s="51"/>
      <c r="D6" s="52"/>
      <c r="E6" s="50"/>
      <c r="F6" s="53"/>
      <c r="G6" s="54"/>
      <c r="H6" s="36"/>
    </row>
    <row r="7" spans="1:8" ht="39.450000000000003" customHeight="1" x14ac:dyDescent="0.3">
      <c r="A7" s="55" t="s">
        <v>44</v>
      </c>
      <c r="B7" s="56"/>
      <c r="C7" s="56"/>
      <c r="D7" s="57"/>
      <c r="E7" s="55"/>
      <c r="F7" s="58"/>
      <c r="G7" s="29"/>
      <c r="H7" s="28"/>
    </row>
    <row r="8" spans="1:8" ht="39.450000000000003" customHeight="1" x14ac:dyDescent="0.3">
      <c r="A8" s="50" t="s">
        <v>45</v>
      </c>
      <c r="B8" s="51"/>
      <c r="C8" s="51"/>
      <c r="D8" s="52"/>
      <c r="E8" s="50"/>
      <c r="F8" s="53"/>
      <c r="G8" s="54"/>
      <c r="H8" s="36"/>
    </row>
    <row r="9" spans="1:8" ht="39.450000000000003" customHeight="1" x14ac:dyDescent="0.3">
      <c r="A9" s="55" t="s">
        <v>46</v>
      </c>
      <c r="B9" s="56"/>
      <c r="C9" s="56"/>
      <c r="D9" s="57"/>
      <c r="E9" s="55"/>
      <c r="F9" s="58"/>
      <c r="G9" s="29"/>
      <c r="H9" s="28"/>
    </row>
    <row r="10" spans="1:8" ht="39.450000000000003" customHeight="1" x14ac:dyDescent="0.3">
      <c r="A10" s="50" t="s">
        <v>47</v>
      </c>
      <c r="B10" s="51"/>
      <c r="C10" s="51"/>
      <c r="D10" s="52"/>
      <c r="E10" s="50"/>
      <c r="F10" s="53"/>
      <c r="G10" s="54"/>
      <c r="H10" s="36"/>
    </row>
    <row r="11" spans="1:8" ht="39.450000000000003" customHeight="1" x14ac:dyDescent="0.3">
      <c r="A11" s="55" t="s">
        <v>48</v>
      </c>
      <c r="B11" s="56"/>
      <c r="C11" s="56"/>
      <c r="D11" s="57"/>
      <c r="E11" s="55"/>
      <c r="F11" s="58"/>
      <c r="G11" s="29"/>
      <c r="H11" s="29"/>
    </row>
    <row r="12" spans="1:8" ht="39.450000000000003" customHeight="1" x14ac:dyDescent="0.3">
      <c r="A12" s="59" t="s">
        <v>49</v>
      </c>
      <c r="B12" s="60"/>
      <c r="C12" s="60"/>
      <c r="D12" s="61"/>
      <c r="E12" s="59"/>
      <c r="F12" s="62"/>
      <c r="G12" s="36"/>
      <c r="H12" s="36"/>
    </row>
  </sheetData>
  <phoneticPr fontId="2" type="noConversion"/>
  <conditionalFormatting sqref="B2:B12">
    <cfRule type="cellIs" dxfId="79" priority="7" operator="equal">
      <formula>"Low"</formula>
    </cfRule>
    <cfRule type="cellIs" dxfId="78" priority="8" operator="equal">
      <formula>"Medium"</formula>
    </cfRule>
  </conditionalFormatting>
  <conditionalFormatting sqref="B2:C12">
    <cfRule type="cellIs" dxfId="77" priority="6" operator="equal">
      <formula>"High"</formula>
    </cfRule>
  </conditionalFormatting>
  <conditionalFormatting sqref="C2:C12">
    <cfRule type="cellIs" dxfId="76" priority="4" operator="equal">
      <formula>"Low"</formula>
    </cfRule>
    <cfRule type="cellIs" dxfId="7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4F986B9-B30A-4773-A343-8D2B82DF7847}">
            <xm:f>Lists!$C$4</xm:f>
            <x14:dxf>
              <font>
                <color auto="1"/>
              </font>
              <fill>
                <patternFill>
                  <bgColor rgb="FFFF3300"/>
                </patternFill>
              </fill>
            </x14:dxf>
          </x14:cfRule>
          <x14:cfRule type="cellIs" priority="2" operator="equal" id="{0958BCA8-0DCF-4C88-B6DB-FCD4CF2AF944}">
            <xm:f>Lists!$C$3</xm:f>
            <x14:dxf>
              <font>
                <color auto="1"/>
              </font>
              <fill>
                <patternFill>
                  <bgColor rgb="FFFFC000"/>
                </patternFill>
              </fill>
            </x14:dxf>
          </x14:cfRule>
          <x14:cfRule type="cellIs" priority="3" operator="equal" id="{4B3128EC-D850-4334-82BF-8346E91C996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DF7129F-F702-417A-AC01-F2C47179106D}">
          <x14:formula1>
            <xm:f>Lists!$C$2:$C$4</xm:f>
          </x14:formula1>
          <xm:sqref>D3:D50</xm:sqref>
        </x14:dataValidation>
        <x14:dataValidation type="list" allowBlank="1" showInputMessage="1" showErrorMessage="1" xr:uid="{F232A1E0-2883-4396-BC1D-CF5733FD4ED8}">
          <x14:formula1>
            <xm:f>Lists!$B$2:$B$4</xm:f>
          </x14:formula1>
          <xm:sqref>C2:C50</xm:sqref>
        </x14:dataValidation>
        <x14:dataValidation type="list" allowBlank="1" showInputMessage="1" showErrorMessage="1" xr:uid="{851450F2-0A78-4707-AE17-36EE804826E0}">
          <x14:formula1>
            <xm:f>Lists!$A$2:$A$4</xm:f>
          </x14:formula1>
          <xm:sqref>B2:B50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BA94-85EF-4ADC-8135-AE40A325BD93}">
  <sheetPr codeName="Sheet6">
    <tabColor rgb="FFFFC000"/>
  </sheetPr>
  <dimension ref="A1:H50"/>
  <sheetViews>
    <sheetView workbookViewId="0"/>
  </sheetViews>
  <sheetFormatPr defaultColWidth="9" defaultRowHeight="18" customHeight="1" x14ac:dyDescent="0.3"/>
  <cols>
    <col min="1" max="1" width="68.55468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ht="360" x14ac:dyDescent="0.3">
      <c r="A1" s="64" t="str">
        <f>Dashboard!B16</f>
        <v>carry out strategic planning activities so that it:
a.	understands its local risk profile and considers and puts in place appropriate mitigations to be able to respond to: 
i.	the risks faced by, and incidents in, its local community; and
ii.	local, regional and national scale emergencies, working as a single service or collaboratively with partners or as part of a multi-agency response. 
b.	undertakes robust workforce planning to:
i.	understand its capabilities so that it can deploy its resources effectively;
ii.	identify and manage potential and talent; and
iii.	attract and maintain a competent and diverse workforce.
c.	aligns its finances to its strategic plans, risk profile and vision, whilst ensuring it remains financially viable, sustainable and delivers value for money for its community; 
d.	understands and plans for the ongoing maintenance of its assets, including estates, fleet and ICT;
e.	identifies, understands and manages its corporate risks;
f.	can understand its environmental impacts and put actions in place to reduce or mitigate them, or both; 
g.	has appropriate business continuity plans in place so that it is resilient and able to function during times of disruption; 
h.	maintains adequate technology to support the service;
i.	identifies and collects the right data to support effective and informed decision making, in a timely manner; and
j.	supports good governance, assigning clear responsibilities, roles and accountabilities and provides assurance about its organisational performance</v>
      </c>
      <c r="B1" s="65" t="s">
        <v>0</v>
      </c>
      <c r="C1" s="65" t="s">
        <v>1</v>
      </c>
      <c r="D1" s="42" t="s">
        <v>143</v>
      </c>
      <c r="E1" s="65" t="s">
        <v>26</v>
      </c>
      <c r="F1" s="66" t="s">
        <v>27</v>
      </c>
      <c r="G1" s="65" t="s">
        <v>28</v>
      </c>
      <c r="H1" s="67" t="s">
        <v>145</v>
      </c>
    </row>
    <row r="2" spans="1:8" ht="39.450000000000003" customHeight="1" x14ac:dyDescent="0.3">
      <c r="A2" s="44"/>
      <c r="B2" s="68"/>
      <c r="C2" s="68"/>
      <c r="D2" s="69" t="str">
        <f>IF(COUNTIF(D3:D50,"Limited")&gt;0,"Limited",IF(COUNTIF(D3:D50,"Reasonable")&gt;0,"Reasonable","Substantial"))</f>
        <v>Substantial</v>
      </c>
      <c r="E2" s="70"/>
      <c r="F2" s="71"/>
      <c r="G2" s="70"/>
      <c r="H2" s="49"/>
    </row>
    <row r="3" spans="1:8" ht="39.450000000000003" customHeight="1" x14ac:dyDescent="0.3">
      <c r="A3" s="55" t="s">
        <v>50</v>
      </c>
      <c r="B3" s="56"/>
      <c r="C3" s="56"/>
      <c r="D3" s="57"/>
      <c r="E3" s="55"/>
      <c r="F3" s="58"/>
      <c r="G3" s="55"/>
      <c r="H3" s="29"/>
    </row>
    <row r="4" spans="1:8" ht="39.450000000000003" customHeight="1" x14ac:dyDescent="0.3">
      <c r="A4" s="50" t="s">
        <v>51</v>
      </c>
      <c r="B4" s="51"/>
      <c r="C4" s="51"/>
      <c r="D4" s="52"/>
      <c r="E4" s="50"/>
      <c r="F4" s="53"/>
      <c r="G4" s="50"/>
      <c r="H4" s="54"/>
    </row>
    <row r="5" spans="1:8" ht="39.450000000000003" customHeight="1" x14ac:dyDescent="0.3">
      <c r="A5" s="55" t="s">
        <v>52</v>
      </c>
      <c r="B5" s="56"/>
      <c r="C5" s="56"/>
      <c r="D5" s="57"/>
      <c r="E5" s="55"/>
      <c r="F5" s="58"/>
      <c r="G5" s="55"/>
      <c r="H5" s="29"/>
    </row>
    <row r="6" spans="1:8" ht="39.450000000000003" customHeight="1" x14ac:dyDescent="0.3">
      <c r="A6" s="50" t="s">
        <v>53</v>
      </c>
      <c r="B6" s="51"/>
      <c r="C6" s="51"/>
      <c r="D6" s="52"/>
      <c r="E6" s="50"/>
      <c r="F6" s="53"/>
      <c r="G6" s="50"/>
      <c r="H6" s="54"/>
    </row>
    <row r="7" spans="1:8" ht="39.450000000000003" customHeight="1" x14ac:dyDescent="0.3">
      <c r="A7" s="55" t="s">
        <v>54</v>
      </c>
      <c r="B7" s="56"/>
      <c r="C7" s="56"/>
      <c r="D7" s="57"/>
      <c r="E7" s="55"/>
      <c r="F7" s="58"/>
      <c r="G7" s="55"/>
      <c r="H7" s="29"/>
    </row>
    <row r="8" spans="1:8" ht="39.450000000000003" customHeight="1" x14ac:dyDescent="0.3">
      <c r="A8" s="50" t="s">
        <v>55</v>
      </c>
      <c r="B8" s="51"/>
      <c r="C8" s="51"/>
      <c r="D8" s="52"/>
      <c r="E8" s="50"/>
      <c r="F8" s="53"/>
      <c r="G8" s="50"/>
      <c r="H8" s="54"/>
    </row>
    <row r="9" spans="1:8" ht="39.450000000000003" customHeight="1" x14ac:dyDescent="0.3">
      <c r="A9" s="55" t="s">
        <v>56</v>
      </c>
      <c r="B9" s="56"/>
      <c r="C9" s="56"/>
      <c r="D9" s="57"/>
      <c r="E9" s="55"/>
      <c r="F9" s="58"/>
      <c r="G9" s="55"/>
      <c r="H9" s="29"/>
    </row>
    <row r="10" spans="1:8" ht="39.450000000000003" customHeight="1" x14ac:dyDescent="0.3">
      <c r="A10" s="50" t="s">
        <v>57</v>
      </c>
      <c r="B10" s="51"/>
      <c r="C10" s="51"/>
      <c r="D10" s="52"/>
      <c r="E10" s="50"/>
      <c r="F10" s="53"/>
      <c r="G10" s="50"/>
      <c r="H10" s="54"/>
    </row>
    <row r="11" spans="1:8" ht="39.450000000000003" customHeight="1" x14ac:dyDescent="0.3">
      <c r="A11" s="55" t="s">
        <v>58</v>
      </c>
      <c r="B11" s="56"/>
      <c r="C11" s="56"/>
      <c r="D11" s="57"/>
      <c r="E11" s="55"/>
      <c r="F11" s="58"/>
      <c r="G11" s="55"/>
      <c r="H11" s="29"/>
    </row>
    <row r="12" spans="1:8" ht="39.450000000000003" customHeight="1" x14ac:dyDescent="0.3">
      <c r="A12" s="59" t="s">
        <v>59</v>
      </c>
      <c r="B12" s="60"/>
      <c r="C12" s="60"/>
      <c r="D12" s="61"/>
      <c r="E12" s="59"/>
      <c r="F12" s="62"/>
      <c r="G12" s="59"/>
      <c r="H12" s="36"/>
    </row>
    <row r="13" spans="1:8" ht="39" customHeight="1" x14ac:dyDescent="0.3"/>
    <row r="14" spans="1:8" ht="39" customHeight="1" x14ac:dyDescent="0.3">
      <c r="A14" s="30"/>
    </row>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phoneticPr fontId="2" type="noConversion"/>
  <conditionalFormatting sqref="B1:B12">
    <cfRule type="cellIs" dxfId="71" priority="7" operator="equal">
      <formula>"Low"</formula>
    </cfRule>
    <cfRule type="cellIs" dxfId="70" priority="8" operator="equal">
      <formula>"Medium"</formula>
    </cfRule>
  </conditionalFormatting>
  <conditionalFormatting sqref="B1:C12">
    <cfRule type="cellIs" dxfId="69" priority="6" operator="equal">
      <formula>"High"</formula>
    </cfRule>
  </conditionalFormatting>
  <conditionalFormatting sqref="C1:C12">
    <cfRule type="cellIs" dxfId="68" priority="4" operator="equal">
      <formula>"Low"</formula>
    </cfRule>
    <cfRule type="cellIs" dxfId="6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6EFEB0F-3BBF-40DE-8D6D-71B0EA5C52BE}">
            <xm:f>Lists!$C$4</xm:f>
            <x14:dxf>
              <font>
                <color auto="1"/>
              </font>
              <fill>
                <patternFill>
                  <bgColor rgb="FFFF3300"/>
                </patternFill>
              </fill>
            </x14:dxf>
          </x14:cfRule>
          <x14:cfRule type="cellIs" priority="2" operator="equal" id="{E30EE9E6-4618-493D-A79A-A5AC7B2A6354}">
            <xm:f>Lists!$C$3</xm:f>
            <x14:dxf>
              <font>
                <color auto="1"/>
              </font>
              <fill>
                <patternFill>
                  <bgColor rgb="FFFFC000"/>
                </patternFill>
              </fill>
            </x14:dxf>
          </x14:cfRule>
          <x14:cfRule type="cellIs" priority="3" operator="equal" id="{AE408332-4C82-4385-9AE2-5D07FD2171A5}">
            <xm:f>Lists!$C$2</xm:f>
            <x14:dxf>
              <font>
                <color auto="1"/>
              </font>
              <fill>
                <patternFill>
                  <bgColor rgb="FF92D050"/>
                </patternFill>
              </fill>
            </x14:dxf>
          </x14:cfRule>
          <xm:sqref>D1:D12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710883E-959A-4B23-9346-9A375B04FFDF}">
          <x14:formula1>
            <xm:f>Lists!$A$2:$A$4</xm:f>
          </x14:formula1>
          <xm:sqref>B2:B50</xm:sqref>
        </x14:dataValidation>
        <x14:dataValidation type="list" allowBlank="1" showInputMessage="1" showErrorMessage="1" xr:uid="{EBBF3701-300D-485E-870A-E35087196636}">
          <x14:formula1>
            <xm:f>Lists!$B$2:$B$4</xm:f>
          </x14:formula1>
          <xm:sqref>C2:C50</xm:sqref>
        </x14:dataValidation>
        <x14:dataValidation type="list" allowBlank="1" showInputMessage="1" showErrorMessage="1" xr:uid="{2855B061-72C5-4A4F-8217-FFDB462BD7B3}">
          <x14:formula1>
            <xm:f>Lists!$C$2:$C$4</xm:f>
          </x14:formula1>
          <xm:sqref>D3:D50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4A612-E5BA-4E40-AA35-594E671CFD6D}">
  <sheetPr codeName="Sheet7">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7.6" x14ac:dyDescent="0.3">
      <c r="A1" s="72" t="str">
        <f>Dashboard!B17</f>
        <v xml:space="preserve">have a strategic approach to communication, engagement and consultation which includes clear principles about how the organisation will communicate with its audiences, linked to the values of the service and the Code of Ethics Fire Standard </v>
      </c>
      <c r="B1" s="73" t="s">
        <v>0</v>
      </c>
      <c r="C1" s="73" t="s">
        <v>1</v>
      </c>
      <c r="D1" s="73" t="s">
        <v>143</v>
      </c>
      <c r="E1" s="73" t="s">
        <v>26</v>
      </c>
      <c r="F1" s="73" t="s">
        <v>27</v>
      </c>
      <c r="G1" s="73" t="s">
        <v>28</v>
      </c>
      <c r="H1" s="74" t="s">
        <v>145</v>
      </c>
    </row>
    <row r="2" spans="1:8"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60</v>
      </c>
      <c r="B3" s="56"/>
      <c r="C3" s="56"/>
      <c r="D3" s="57"/>
      <c r="E3" s="55"/>
      <c r="F3" s="58"/>
      <c r="G3" s="55"/>
      <c r="H3" s="78"/>
    </row>
    <row r="4" spans="1:8" ht="39.450000000000003" customHeight="1" x14ac:dyDescent="0.3">
      <c r="A4" s="79" t="s">
        <v>61</v>
      </c>
      <c r="B4" s="56"/>
      <c r="C4" s="56"/>
      <c r="D4" s="57"/>
      <c r="E4" s="50"/>
      <c r="F4" s="53"/>
      <c r="G4" s="50"/>
      <c r="H4" s="80"/>
    </row>
    <row r="5" spans="1:8" ht="39.450000000000003" customHeight="1" x14ac:dyDescent="0.3">
      <c r="A5" s="77" t="s">
        <v>62</v>
      </c>
      <c r="B5" s="56"/>
      <c r="C5" s="56"/>
      <c r="D5" s="57"/>
      <c r="E5" s="55"/>
      <c r="F5" s="58"/>
      <c r="G5" s="55"/>
      <c r="H5" s="78"/>
    </row>
    <row r="6" spans="1:8" ht="39.450000000000003" customHeight="1" x14ac:dyDescent="0.3">
      <c r="A6" s="79" t="s">
        <v>63</v>
      </c>
      <c r="B6" s="51"/>
      <c r="C6" s="51"/>
      <c r="D6" s="52"/>
      <c r="E6" s="50"/>
      <c r="F6" s="53"/>
      <c r="G6" s="50"/>
      <c r="H6" s="80"/>
    </row>
    <row r="7" spans="1:8" ht="39.450000000000003" customHeight="1" x14ac:dyDescent="0.3">
      <c r="A7" s="77" t="s">
        <v>64</v>
      </c>
      <c r="B7" s="56"/>
      <c r="C7" s="56"/>
      <c r="D7" s="57"/>
      <c r="E7" s="55"/>
      <c r="F7" s="58"/>
      <c r="G7" s="55"/>
      <c r="H7" s="78"/>
    </row>
    <row r="8" spans="1:8" ht="39.450000000000003" customHeight="1" x14ac:dyDescent="0.3">
      <c r="A8" s="79" t="s">
        <v>65</v>
      </c>
      <c r="B8" s="51"/>
      <c r="C8" s="51"/>
      <c r="D8" s="52"/>
      <c r="E8" s="50"/>
      <c r="F8" s="53"/>
      <c r="G8" s="50"/>
      <c r="H8" s="80"/>
    </row>
    <row r="9" spans="1:8" ht="39.450000000000003" customHeight="1" x14ac:dyDescent="0.3">
      <c r="A9" s="77" t="s">
        <v>66</v>
      </c>
      <c r="B9" s="56"/>
      <c r="C9" s="56"/>
      <c r="D9" s="57"/>
      <c r="E9" s="55"/>
      <c r="F9" s="58"/>
      <c r="G9" s="55"/>
      <c r="H9" s="78"/>
    </row>
    <row r="10" spans="1:8" ht="39.450000000000003" customHeight="1" x14ac:dyDescent="0.3">
      <c r="A10" s="79" t="s">
        <v>67</v>
      </c>
      <c r="B10" s="51"/>
      <c r="C10" s="51"/>
      <c r="D10" s="52"/>
      <c r="E10" s="50"/>
      <c r="F10" s="53"/>
      <c r="G10" s="50"/>
      <c r="H10" s="80"/>
    </row>
    <row r="11" spans="1:8" ht="39.450000000000003" customHeight="1" x14ac:dyDescent="0.3">
      <c r="A11" s="77" t="s">
        <v>68</v>
      </c>
      <c r="B11" s="56"/>
      <c r="C11" s="56"/>
      <c r="D11" s="57"/>
      <c r="E11" s="55"/>
      <c r="F11" s="58"/>
      <c r="G11" s="55"/>
      <c r="H11" s="78"/>
    </row>
    <row r="12" spans="1:8" ht="39.450000000000003" customHeight="1" x14ac:dyDescent="0.3">
      <c r="A12" s="81" t="s">
        <v>69</v>
      </c>
      <c r="B12" s="82"/>
      <c r="C12" s="82"/>
      <c r="D12" s="83"/>
      <c r="E12" s="84"/>
      <c r="F12" s="85"/>
      <c r="G12" s="84"/>
      <c r="H12" s="86"/>
    </row>
  </sheetData>
  <conditionalFormatting sqref="B2:B12">
    <cfRule type="cellIs" dxfId="63" priority="7" operator="equal">
      <formula>"Low"</formula>
    </cfRule>
    <cfRule type="cellIs" dxfId="62" priority="8" operator="equal">
      <formula>"Medium"</formula>
    </cfRule>
  </conditionalFormatting>
  <conditionalFormatting sqref="B2:C12">
    <cfRule type="cellIs" dxfId="61" priority="6" operator="equal">
      <formula>"High"</formula>
    </cfRule>
  </conditionalFormatting>
  <conditionalFormatting sqref="C2:C12">
    <cfRule type="cellIs" dxfId="60" priority="4" operator="equal">
      <formula>"Low"</formula>
    </cfRule>
    <cfRule type="cellIs" dxfId="5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CA2D560-0C5A-4EA7-A17C-3EFAC3274320}">
            <xm:f>Lists!$C$4</xm:f>
            <x14:dxf>
              <font>
                <color auto="1"/>
              </font>
              <fill>
                <patternFill>
                  <bgColor rgb="FFFF3300"/>
                </patternFill>
              </fill>
            </x14:dxf>
          </x14:cfRule>
          <x14:cfRule type="cellIs" priority="2" operator="equal" id="{14A2FCD6-EE7C-4FEC-91BB-9F57A1EABFF4}">
            <xm:f>Lists!$C$3</xm:f>
            <x14:dxf>
              <font>
                <color auto="1"/>
              </font>
              <fill>
                <patternFill>
                  <bgColor rgb="FFFFC000"/>
                </patternFill>
              </fill>
            </x14:dxf>
          </x14:cfRule>
          <x14:cfRule type="cellIs" priority="3" operator="equal" id="{E4DD68DF-2CDB-422C-B624-7642064F900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2A7CE9D-8856-41B2-A5EA-F787EDA2E5CA}">
          <x14:formula1>
            <xm:f>Lists!$C$2:$C$4</xm:f>
          </x14:formula1>
          <xm:sqref>D3:D50</xm:sqref>
        </x14:dataValidation>
        <x14:dataValidation type="list" allowBlank="1" showInputMessage="1" showErrorMessage="1" xr:uid="{B27CA6A2-4554-4AED-9BD3-930231428BB9}">
          <x14:formula1>
            <xm:f>Lists!$B$2:$B$4</xm:f>
          </x14:formula1>
          <xm:sqref>C2:C50</xm:sqref>
        </x14:dataValidation>
        <x14:dataValidation type="list" allowBlank="1" showInputMessage="1" showErrorMessage="1" xr:uid="{B11B9A6F-275F-44A9-BCC5-0C4229EB6734}">
          <x14:formula1>
            <xm:f>Lists!$A$2:$A$4</xm:f>
          </x14:formula1>
          <xm:sqref>B2:B50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3051-B7C2-4F37-A6F1-4EBA903975DF}">
  <sheetPr codeName="Sheet8">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201.6" x14ac:dyDescent="0.3">
      <c r="A1" s="72" t="str">
        <f>Dashboard!B18</f>
        <v>put controls and processes in place so that it can effectively monitor, manage and report on:
a.	finances;
b.	commercial activities and procurement;
c.	corporate risks;
d.	assets, with due consideration of whole life cycle and disposal; 
e.	organisational performance; 
f.	compliance with legislation and statutory responsibilities; 
g.	communication, engagement and consultation;
h.	talent management, organisational development, and change; and
i.	disciplinaries, grievances, complaints, staff disclosures and whistle blowing</v>
      </c>
      <c r="B1" s="73" t="s">
        <v>0</v>
      </c>
      <c r="C1" s="73" t="s">
        <v>1</v>
      </c>
      <c r="D1" s="73" t="s">
        <v>143</v>
      </c>
      <c r="E1" s="73" t="s">
        <v>26</v>
      </c>
      <c r="F1" s="73" t="s">
        <v>27</v>
      </c>
      <c r="G1" s="73" t="s">
        <v>28</v>
      </c>
      <c r="H1" s="74" t="s">
        <v>145</v>
      </c>
    </row>
    <row r="2" spans="1:8" s="27" customFormat="1" ht="48.75"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70</v>
      </c>
      <c r="B3" s="56"/>
      <c r="C3" s="56"/>
      <c r="D3" s="57"/>
      <c r="E3" s="55"/>
      <c r="F3" s="58"/>
      <c r="G3" s="55"/>
      <c r="H3" s="78"/>
    </row>
    <row r="4" spans="1:8" ht="39.450000000000003" customHeight="1" x14ac:dyDescent="0.3">
      <c r="A4" s="79" t="s">
        <v>71</v>
      </c>
      <c r="B4" s="51"/>
      <c r="C4" s="51"/>
      <c r="D4" s="52"/>
      <c r="E4" s="50"/>
      <c r="F4" s="53"/>
      <c r="G4" s="50"/>
      <c r="H4" s="80"/>
    </row>
    <row r="5" spans="1:8" ht="39.450000000000003" customHeight="1" x14ac:dyDescent="0.3">
      <c r="A5" s="77" t="s">
        <v>72</v>
      </c>
      <c r="B5" s="56"/>
      <c r="C5" s="56"/>
      <c r="D5" s="57"/>
      <c r="E5" s="55"/>
      <c r="F5" s="58"/>
      <c r="G5" s="55"/>
      <c r="H5" s="78"/>
    </row>
    <row r="6" spans="1:8" ht="39.450000000000003" customHeight="1" x14ac:dyDescent="0.3">
      <c r="A6" s="79" t="s">
        <v>73</v>
      </c>
      <c r="B6" s="51"/>
      <c r="C6" s="51"/>
      <c r="D6" s="52"/>
      <c r="E6" s="50"/>
      <c r="F6" s="53"/>
      <c r="G6" s="50"/>
      <c r="H6" s="80"/>
    </row>
    <row r="7" spans="1:8" ht="39.450000000000003" customHeight="1" x14ac:dyDescent="0.3">
      <c r="A7" s="77" t="s">
        <v>74</v>
      </c>
      <c r="B7" s="56"/>
      <c r="C7" s="56"/>
      <c r="D7" s="57"/>
      <c r="E7" s="55"/>
      <c r="F7" s="58"/>
      <c r="G7" s="55"/>
      <c r="H7" s="78"/>
    </row>
    <row r="8" spans="1:8" ht="39.450000000000003" customHeight="1" x14ac:dyDescent="0.3">
      <c r="A8" s="79" t="s">
        <v>75</v>
      </c>
      <c r="B8" s="51"/>
      <c r="C8" s="51"/>
      <c r="D8" s="52"/>
      <c r="E8" s="50"/>
      <c r="F8" s="53"/>
      <c r="G8" s="50"/>
      <c r="H8" s="80"/>
    </row>
    <row r="9" spans="1:8" ht="39.450000000000003" customHeight="1" x14ac:dyDescent="0.3">
      <c r="A9" s="77" t="s">
        <v>76</v>
      </c>
      <c r="B9" s="56"/>
      <c r="C9" s="56"/>
      <c r="D9" s="57"/>
      <c r="E9" s="55"/>
      <c r="F9" s="58"/>
      <c r="G9" s="55"/>
      <c r="H9" s="78"/>
    </row>
    <row r="10" spans="1:8" ht="39.450000000000003" customHeight="1" x14ac:dyDescent="0.3">
      <c r="A10" s="79" t="s">
        <v>77</v>
      </c>
      <c r="B10" s="51"/>
      <c r="C10" s="51"/>
      <c r="D10" s="52"/>
      <c r="E10" s="50"/>
      <c r="F10" s="53"/>
      <c r="G10" s="50"/>
      <c r="H10" s="80"/>
    </row>
    <row r="11" spans="1:8" ht="39.450000000000003" customHeight="1" x14ac:dyDescent="0.3">
      <c r="A11" s="77" t="s">
        <v>78</v>
      </c>
      <c r="B11" s="56"/>
      <c r="C11" s="56"/>
      <c r="D11" s="57"/>
      <c r="E11" s="55"/>
      <c r="F11" s="58"/>
      <c r="G11" s="55"/>
      <c r="H11" s="78"/>
    </row>
    <row r="12" spans="1:8" ht="39.450000000000003" customHeight="1" x14ac:dyDescent="0.3">
      <c r="A12" s="81" t="s">
        <v>79</v>
      </c>
      <c r="B12" s="82"/>
      <c r="C12" s="82"/>
      <c r="D12" s="83"/>
      <c r="E12" s="84"/>
      <c r="F12" s="85"/>
      <c r="G12" s="84"/>
      <c r="H12" s="86"/>
    </row>
  </sheetData>
  <conditionalFormatting sqref="B2:B12">
    <cfRule type="cellIs" dxfId="55" priority="7" operator="equal">
      <formula>"Low"</formula>
    </cfRule>
    <cfRule type="cellIs" dxfId="54" priority="8" operator="equal">
      <formula>"Medium"</formula>
    </cfRule>
  </conditionalFormatting>
  <conditionalFormatting sqref="B2:C12">
    <cfRule type="cellIs" dxfId="53" priority="6" operator="equal">
      <formula>"High"</formula>
    </cfRule>
  </conditionalFormatting>
  <conditionalFormatting sqref="C2:C12">
    <cfRule type="cellIs" dxfId="52" priority="4" operator="equal">
      <formula>"Low"</formula>
    </cfRule>
    <cfRule type="cellIs" dxfId="5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B8B2658-4E3B-4694-8C54-935D2579D625}">
            <xm:f>Lists!$C$4</xm:f>
            <x14:dxf>
              <font>
                <color auto="1"/>
              </font>
              <fill>
                <patternFill>
                  <bgColor rgb="FFFF3300"/>
                </patternFill>
              </fill>
            </x14:dxf>
          </x14:cfRule>
          <x14:cfRule type="cellIs" priority="2" operator="equal" id="{59A8F6AA-5358-469C-B960-CCACA297D7E5}">
            <xm:f>Lists!$C$3</xm:f>
            <x14:dxf>
              <font>
                <color auto="1"/>
              </font>
              <fill>
                <patternFill>
                  <bgColor rgb="FFFFC000"/>
                </patternFill>
              </fill>
            </x14:dxf>
          </x14:cfRule>
          <x14:cfRule type="cellIs" priority="3" operator="equal" id="{A9291AFF-532A-4AEE-821C-9789352557D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BD0B2E1-5AC8-4FCE-9E8B-EC8EF6257C33}">
          <x14:formula1>
            <xm:f>Lists!$A$2:$A$4</xm:f>
          </x14:formula1>
          <xm:sqref>B2:B50</xm:sqref>
        </x14:dataValidation>
        <x14:dataValidation type="list" allowBlank="1" showInputMessage="1" showErrorMessage="1" xr:uid="{E80BEFEF-2577-4DA5-BBC0-1744F58552A6}">
          <x14:formula1>
            <xm:f>Lists!$B$2:$B$4</xm:f>
          </x14:formula1>
          <xm:sqref>C2:C50</xm:sqref>
        </x14:dataValidation>
        <x14:dataValidation type="list" allowBlank="1" showInputMessage="1" showErrorMessage="1" xr:uid="{80D8BB53-C2EB-4103-824E-6B4B2575CB02}">
          <x14:formula1>
            <xm:f>Lists!$C$2:$C$4</xm:f>
          </x14:formula1>
          <xm:sqref>D3:D50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271C-2F06-41D7-A66D-7EA654F26981}">
  <sheetPr codeName="Sheet9">
    <tabColor rgb="FFFFC000"/>
  </sheetPr>
  <dimension ref="A1:H50"/>
  <sheetViews>
    <sheetView workbookViewId="0"/>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4.5" customHeight="1" x14ac:dyDescent="0.3">
      <c r="A1" s="72" t="str">
        <f>Dashboard!B19</f>
        <v>have provision for accessing legal and other specialist advice to inform the day-to-day operation of the service</v>
      </c>
      <c r="B1" s="73" t="s">
        <v>0</v>
      </c>
      <c r="C1" s="73" t="s">
        <v>1</v>
      </c>
      <c r="D1" s="73" t="s">
        <v>143</v>
      </c>
      <c r="E1" s="73" t="s">
        <v>26</v>
      </c>
      <c r="F1" s="73" t="s">
        <v>27</v>
      </c>
      <c r="G1" s="73" t="s">
        <v>28</v>
      </c>
      <c r="H1" s="74" t="s">
        <v>145</v>
      </c>
    </row>
    <row r="2" spans="1:8" s="27" customFormat="1"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80</v>
      </c>
      <c r="B3" s="56"/>
      <c r="C3" s="56"/>
      <c r="D3" s="57"/>
      <c r="E3" s="55"/>
      <c r="F3" s="58"/>
      <c r="G3" s="55"/>
      <c r="H3" s="78"/>
    </row>
    <row r="4" spans="1:8" ht="39.450000000000003" customHeight="1" x14ac:dyDescent="0.3">
      <c r="A4" s="79" t="s">
        <v>81</v>
      </c>
      <c r="B4" s="51"/>
      <c r="C4" s="51"/>
      <c r="D4" s="52"/>
      <c r="E4" s="50"/>
      <c r="F4" s="53"/>
      <c r="G4" s="50"/>
      <c r="H4" s="80"/>
    </row>
    <row r="5" spans="1:8" ht="39.450000000000003" customHeight="1" x14ac:dyDescent="0.3">
      <c r="A5" s="77" t="s">
        <v>82</v>
      </c>
      <c r="B5" s="56"/>
      <c r="C5" s="56"/>
      <c r="D5" s="57"/>
      <c r="E5" s="55"/>
      <c r="F5" s="58"/>
      <c r="G5" s="55"/>
      <c r="H5" s="78"/>
    </row>
    <row r="6" spans="1:8" ht="39.450000000000003" customHeight="1" x14ac:dyDescent="0.3">
      <c r="A6" s="79" t="s">
        <v>83</v>
      </c>
      <c r="B6" s="51"/>
      <c r="C6" s="51"/>
      <c r="D6" s="52"/>
      <c r="E6" s="50"/>
      <c r="F6" s="53"/>
      <c r="G6" s="50"/>
      <c r="H6" s="80"/>
    </row>
    <row r="7" spans="1:8" ht="39.450000000000003" customHeight="1" x14ac:dyDescent="0.3">
      <c r="A7" s="77" t="s">
        <v>84</v>
      </c>
      <c r="B7" s="56"/>
      <c r="C7" s="56"/>
      <c r="D7" s="57"/>
      <c r="E7" s="55"/>
      <c r="F7" s="58"/>
      <c r="G7" s="55"/>
      <c r="H7" s="78"/>
    </row>
    <row r="8" spans="1:8" ht="39.450000000000003" customHeight="1" x14ac:dyDescent="0.3">
      <c r="A8" s="79" t="s">
        <v>85</v>
      </c>
      <c r="B8" s="51"/>
      <c r="C8" s="51"/>
      <c r="D8" s="52"/>
      <c r="E8" s="50"/>
      <c r="F8" s="53"/>
      <c r="G8" s="50"/>
      <c r="H8" s="80"/>
    </row>
    <row r="9" spans="1:8" ht="39.450000000000003" customHeight="1" x14ac:dyDescent="0.3">
      <c r="A9" s="77" t="s">
        <v>86</v>
      </c>
      <c r="B9" s="56"/>
      <c r="C9" s="56"/>
      <c r="D9" s="57"/>
      <c r="E9" s="55"/>
      <c r="F9" s="58"/>
      <c r="G9" s="55"/>
      <c r="H9" s="78"/>
    </row>
    <row r="10" spans="1:8" ht="39.450000000000003" customHeight="1" x14ac:dyDescent="0.3">
      <c r="A10" s="79" t="s">
        <v>87</v>
      </c>
      <c r="B10" s="51"/>
      <c r="C10" s="51"/>
      <c r="D10" s="52"/>
      <c r="E10" s="50"/>
      <c r="F10" s="53"/>
      <c r="G10" s="50"/>
      <c r="H10" s="80"/>
    </row>
    <row r="11" spans="1:8" ht="39.450000000000003" customHeight="1" x14ac:dyDescent="0.3">
      <c r="A11" s="77" t="s">
        <v>88</v>
      </c>
      <c r="B11" s="56"/>
      <c r="C11" s="56"/>
      <c r="D11" s="57"/>
      <c r="E11" s="55"/>
      <c r="F11" s="58"/>
      <c r="G11" s="55"/>
      <c r="H11" s="78"/>
    </row>
    <row r="12" spans="1:8" ht="39.450000000000003" customHeight="1" x14ac:dyDescent="0.3">
      <c r="A12" s="81" t="s">
        <v>89</v>
      </c>
      <c r="B12" s="82"/>
      <c r="C12" s="82"/>
      <c r="D12" s="83"/>
      <c r="E12" s="84"/>
      <c r="F12" s="85"/>
      <c r="G12" s="84"/>
      <c r="H12" s="86"/>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47" priority="7" operator="equal">
      <formula>"Low"</formula>
    </cfRule>
    <cfRule type="cellIs" dxfId="46" priority="8" operator="equal">
      <formula>"Medium"</formula>
    </cfRule>
  </conditionalFormatting>
  <conditionalFormatting sqref="B2:C12">
    <cfRule type="cellIs" dxfId="45" priority="6" operator="equal">
      <formula>"High"</formula>
    </cfRule>
  </conditionalFormatting>
  <conditionalFormatting sqref="C2:C12">
    <cfRule type="cellIs" dxfId="44" priority="4" operator="equal">
      <formula>"Low"</formula>
    </cfRule>
    <cfRule type="cellIs" dxfId="4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3AB35E89-0D4E-4EA0-8EE1-2717E76020C0}">
            <xm:f>Lists!$C$4</xm:f>
            <x14:dxf>
              <font>
                <color auto="1"/>
              </font>
              <fill>
                <patternFill>
                  <bgColor rgb="FFFF3300"/>
                </patternFill>
              </fill>
            </x14:dxf>
          </x14:cfRule>
          <x14:cfRule type="cellIs" priority="2" operator="equal" id="{C3D0B814-9C12-492F-901C-46287A883914}">
            <xm:f>Lists!$C$3</xm:f>
            <x14:dxf>
              <font>
                <color auto="1"/>
              </font>
              <fill>
                <patternFill>
                  <bgColor rgb="FFFFC000"/>
                </patternFill>
              </fill>
            </x14:dxf>
          </x14:cfRule>
          <x14:cfRule type="cellIs" priority="3" operator="equal" id="{385118DC-986C-46CD-94B4-D30B9EEBE5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DC9DBA8-AFF3-4ED0-A407-4AD1F18C3F1F}">
          <x14:formula1>
            <xm:f>Lists!$C$2:$C$4</xm:f>
          </x14:formula1>
          <xm:sqref>D3:D50</xm:sqref>
        </x14:dataValidation>
        <x14:dataValidation type="list" allowBlank="1" showInputMessage="1" showErrorMessage="1" xr:uid="{0BAE0523-E410-4D40-A6AA-62AFB11A0778}">
          <x14:formula1>
            <xm:f>Lists!$B$2:$B$4</xm:f>
          </x14:formula1>
          <xm:sqref>C2:C50</xm:sqref>
        </x14:dataValidation>
        <x14:dataValidation type="list" allowBlank="1" showInputMessage="1" showErrorMessage="1" xr:uid="{B3242812-3886-40EE-80ED-B551F360D183}">
          <x14:formula1>
            <xm:f>Lists!$A$2:$A$4</xm:f>
          </x14:formula1>
          <xm:sqref>B2:B50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07CE-6A91-441B-86C1-28D00C634E79}">
  <sheetPr codeName="Sheet10">
    <tabColor rgb="FFFFC000"/>
  </sheetPr>
  <dimension ref="A1:H50"/>
  <sheetViews>
    <sheetView workbookViewId="0"/>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09.6" x14ac:dyDescent="0.3">
      <c r="A1" s="72" t="str">
        <f>Dashboard!B20</f>
        <v>have leaders at all levels that:
a.	are accountable for the success of their service in:
i.	delivering its vision and strategic objectives;
ii.	complying with legislation, statutory requirements and industry standards; 
iii.	aligning their service to the Fire Standards and any other relevant professional standards; and
iv.	upholding and enhancing the high reputation of the service in all they do.
b.	are politically aware, open to scrutiny and understand both the national and local challenges facing their service and others;
c.	are open-minded, open to learning and actively monitor the environment they operate in to enable them to work with agility and foresight; 
d.	embody, role model and actively promote:
i.	an environment that creates and maintains trust throughout the service;
ii.	the leadership behaviours set out in the NFCC Leadership Framework; and
iii.	the ethical behaviours set out in the Core Code of Ethics.
e.	relate to others effectively and constructively because of their emotional intelligence;
f.	demonstrate and encourage in others excellent communication skills, welcoming feedback from all;
g.	use their effective influencing skills to develop and maintain positive and constructive relationships with: 
i.	staff representative bodies to develop and foster a positive industrial relations climate that builds trust and facilitates change; and
ii.	partners and stakeholders to deliver excellence to the community.
h.	are technologically and data literate, who understand the importance of data and how to interpret it to support their planning and decision making
i.	able to budget responsibly to contribute to an efficiently run service</v>
      </c>
      <c r="B1" s="73" t="s">
        <v>0</v>
      </c>
      <c r="C1" s="73" t="s">
        <v>1</v>
      </c>
      <c r="D1" s="73" t="s">
        <v>143</v>
      </c>
      <c r="E1" s="73" t="s">
        <v>26</v>
      </c>
      <c r="F1" s="73" t="s">
        <v>27</v>
      </c>
      <c r="G1" s="73" t="s">
        <v>28</v>
      </c>
      <c r="H1" s="74" t="s">
        <v>145</v>
      </c>
    </row>
    <row r="2" spans="1:8" s="27" customFormat="1"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90</v>
      </c>
      <c r="B3" s="56"/>
      <c r="C3" s="56"/>
      <c r="D3" s="57"/>
      <c r="E3" s="55"/>
      <c r="F3" s="58"/>
      <c r="G3" s="55"/>
      <c r="H3" s="78"/>
    </row>
    <row r="4" spans="1:8" ht="39.450000000000003" customHeight="1" x14ac:dyDescent="0.3">
      <c r="A4" s="79" t="s">
        <v>91</v>
      </c>
      <c r="B4" s="79"/>
      <c r="C4" s="79"/>
      <c r="D4" s="79"/>
      <c r="E4" s="50"/>
      <c r="F4" s="53"/>
      <c r="G4" s="50"/>
      <c r="H4" s="80"/>
    </row>
    <row r="5" spans="1:8" ht="39.450000000000003" customHeight="1" x14ac:dyDescent="0.3">
      <c r="A5" s="77" t="s">
        <v>92</v>
      </c>
      <c r="B5" s="56"/>
      <c r="C5" s="56"/>
      <c r="D5" s="57"/>
      <c r="E5" s="55"/>
      <c r="F5" s="58"/>
      <c r="G5" s="55"/>
      <c r="H5" s="78"/>
    </row>
    <row r="6" spans="1:8" ht="39.450000000000003" customHeight="1" x14ac:dyDescent="0.3">
      <c r="A6" s="79" t="s">
        <v>93</v>
      </c>
      <c r="B6" s="79"/>
      <c r="C6" s="79"/>
      <c r="D6" s="79"/>
      <c r="E6" s="50"/>
      <c r="F6" s="53"/>
      <c r="G6" s="50"/>
      <c r="H6" s="80"/>
    </row>
    <row r="7" spans="1:8" ht="39.450000000000003" customHeight="1" x14ac:dyDescent="0.3">
      <c r="A7" s="77" t="s">
        <v>94</v>
      </c>
      <c r="B7" s="56"/>
      <c r="C7" s="56"/>
      <c r="D7" s="57"/>
      <c r="E7" s="55"/>
      <c r="F7" s="58"/>
      <c r="G7" s="55"/>
      <c r="H7" s="78"/>
    </row>
    <row r="8" spans="1:8" ht="39.450000000000003" customHeight="1" x14ac:dyDescent="0.3">
      <c r="A8" s="79" t="s">
        <v>95</v>
      </c>
      <c r="B8" s="79"/>
      <c r="C8" s="79"/>
      <c r="D8" s="79"/>
      <c r="E8" s="50"/>
      <c r="F8" s="53"/>
      <c r="G8" s="50"/>
      <c r="H8" s="80"/>
    </row>
    <row r="9" spans="1:8" ht="39.450000000000003" customHeight="1" x14ac:dyDescent="0.3">
      <c r="A9" s="77" t="s">
        <v>96</v>
      </c>
      <c r="B9" s="56"/>
      <c r="C9" s="56"/>
      <c r="D9" s="57"/>
      <c r="E9" s="55"/>
      <c r="F9" s="58"/>
      <c r="G9" s="55"/>
      <c r="H9" s="78"/>
    </row>
    <row r="10" spans="1:8" ht="39.450000000000003" customHeight="1" x14ac:dyDescent="0.3">
      <c r="A10" s="79" t="s">
        <v>97</v>
      </c>
      <c r="B10" s="79"/>
      <c r="C10" s="79"/>
      <c r="D10" s="79"/>
      <c r="E10" s="50"/>
      <c r="F10" s="53"/>
      <c r="G10" s="50"/>
      <c r="H10" s="80"/>
    </row>
    <row r="11" spans="1:8" ht="39.450000000000003" customHeight="1" x14ac:dyDescent="0.3">
      <c r="A11" s="77" t="s">
        <v>98</v>
      </c>
      <c r="B11" s="56"/>
      <c r="C11" s="56"/>
      <c r="D11" s="57"/>
      <c r="E11" s="55"/>
      <c r="F11" s="58"/>
      <c r="G11" s="55"/>
      <c r="H11" s="78"/>
    </row>
    <row r="12" spans="1:8" ht="39.450000000000003" customHeight="1" x14ac:dyDescent="0.3">
      <c r="A12" s="36" t="s">
        <v>99</v>
      </c>
      <c r="B12" s="36"/>
      <c r="C12" s="36"/>
      <c r="D12" s="36"/>
      <c r="E12" s="36"/>
      <c r="F12" s="85"/>
      <c r="G12" s="84"/>
      <c r="H12" s="86"/>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3 B5 B7 B9 B11">
    <cfRule type="cellIs" dxfId="39" priority="7" operator="equal">
      <formula>"Low"</formula>
    </cfRule>
    <cfRule type="cellIs" dxfId="38" priority="8" operator="equal">
      <formula>"Medium"</formula>
    </cfRule>
  </conditionalFormatting>
  <conditionalFormatting sqref="B2:C3 B5:C5 B7:C7 B9:C9 B11:C11">
    <cfRule type="cellIs" dxfId="37" priority="6" operator="equal">
      <formula>"High"</formula>
    </cfRule>
  </conditionalFormatting>
  <conditionalFormatting sqref="C2:C3 C5 C7 C9 C11">
    <cfRule type="cellIs" dxfId="36" priority="4" operator="equal">
      <formula>"Low"</formula>
    </cfRule>
    <cfRule type="cellIs" dxfId="3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AFF95DA8-5AB8-404A-987E-A462E964D65D}">
            <xm:f>Lists!$C$4</xm:f>
            <x14:dxf>
              <font>
                <color auto="1"/>
              </font>
              <fill>
                <patternFill>
                  <bgColor rgb="FFFF3300"/>
                </patternFill>
              </fill>
            </x14:dxf>
          </x14:cfRule>
          <x14:cfRule type="cellIs" priority="2" operator="equal" id="{C4BDD8FE-5A82-4EE0-B43E-50D045DD2897}">
            <xm:f>Lists!$C$3</xm:f>
            <x14:dxf>
              <font>
                <color auto="1"/>
              </font>
              <fill>
                <patternFill>
                  <bgColor rgb="FFFFC000"/>
                </patternFill>
              </fill>
            </x14:dxf>
          </x14:cfRule>
          <x14:cfRule type="cellIs" priority="3" operator="equal" id="{16123A68-B44C-46F5-9B1E-AF8424C799B8}">
            <xm:f>Lists!$C$2</xm:f>
            <x14:dxf>
              <font>
                <color auto="1"/>
              </font>
              <fill>
                <patternFill>
                  <bgColor rgb="FF92D050"/>
                </patternFill>
              </fill>
            </x14:dxf>
          </x14:cfRule>
          <xm:sqref>D2:D3 D5 D7 D9 D11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6E1DCA8-93D7-4380-8DA3-482471E51A3C}">
          <x14:formula1>
            <xm:f>Lists!$A$2:$A$4</xm:f>
          </x14:formula1>
          <xm:sqref>B2:B50</xm:sqref>
        </x14:dataValidation>
        <x14:dataValidation type="list" allowBlank="1" showInputMessage="1" showErrorMessage="1" xr:uid="{0FB7D1A6-ACF8-47DC-B3F1-AA1CABD94715}">
          <x14:formula1>
            <xm:f>Lists!$B$2:$B$4</xm:f>
          </x14:formula1>
          <xm:sqref>C2:C50</xm:sqref>
        </x14:dataValidation>
        <x14:dataValidation type="list" allowBlank="1" showInputMessage="1" showErrorMessage="1" xr:uid="{E3CD58DF-A327-45E4-B80A-4703D01463C0}">
          <x14:formula1>
            <xm:f>Lists!$C$2:$C$4</xm:f>
          </x14:formula1>
          <xm:sqref>D3:D50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06F5-D065-427E-ACFF-8BC24BDBB9F2}">
  <sheetPr codeName="Sheet11">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0.25" customHeight="1" x14ac:dyDescent="0.3">
      <c r="A1" s="72" t="str">
        <f>Dashboard!B21</f>
        <v>provide comprehensive, accurate and data driven reporting</v>
      </c>
      <c r="B1" s="73" t="s">
        <v>0</v>
      </c>
      <c r="C1" s="73" t="s">
        <v>1</v>
      </c>
      <c r="D1" s="73" t="s">
        <v>143</v>
      </c>
      <c r="E1" s="73" t="s">
        <v>26</v>
      </c>
      <c r="F1" s="73" t="s">
        <v>27</v>
      </c>
      <c r="G1" s="73" t="s">
        <v>28</v>
      </c>
      <c r="H1" s="74" t="s">
        <v>145</v>
      </c>
    </row>
    <row r="2" spans="1:8" s="27" customFormat="1"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100</v>
      </c>
      <c r="B3" s="56"/>
      <c r="C3" s="56"/>
      <c r="D3" s="57"/>
      <c r="E3" s="55"/>
      <c r="F3" s="58"/>
      <c r="G3" s="55"/>
      <c r="H3" s="78"/>
    </row>
    <row r="4" spans="1:8" ht="39.450000000000003" customHeight="1" x14ac:dyDescent="0.3">
      <c r="A4" s="79" t="s">
        <v>101</v>
      </c>
      <c r="B4" s="51"/>
      <c r="C4" s="51"/>
      <c r="D4" s="52"/>
      <c r="E4" s="50"/>
      <c r="F4" s="53"/>
      <c r="G4" s="50"/>
      <c r="H4" s="80"/>
    </row>
    <row r="5" spans="1:8" ht="39.450000000000003" customHeight="1" x14ac:dyDescent="0.3">
      <c r="A5" s="77" t="s">
        <v>102</v>
      </c>
      <c r="B5" s="56"/>
      <c r="C5" s="56"/>
      <c r="D5" s="57"/>
      <c r="E5" s="55"/>
      <c r="F5" s="58"/>
      <c r="G5" s="55"/>
      <c r="H5" s="78"/>
    </row>
    <row r="6" spans="1:8" ht="39.450000000000003" customHeight="1" x14ac:dyDescent="0.3">
      <c r="A6" s="79" t="s">
        <v>103</v>
      </c>
      <c r="B6" s="51"/>
      <c r="C6" s="51"/>
      <c r="D6" s="52"/>
      <c r="E6" s="50"/>
      <c r="F6" s="53"/>
      <c r="G6" s="50"/>
      <c r="H6" s="80"/>
    </row>
    <row r="7" spans="1:8" ht="39.450000000000003" customHeight="1" x14ac:dyDescent="0.3">
      <c r="A7" s="77" t="s">
        <v>104</v>
      </c>
      <c r="B7" s="56"/>
      <c r="C7" s="56"/>
      <c r="D7" s="57"/>
      <c r="E7" s="55"/>
      <c r="F7" s="58"/>
      <c r="G7" s="55"/>
      <c r="H7" s="78"/>
    </row>
    <row r="8" spans="1:8" ht="39.450000000000003" customHeight="1" x14ac:dyDescent="0.3">
      <c r="A8" s="79" t="s">
        <v>105</v>
      </c>
      <c r="B8" s="51"/>
      <c r="C8" s="51"/>
      <c r="D8" s="52"/>
      <c r="E8" s="50"/>
      <c r="F8" s="53"/>
      <c r="G8" s="50"/>
      <c r="H8" s="80"/>
    </row>
    <row r="9" spans="1:8" ht="39.450000000000003" customHeight="1" x14ac:dyDescent="0.3">
      <c r="A9" s="77" t="s">
        <v>106</v>
      </c>
      <c r="B9" s="56"/>
      <c r="C9" s="56"/>
      <c r="D9" s="57"/>
      <c r="E9" s="55"/>
      <c r="F9" s="58"/>
      <c r="G9" s="55"/>
      <c r="H9" s="78"/>
    </row>
    <row r="10" spans="1:8" ht="39.450000000000003" customHeight="1" x14ac:dyDescent="0.3">
      <c r="A10" s="79" t="s">
        <v>107</v>
      </c>
      <c r="B10" s="51"/>
      <c r="C10" s="51"/>
      <c r="D10" s="52"/>
      <c r="E10" s="50"/>
      <c r="F10" s="53"/>
      <c r="G10" s="50"/>
      <c r="H10" s="80"/>
    </row>
    <row r="11" spans="1:8" ht="39.450000000000003" customHeight="1" x14ac:dyDescent="0.3">
      <c r="A11" s="77" t="s">
        <v>108</v>
      </c>
      <c r="B11" s="56"/>
      <c r="C11" s="56"/>
      <c r="D11" s="57"/>
      <c r="E11" s="55"/>
      <c r="F11" s="58"/>
      <c r="G11" s="55"/>
      <c r="H11" s="78"/>
    </row>
    <row r="12" spans="1:8" ht="39.450000000000003" customHeight="1" x14ac:dyDescent="0.3">
      <c r="A12" s="81" t="s">
        <v>109</v>
      </c>
      <c r="B12" s="82"/>
      <c r="C12" s="82"/>
      <c r="D12" s="83"/>
      <c r="E12" s="84"/>
      <c r="F12" s="85"/>
      <c r="G12" s="84"/>
      <c r="H12" s="86"/>
    </row>
  </sheetData>
  <conditionalFormatting sqref="B2:B12">
    <cfRule type="cellIs" dxfId="31" priority="7" operator="equal">
      <formula>"Low"</formula>
    </cfRule>
    <cfRule type="cellIs" dxfId="30" priority="8" operator="equal">
      <formula>"Medium"</formula>
    </cfRule>
  </conditionalFormatting>
  <conditionalFormatting sqref="B2:C12">
    <cfRule type="cellIs" dxfId="29" priority="6" operator="equal">
      <formula>"High"</formula>
    </cfRule>
  </conditionalFormatting>
  <conditionalFormatting sqref="C2:C12">
    <cfRule type="cellIs" dxfId="28" priority="4" operator="equal">
      <formula>"Low"</formula>
    </cfRule>
    <cfRule type="cellIs" dxfId="2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F4C332D-1A1B-4BD7-8714-695C56A4F518}">
            <xm:f>Lists!$C$4</xm:f>
            <x14:dxf>
              <font>
                <color auto="1"/>
              </font>
              <fill>
                <patternFill>
                  <bgColor rgb="FFFF3300"/>
                </patternFill>
              </fill>
            </x14:dxf>
          </x14:cfRule>
          <x14:cfRule type="cellIs" priority="2" operator="equal" id="{2C9A0223-5ACE-4528-9590-F6C9B82740AA}">
            <xm:f>Lists!$C$3</xm:f>
            <x14:dxf>
              <font>
                <color auto="1"/>
              </font>
              <fill>
                <patternFill>
                  <bgColor rgb="FFFFC000"/>
                </patternFill>
              </fill>
            </x14:dxf>
          </x14:cfRule>
          <x14:cfRule type="cellIs" priority="3" operator="equal" id="{556D318D-3910-4458-B851-2AF3F14224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E03F337-C2FB-40AB-82F3-28E8D08DB953}">
          <x14:formula1>
            <xm:f>Lists!$C$2:$C$4</xm:f>
          </x14:formula1>
          <xm:sqref>D3:D50</xm:sqref>
        </x14:dataValidation>
        <x14:dataValidation type="list" allowBlank="1" showInputMessage="1" showErrorMessage="1" xr:uid="{7CF32DC5-9E94-4433-9458-BEF850214BD0}">
          <x14:formula1>
            <xm:f>Lists!$B$2:$B$4</xm:f>
          </x14:formula1>
          <xm:sqref>C2:C50</xm:sqref>
        </x14:dataValidation>
        <x14:dataValidation type="list" allowBlank="1" showInputMessage="1" showErrorMessage="1" xr:uid="{CB587238-3A58-4743-8D8F-186BCF390787}">
          <x14:formula1>
            <xm:f>Lists!$A$2:$A$4</xm:f>
          </x14:formula1>
          <xm:sqref>B2:B50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2EE7-0C64-4D5C-A5C5-02A53B128BDE}">
  <sheetPr codeName="Sheet12">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28.8" x14ac:dyDescent="0.3">
      <c r="A1" s="72" t="str">
        <f>Dashboard!B22</f>
        <v>recognise when it may need support and draw on the appropriate networks, national guidance and tools to support its own organisational development</v>
      </c>
      <c r="B1" s="73" t="s">
        <v>0</v>
      </c>
      <c r="C1" s="73" t="s">
        <v>1</v>
      </c>
      <c r="D1" s="73" t="s">
        <v>143</v>
      </c>
      <c r="E1" s="73" t="s">
        <v>26</v>
      </c>
      <c r="F1" s="73" t="s">
        <v>27</v>
      </c>
      <c r="G1" s="73" t="s">
        <v>28</v>
      </c>
      <c r="H1" s="74" t="s">
        <v>145</v>
      </c>
    </row>
    <row r="2" spans="1:8" s="27" customFormat="1"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110</v>
      </c>
      <c r="B3" s="56"/>
      <c r="C3" s="56"/>
      <c r="D3" s="57"/>
      <c r="E3" s="55"/>
      <c r="F3" s="58"/>
      <c r="G3" s="55"/>
      <c r="H3" s="78"/>
    </row>
    <row r="4" spans="1:8" ht="39.450000000000003" customHeight="1" x14ac:dyDescent="0.3">
      <c r="A4" s="79" t="s">
        <v>111</v>
      </c>
      <c r="B4" s="51"/>
      <c r="C4" s="51"/>
      <c r="D4" s="52"/>
      <c r="E4" s="50"/>
      <c r="F4" s="53"/>
      <c r="G4" s="50"/>
      <c r="H4" s="80"/>
    </row>
    <row r="5" spans="1:8" ht="39.450000000000003" customHeight="1" x14ac:dyDescent="0.3">
      <c r="A5" s="77" t="s">
        <v>112</v>
      </c>
      <c r="B5" s="56"/>
      <c r="C5" s="56"/>
      <c r="D5" s="57"/>
      <c r="E5" s="55"/>
      <c r="F5" s="58"/>
      <c r="G5" s="55"/>
      <c r="H5" s="78"/>
    </row>
    <row r="6" spans="1:8" ht="39.450000000000003" customHeight="1" x14ac:dyDescent="0.3">
      <c r="A6" s="79" t="s">
        <v>113</v>
      </c>
      <c r="B6" s="51"/>
      <c r="C6" s="51"/>
      <c r="D6" s="52"/>
      <c r="E6" s="50"/>
      <c r="F6" s="53"/>
      <c r="G6" s="50"/>
      <c r="H6" s="80"/>
    </row>
    <row r="7" spans="1:8" ht="39.450000000000003" customHeight="1" x14ac:dyDescent="0.3">
      <c r="A7" s="77" t="s">
        <v>114</v>
      </c>
      <c r="B7" s="56"/>
      <c r="C7" s="56"/>
      <c r="D7" s="57"/>
      <c r="E7" s="55"/>
      <c r="F7" s="58"/>
      <c r="G7" s="55"/>
      <c r="H7" s="78"/>
    </row>
    <row r="8" spans="1:8" ht="39.450000000000003" customHeight="1" x14ac:dyDescent="0.3">
      <c r="A8" s="79" t="s">
        <v>115</v>
      </c>
      <c r="B8" s="51"/>
      <c r="C8" s="51"/>
      <c r="D8" s="52"/>
      <c r="E8" s="50"/>
      <c r="F8" s="53"/>
      <c r="G8" s="50"/>
      <c r="H8" s="80"/>
    </row>
    <row r="9" spans="1:8" ht="39.450000000000003" customHeight="1" x14ac:dyDescent="0.3">
      <c r="A9" s="77" t="s">
        <v>116</v>
      </c>
      <c r="B9" s="56"/>
      <c r="C9" s="56"/>
      <c r="D9" s="57"/>
      <c r="E9" s="55"/>
      <c r="F9" s="58"/>
      <c r="G9" s="55"/>
      <c r="H9" s="78"/>
    </row>
    <row r="10" spans="1:8" ht="39.450000000000003" customHeight="1" x14ac:dyDescent="0.3">
      <c r="A10" s="79" t="s">
        <v>117</v>
      </c>
      <c r="B10" s="51"/>
      <c r="C10" s="51"/>
      <c r="D10" s="52"/>
      <c r="E10" s="50"/>
      <c r="F10" s="53"/>
      <c r="G10" s="50"/>
      <c r="H10" s="80"/>
    </row>
    <row r="11" spans="1:8" ht="39.450000000000003" customHeight="1" x14ac:dyDescent="0.3">
      <c r="A11" s="77" t="s">
        <v>118</v>
      </c>
      <c r="B11" s="56"/>
      <c r="C11" s="56"/>
      <c r="D11" s="57"/>
      <c r="E11" s="55"/>
      <c r="F11" s="58"/>
      <c r="G11" s="55"/>
      <c r="H11" s="78"/>
    </row>
    <row r="12" spans="1:8" ht="39.450000000000003" customHeight="1" x14ac:dyDescent="0.3">
      <c r="A12" s="81" t="s">
        <v>119</v>
      </c>
      <c r="B12" s="82"/>
      <c r="C12" s="82"/>
      <c r="D12" s="83"/>
      <c r="E12" s="84"/>
      <c r="F12" s="85"/>
      <c r="G12" s="84"/>
      <c r="H12" s="86"/>
    </row>
  </sheetData>
  <conditionalFormatting sqref="B2:B12">
    <cfRule type="cellIs" dxfId="23" priority="7" operator="equal">
      <formula>"Low"</formula>
    </cfRule>
    <cfRule type="cellIs" dxfId="22" priority="8" operator="equal">
      <formula>"Medium"</formula>
    </cfRule>
  </conditionalFormatting>
  <conditionalFormatting sqref="B2:C12">
    <cfRule type="cellIs" dxfId="21" priority="6" operator="equal">
      <formula>"High"</formula>
    </cfRule>
  </conditionalFormatting>
  <conditionalFormatting sqref="C2:C12">
    <cfRule type="cellIs" dxfId="20" priority="4" operator="equal">
      <formula>"Low"</formula>
    </cfRule>
    <cfRule type="cellIs" dxfId="1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2DBDDB1-F94D-407F-B575-E68A14C81DEA}">
            <xm:f>Lists!$C$4</xm:f>
            <x14:dxf>
              <font>
                <color auto="1"/>
              </font>
              <fill>
                <patternFill>
                  <bgColor rgb="FFFF3300"/>
                </patternFill>
              </fill>
            </x14:dxf>
          </x14:cfRule>
          <x14:cfRule type="cellIs" priority="2" operator="equal" id="{A9CA8609-53B4-4BF4-AA8C-ABD0F079FBC1}">
            <xm:f>Lists!$C$3</xm:f>
            <x14:dxf>
              <font>
                <color auto="1"/>
              </font>
              <fill>
                <patternFill>
                  <bgColor rgb="FFFFC000"/>
                </patternFill>
              </fill>
            </x14:dxf>
          </x14:cfRule>
          <x14:cfRule type="cellIs" priority="3" operator="equal" id="{1F0B435E-9C71-46B0-A8E5-A79BA08D334C}">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97EA50B-BE5F-4CAD-B728-545B5F0D0330}">
          <x14:formula1>
            <xm:f>Lists!$A$2:$A$4</xm:f>
          </x14:formula1>
          <xm:sqref>B2:B50</xm:sqref>
        </x14:dataValidation>
        <x14:dataValidation type="list" allowBlank="1" showInputMessage="1" showErrorMessage="1" xr:uid="{3AB7AB86-8C3A-43DF-85EB-FB238D980055}">
          <x14:formula1>
            <xm:f>Lists!$B$2:$B$4</xm:f>
          </x14:formula1>
          <xm:sqref>C2:C50</xm:sqref>
        </x14:dataValidation>
        <x14:dataValidation type="list" allowBlank="1" showInputMessage="1" showErrorMessage="1" xr:uid="{D93314F9-D40F-4196-BB0E-8E23F925414B}">
          <x14:formula1>
            <xm:f>Lists!$C$2:$C$4</xm:f>
          </x14:formula1>
          <xm:sqref>D3:D50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DEEE-4330-4B53-ADC8-CCD37314BEAF}">
  <sheetPr codeName="Sheet13">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7.6" x14ac:dyDescent="0.3">
      <c r="A1" s="72" t="str">
        <f>Dashboard!B23</f>
        <v>maximise opportunities gained from supporting the National Fire Chiefs Council (NFCC) network by sharing learning and experiences, collaborating with others and contributing to the continual improvement of the service</v>
      </c>
      <c r="B1" s="73" t="s">
        <v>0</v>
      </c>
      <c r="C1" s="73" t="s">
        <v>1</v>
      </c>
      <c r="D1" s="73" t="s">
        <v>143</v>
      </c>
      <c r="E1" s="73" t="s">
        <v>26</v>
      </c>
      <c r="F1" s="73" t="s">
        <v>27</v>
      </c>
      <c r="G1" s="73" t="s">
        <v>28</v>
      </c>
      <c r="H1" s="74" t="s">
        <v>145</v>
      </c>
    </row>
    <row r="2" spans="1:8" s="27" customFormat="1"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120</v>
      </c>
      <c r="B3" s="56"/>
      <c r="C3" s="56"/>
      <c r="D3" s="57"/>
      <c r="E3" s="55"/>
      <c r="F3" s="58"/>
      <c r="G3" s="55"/>
      <c r="H3" s="78"/>
    </row>
    <row r="4" spans="1:8" ht="39.450000000000003" customHeight="1" x14ac:dyDescent="0.3">
      <c r="A4" s="79" t="s">
        <v>121</v>
      </c>
      <c r="B4" s="51"/>
      <c r="C4" s="51"/>
      <c r="D4" s="52"/>
      <c r="E4" s="50"/>
      <c r="F4" s="53"/>
      <c r="G4" s="50"/>
      <c r="H4" s="80"/>
    </row>
    <row r="5" spans="1:8" ht="39.450000000000003" customHeight="1" x14ac:dyDescent="0.3">
      <c r="A5" s="77" t="s">
        <v>122</v>
      </c>
      <c r="B5" s="56"/>
      <c r="C5" s="56"/>
      <c r="D5" s="57"/>
      <c r="E5" s="55"/>
      <c r="F5" s="58"/>
      <c r="G5" s="55"/>
      <c r="H5" s="78"/>
    </row>
    <row r="6" spans="1:8" ht="39.450000000000003" customHeight="1" x14ac:dyDescent="0.3">
      <c r="A6" s="79" t="s">
        <v>123</v>
      </c>
      <c r="B6" s="51"/>
      <c r="C6" s="51"/>
      <c r="D6" s="52"/>
      <c r="E6" s="50"/>
      <c r="F6" s="53"/>
      <c r="G6" s="50"/>
      <c r="H6" s="80"/>
    </row>
    <row r="7" spans="1:8" ht="39.450000000000003" customHeight="1" x14ac:dyDescent="0.3">
      <c r="A7" s="77" t="s">
        <v>124</v>
      </c>
      <c r="B7" s="56"/>
      <c r="C7" s="56"/>
      <c r="D7" s="57"/>
      <c r="E7" s="55"/>
      <c r="F7" s="58"/>
      <c r="G7" s="55"/>
      <c r="H7" s="78"/>
    </row>
    <row r="8" spans="1:8" ht="39.450000000000003" customHeight="1" x14ac:dyDescent="0.3">
      <c r="A8" s="79" t="s">
        <v>125</v>
      </c>
      <c r="B8" s="51"/>
      <c r="C8" s="51"/>
      <c r="D8" s="52"/>
      <c r="E8" s="50"/>
      <c r="F8" s="53"/>
      <c r="G8" s="50"/>
      <c r="H8" s="80"/>
    </row>
    <row r="9" spans="1:8" ht="39.450000000000003" customHeight="1" x14ac:dyDescent="0.3">
      <c r="A9" s="77" t="s">
        <v>126</v>
      </c>
      <c r="B9" s="56"/>
      <c r="C9" s="56"/>
      <c r="D9" s="57"/>
      <c r="E9" s="55"/>
      <c r="F9" s="58"/>
      <c r="G9" s="55"/>
      <c r="H9" s="78"/>
    </row>
    <row r="10" spans="1:8" ht="39.450000000000003" customHeight="1" x14ac:dyDescent="0.3">
      <c r="A10" s="79" t="s">
        <v>127</v>
      </c>
      <c r="B10" s="51"/>
      <c r="C10" s="51"/>
      <c r="D10" s="52"/>
      <c r="E10" s="50"/>
      <c r="F10" s="53"/>
      <c r="G10" s="50"/>
      <c r="H10" s="80"/>
    </row>
    <row r="11" spans="1:8" ht="39.450000000000003" customHeight="1" x14ac:dyDescent="0.3">
      <c r="A11" s="77" t="s">
        <v>128</v>
      </c>
      <c r="B11" s="56"/>
      <c r="C11" s="56"/>
      <c r="D11" s="57"/>
      <c r="E11" s="55"/>
      <c r="F11" s="58"/>
      <c r="G11" s="55"/>
      <c r="H11" s="78"/>
    </row>
    <row r="12" spans="1:8" ht="39.450000000000003" customHeight="1" x14ac:dyDescent="0.3">
      <c r="A12" s="81" t="s">
        <v>129</v>
      </c>
      <c r="B12" s="82"/>
      <c r="C12" s="82"/>
      <c r="D12" s="83"/>
      <c r="E12" s="84"/>
      <c r="F12" s="85"/>
      <c r="G12" s="84"/>
      <c r="H12" s="86"/>
    </row>
  </sheetData>
  <conditionalFormatting sqref="B2:B12">
    <cfRule type="cellIs" dxfId="15" priority="7" operator="equal">
      <formula>"Low"</formula>
    </cfRule>
    <cfRule type="cellIs" dxfId="14" priority="8" operator="equal">
      <formula>"Medium"</formula>
    </cfRule>
  </conditionalFormatting>
  <conditionalFormatting sqref="B2:C12">
    <cfRule type="cellIs" dxfId="13" priority="6" operator="equal">
      <formula>"High"</formula>
    </cfRule>
  </conditionalFormatting>
  <conditionalFormatting sqref="C2:C12">
    <cfRule type="cellIs" dxfId="12" priority="4" operator="equal">
      <formula>"Low"</formula>
    </cfRule>
    <cfRule type="cellIs" dxfId="1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D700930F-CEC7-4FB4-B832-07F10FEB5554}">
            <xm:f>Lists!$C$4</xm:f>
            <x14:dxf>
              <font>
                <color auto="1"/>
              </font>
              <fill>
                <patternFill>
                  <bgColor rgb="FFFF3300"/>
                </patternFill>
              </fill>
            </x14:dxf>
          </x14:cfRule>
          <x14:cfRule type="cellIs" priority="2" operator="equal" id="{227008D2-53B6-46E5-BC9F-A5995E4460BC}">
            <xm:f>Lists!$C$3</xm:f>
            <x14:dxf>
              <font>
                <color auto="1"/>
              </font>
              <fill>
                <patternFill>
                  <bgColor rgb="FFFFC000"/>
                </patternFill>
              </fill>
            </x14:dxf>
          </x14:cfRule>
          <x14:cfRule type="cellIs" priority="3" operator="equal" id="{CA5C5569-8C93-48B3-9CB5-BEFB2F5E16F0}">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C2DB249-203E-4EA6-9A77-635D8D9B2521}">
          <x14:formula1>
            <xm:f>Lists!$C$2:$C$4</xm:f>
          </x14:formula1>
          <xm:sqref>D3:D50</xm:sqref>
        </x14:dataValidation>
        <x14:dataValidation type="list" allowBlank="1" showInputMessage="1" showErrorMessage="1" xr:uid="{777F2A66-EABB-4000-B116-2580357191C0}">
          <x14:formula1>
            <xm:f>Lists!$B$2:$B$4</xm:f>
          </x14:formula1>
          <xm:sqref>C2:C50</xm:sqref>
        </x14:dataValidation>
        <x14:dataValidation type="list" allowBlank="1" showInputMessage="1" showErrorMessage="1" xr:uid="{6CED29C6-D1CB-497A-A6A8-0500C656A80D}">
          <x14:formula1>
            <xm:f>Lists!$A$2:$A$4</xm:f>
          </x14:formula1>
          <xm:sqref>B2:B50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AAD5-3D7F-482B-AC77-662EF4D0E50D}">
  <sheetPr codeName="Sheet14">
    <tabColor rgb="FFFFC000"/>
  </sheetPr>
  <dimension ref="A1:H12"/>
  <sheetViews>
    <sheetView workbookViewId="0">
      <selection sqref="A1:XFD1048576"/>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2" t="str">
        <f>Dashboard!B24</f>
        <v>engage regionally and nationally with peers, partners and stakeholders, collaborating where appropriate</v>
      </c>
      <c r="B1" s="73" t="s">
        <v>0</v>
      </c>
      <c r="C1" s="73" t="s">
        <v>1</v>
      </c>
      <c r="D1" s="73" t="s">
        <v>143</v>
      </c>
      <c r="E1" s="73" t="s">
        <v>26</v>
      </c>
      <c r="F1" s="73" t="s">
        <v>27</v>
      </c>
      <c r="G1" s="73" t="s">
        <v>28</v>
      </c>
      <c r="H1" s="74" t="s">
        <v>145</v>
      </c>
    </row>
    <row r="2" spans="1:8" s="27" customFormat="1" ht="39.450000000000003" customHeight="1" x14ac:dyDescent="0.3">
      <c r="A2" s="75"/>
      <c r="B2" s="45"/>
      <c r="C2" s="45"/>
      <c r="D2" s="63" t="str">
        <f>IF(COUNTIF(D3:D50,"Limited")&gt;0,"Limited",IF(COUNTIF(D3:D50,"Reasonable")&gt;0,"Reasonable","Substantial"))</f>
        <v>Substantial</v>
      </c>
      <c r="E2" s="47"/>
      <c r="F2" s="48"/>
      <c r="G2" s="47"/>
      <c r="H2" s="76"/>
    </row>
    <row r="3" spans="1:8" ht="39.450000000000003" customHeight="1" x14ac:dyDescent="0.3">
      <c r="A3" s="77" t="s">
        <v>130</v>
      </c>
      <c r="B3" s="56"/>
      <c r="C3" s="56"/>
      <c r="D3" s="57"/>
      <c r="E3" s="55"/>
      <c r="F3" s="58"/>
      <c r="G3" s="55"/>
      <c r="H3" s="78"/>
    </row>
    <row r="4" spans="1:8" ht="39.450000000000003" customHeight="1" x14ac:dyDescent="0.3">
      <c r="A4" s="79" t="s">
        <v>131</v>
      </c>
      <c r="B4" s="51"/>
      <c r="C4" s="51"/>
      <c r="D4" s="52"/>
      <c r="E4" s="50"/>
      <c r="F4" s="53"/>
      <c r="G4" s="50"/>
      <c r="H4" s="80"/>
    </row>
    <row r="5" spans="1:8" ht="39.450000000000003" customHeight="1" x14ac:dyDescent="0.3">
      <c r="A5" s="77" t="s">
        <v>132</v>
      </c>
      <c r="B5" s="56"/>
      <c r="C5" s="56"/>
      <c r="D5" s="57"/>
      <c r="E5" s="55"/>
      <c r="F5" s="58"/>
      <c r="G5" s="55"/>
      <c r="H5" s="78"/>
    </row>
    <row r="6" spans="1:8" ht="39.450000000000003" customHeight="1" x14ac:dyDescent="0.3">
      <c r="A6" s="79" t="s">
        <v>133</v>
      </c>
      <c r="B6" s="51"/>
      <c r="C6" s="51"/>
      <c r="D6" s="52"/>
      <c r="E6" s="50"/>
      <c r="F6" s="53"/>
      <c r="G6" s="50"/>
      <c r="H6" s="80"/>
    </row>
    <row r="7" spans="1:8" ht="39.450000000000003" customHeight="1" x14ac:dyDescent="0.3">
      <c r="A7" s="77" t="s">
        <v>134</v>
      </c>
      <c r="B7" s="56"/>
      <c r="C7" s="56"/>
      <c r="D7" s="57"/>
      <c r="E7" s="55"/>
      <c r="F7" s="58"/>
      <c r="G7" s="55"/>
      <c r="H7" s="78"/>
    </row>
    <row r="8" spans="1:8" ht="39.450000000000003" customHeight="1" x14ac:dyDescent="0.3">
      <c r="A8" s="79" t="s">
        <v>135</v>
      </c>
      <c r="B8" s="51"/>
      <c r="C8" s="51"/>
      <c r="D8" s="52"/>
      <c r="E8" s="50"/>
      <c r="F8" s="53"/>
      <c r="G8" s="50"/>
      <c r="H8" s="80"/>
    </row>
    <row r="9" spans="1:8" ht="39.450000000000003" customHeight="1" x14ac:dyDescent="0.3">
      <c r="A9" s="77" t="s">
        <v>136</v>
      </c>
      <c r="B9" s="56"/>
      <c r="C9" s="56"/>
      <c r="D9" s="57"/>
      <c r="E9" s="55"/>
      <c r="F9" s="58"/>
      <c r="G9" s="55"/>
      <c r="H9" s="78"/>
    </row>
    <row r="10" spans="1:8" ht="39.450000000000003" customHeight="1" x14ac:dyDescent="0.3">
      <c r="A10" s="79" t="s">
        <v>137</v>
      </c>
      <c r="B10" s="51"/>
      <c r="C10" s="51"/>
      <c r="D10" s="52"/>
      <c r="E10" s="50"/>
      <c r="F10" s="53"/>
      <c r="G10" s="50"/>
      <c r="H10" s="80"/>
    </row>
    <row r="11" spans="1:8" ht="39.450000000000003" customHeight="1" x14ac:dyDescent="0.3">
      <c r="A11" s="77" t="s">
        <v>138</v>
      </c>
      <c r="B11" s="56"/>
      <c r="C11" s="56"/>
      <c r="D11" s="57"/>
      <c r="E11" s="55"/>
      <c r="F11" s="58"/>
      <c r="G11" s="55"/>
      <c r="H11" s="78"/>
    </row>
    <row r="12" spans="1:8" ht="39.450000000000003" customHeight="1" x14ac:dyDescent="0.3">
      <c r="A12" s="81" t="s">
        <v>139</v>
      </c>
      <c r="B12" s="82"/>
      <c r="C12" s="82"/>
      <c r="D12" s="83"/>
      <c r="E12" s="84"/>
      <c r="F12" s="85"/>
      <c r="G12" s="84"/>
      <c r="H12" s="86"/>
    </row>
  </sheetData>
  <conditionalFormatting sqref="B2:B12">
    <cfRule type="cellIs" dxfId="7" priority="7" operator="equal">
      <formula>"Low"</formula>
    </cfRule>
    <cfRule type="cellIs" dxfId="6" priority="8" operator="equal">
      <formula>"Medium"</formula>
    </cfRule>
  </conditionalFormatting>
  <conditionalFormatting sqref="B2:C12">
    <cfRule type="cellIs" dxfId="5" priority="6" operator="equal">
      <formula>"High"</formula>
    </cfRule>
  </conditionalFormatting>
  <conditionalFormatting sqref="C2:C12">
    <cfRule type="cellIs" dxfId="4" priority="4" operator="equal">
      <formula>"Low"</formula>
    </cfRule>
    <cfRule type="cellIs" dxfId="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1EF3939-8A9A-4629-AC92-41BB0EFFEC01}">
            <xm:f>Lists!$C$4</xm:f>
            <x14:dxf>
              <font>
                <color auto="1"/>
              </font>
              <fill>
                <patternFill>
                  <bgColor rgb="FFFF3300"/>
                </patternFill>
              </fill>
            </x14:dxf>
          </x14:cfRule>
          <x14:cfRule type="cellIs" priority="2" operator="equal" id="{0516CB83-41A5-4B60-8B59-76E586B200D8}">
            <xm:f>Lists!$C$3</xm:f>
            <x14:dxf>
              <font>
                <color auto="1"/>
              </font>
              <fill>
                <patternFill>
                  <bgColor rgb="FFFFC000"/>
                </patternFill>
              </fill>
            </x14:dxf>
          </x14:cfRule>
          <x14:cfRule type="cellIs" priority="3" operator="equal" id="{364203D5-8B06-46C2-BA69-9AE3FC12D71A}">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C9D385B-5277-4188-8149-3A6DBAEEDC11}">
          <x14:formula1>
            <xm:f>Lists!$A$2:$A$4</xm:f>
          </x14:formula1>
          <xm:sqref>B2:B50</xm:sqref>
        </x14:dataValidation>
        <x14:dataValidation type="list" allowBlank="1" showInputMessage="1" showErrorMessage="1" xr:uid="{A1685684-609C-4FDA-BD18-FC32FA57137B}">
          <x14:formula1>
            <xm:f>Lists!$B$2:$B$4</xm:f>
          </x14:formula1>
          <xm:sqref>C2:C50</xm:sqref>
        </x14:dataValidation>
        <x14:dataValidation type="list" allowBlank="1" showInputMessage="1" showErrorMessage="1" xr:uid="{245DFD4D-70F5-4110-89A7-549743973AC8}">
          <x14:formula1>
            <xm:f>Lists!$C$2:$C$4</xm:f>
          </x14:formula1>
          <xm:sqref>D3:D50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30a74c-8e7c-491d-b15a-3c2ecabf532b" xsi:nil="true"/>
    <lcf76f155ced4ddcb4097134ff3c332f xmlns="9f63860b-ec5a-4177-80bc-0dae68c667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0EA72F8A92694A8E9080ACC2D10C53" ma:contentTypeVersion="18" ma:contentTypeDescription="Create a new document." ma:contentTypeScope="" ma:versionID="10cbd7fddefb8348b3ef23803c085559">
  <xsd:schema xmlns:xsd="http://www.w3.org/2001/XMLSchema" xmlns:xs="http://www.w3.org/2001/XMLSchema" xmlns:p="http://schemas.microsoft.com/office/2006/metadata/properties" xmlns:ns2="9f63860b-ec5a-4177-80bc-0dae68c6673f" xmlns:ns3="8f30a74c-8e7c-491d-b15a-3c2ecabf532b" targetNamespace="http://schemas.microsoft.com/office/2006/metadata/properties" ma:root="true" ma:fieldsID="7bb902e7d318a483b48b7c8dbe8db4c8" ns2:_="" ns3:_="">
    <xsd:import namespace="9f63860b-ec5a-4177-80bc-0dae68c6673f"/>
    <xsd:import namespace="8f30a74c-8e7c-491d-b15a-3c2ecabf53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3860b-ec5a-4177-80bc-0dae68c66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50ef28-99b3-468c-877a-52e04a70a63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30a74c-8e7c-491d-b15a-3c2ecabf53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459314f-d4c5-4806-b220-dbca877e7fb7}" ma:internalName="TaxCatchAll" ma:showField="CatchAllData" ma:web="8f30a74c-8e7c-491d-b15a-3c2ecabf53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7AFAA-80E9-4AF7-A6FA-81FCCE80C806}">
  <ds:schemaRefs>
    <ds:schemaRef ds:uri="http://www.w3.org/XML/1998/namespace"/>
    <ds:schemaRef ds:uri="9f63860b-ec5a-4177-80bc-0dae68c6673f"/>
    <ds:schemaRef ds:uri="http://schemas.microsoft.com/office/2006/documentManagement/types"/>
    <ds:schemaRef ds:uri="http://purl.org/dc/elements/1.1/"/>
    <ds:schemaRef ds:uri="http://schemas.openxmlformats.org/package/2006/metadata/core-properties"/>
    <ds:schemaRef ds:uri="http://purl.org/dc/dcmitype/"/>
    <ds:schemaRef ds:uri="8f30a74c-8e7c-491d-b15a-3c2ecabf532b"/>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AD393CF-8B07-403B-9849-25FB6D2987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3860b-ec5a-4177-80bc-0dae68c6673f"/>
    <ds:schemaRef ds:uri="8f30a74c-8e7c-491d-b15a-3c2ecabf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1FB163-783E-4AC1-9BCF-D068231E0E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Lists</vt:lpstr>
      <vt:lpstr>Instructions</vt:lpstr>
      <vt:lpstr>3xAssurance</vt:lpstr>
      <vt:lpstr>Dashboard</vt:lpstr>
      <vt:lpstr>Criteria 1</vt:lpstr>
      <vt:lpstr>Criteria 2</vt:lpstr>
      <vt:lpstr>Criteria 3</vt:lpstr>
      <vt:lpstr>Criteria 4</vt:lpstr>
      <vt:lpstr>Criteria 5</vt:lpstr>
      <vt:lpstr>Criteria 6</vt:lpstr>
      <vt:lpstr>Criteria 7</vt:lpstr>
      <vt:lpstr>Criteria 8</vt:lpstr>
      <vt:lpstr>Criteria 9</vt:lpstr>
      <vt:lpstr>Criteria 10</vt:lpstr>
      <vt:lpstr>Criteria 11</vt:lpstr>
      <vt:lpstr>'3xAssurance'!Print_Titles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Fowler</dc:creator>
  <cp:keywords/>
  <dc:description/>
  <cp:lastModifiedBy>Georgina Staley</cp:lastModifiedBy>
  <cp:revision/>
  <cp:lastPrinted>2025-08-08T13:28:09Z</cp:lastPrinted>
  <dcterms:created xsi:type="dcterms:W3CDTF">2021-03-11T12:11:45Z</dcterms:created>
  <dcterms:modified xsi:type="dcterms:W3CDTF">2026-10-23T16:20:55Z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0x010100D00EA72F8A92694A8E9080ACC2D10C53</vt:lpwstr>
  </property>
  <property fmtid="{D5CDD505-2E9C-101B-9397-08002B2CF9AE}" pid="3" name="_ExtendedDescription">
    <vt:lpwstr/>
  </property>
  <property fmtid="{D5CDD505-2E9C-101B-9397-08002B2CF9AE}" pid="4" name="MediaServiceImageTags">
    <vt:lpwstr/>
  </property>
</Properties>
</file>