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9.xml" ContentType="application/vnd.openxmlformats-officedocument.drawing+xml"/>
  <Override PartName="/xl/tables/table19.xml" ContentType="application/vnd.openxmlformats-officedocument.spreadsheetml.table+xml"/>
  <Override PartName="/xl/drawings/drawing10.xml" ContentType="application/vnd.openxmlformats-officedocument.drawing+xml"/>
  <Override PartName="/xl/tables/table20.xml" ContentType="application/vnd.openxmlformats-officedocument.spreadsheetml.table+xml"/>
  <Override PartName="/xl/drawings/drawing11.xml" ContentType="application/vnd.openxmlformats-officedocument.drawing+xml"/>
  <Override PartName="/xl/tables/table21.xml" ContentType="application/vnd.openxmlformats-officedocument.spreadsheetml.table+xml"/>
  <Override PartName="/xl/drawings/drawing12.xml" ContentType="application/vnd.openxmlformats-officedocument.drawing+xml"/>
  <Override PartName="/xl/tables/table22.xml" ContentType="application/vnd.openxmlformats-officedocument.spreadsheetml.table+xml"/>
  <Override PartName="/xl/drawings/drawing13.xml" ContentType="application/vnd.openxmlformats-officedocument.drawing+xml"/>
  <Override PartName="/xl/tables/table23.xml" ContentType="application/vnd.openxmlformats-officedocument.spreadsheetml.table+xml"/>
  <Override PartName="/xl/drawings/drawing14.xml" ContentType="application/vnd.openxmlformats-officedocument.drawing+xml"/>
  <Override PartName="/xl/tables/table24.xml" ContentType="application/vnd.openxmlformats-officedocument.spreadsheetml.table+xml"/>
  <Override PartName="/xl/drawings/drawing15.xml" ContentType="application/vnd.openxmlformats-officedocument.drawing+xml"/>
  <Override PartName="/xl/tables/table25.xml" ContentType="application/vnd.openxmlformats-officedocument.spreadsheetml.table+xml"/>
  <Override PartName="/xl/drawings/drawing16.xml" ContentType="application/vnd.openxmlformats-officedocument.drawing+xml"/>
  <Override PartName="/xl/tables/table26.xml" ContentType="application/vnd.openxmlformats-officedocument.spreadsheetml.table+xml"/>
  <Override PartName="/xl/drawings/drawing17.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drawings/drawing18.xml" ContentType="application/vnd.openxmlformats-officedocument.drawing+xml"/>
  <Override PartName="/xl/tables/table30.xml" ContentType="application/vnd.openxmlformats-officedocument.spreadsheetml.table+xml"/>
  <Override PartName="/xl/drawings/drawing19.xml" ContentType="application/vnd.openxmlformats-officedocument.drawing+xml"/>
  <Override PartName="/xl/tables/table31.xml" ContentType="application/vnd.openxmlformats-officedocument.spreadsheetml.table+xml"/>
  <Override PartName="/xl/drawings/drawing20.xml" ContentType="application/vnd.openxmlformats-officedocument.drawing+xml"/>
  <Override PartName="/xl/tables/table32.xml" ContentType="application/vnd.openxmlformats-officedocument.spreadsheetml.table+xml"/>
  <Override PartName="/xl/drawings/drawing21.xml" ContentType="application/vnd.openxmlformats-officedocument.drawing+xml"/>
  <Override PartName="/xl/tables/table33.xml" ContentType="application/vnd.openxmlformats-officedocument.spreadsheetml.table+xml"/>
  <Override PartName="/xl/drawings/drawing22.xml" ContentType="application/vnd.openxmlformats-officedocument.drawing+xml"/>
  <Override PartName="/xl/tables/table34.xml" ContentType="application/vnd.openxmlformats-officedocument.spreadsheetml.table+xml"/>
  <Override PartName="/xl/drawings/drawing23.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drawings/drawing24.xml" ContentType="application/vnd.openxmlformats-officedocument.drawing+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Implementation Tools/Published Tools/"/>
    </mc:Choice>
  </mc:AlternateContent>
  <xr:revisionPtr revIDLastSave="518" documentId="8_{E293C012-8B54-4D13-A1C2-4F556737EBC0}" xr6:coauthVersionLast="47" xr6:coauthVersionMax="47" xr10:uidLastSave="{533062E0-1F6E-4C3A-A428-B19174E2E3C7}"/>
  <bookViews>
    <workbookView xWindow="14895" yWindow="-16320" windowWidth="29040" windowHeight="16440" tabRatio="683" activeTab="1" xr2:uid="{FE4A2CF9-AE39-4085-B55D-B7C160E4415C}"/>
  </bookViews>
  <sheets>
    <sheet name="Instructions" sheetId="24" r:id="rId1"/>
    <sheet name="Dashboard" sheetId="1" r:id="rId2"/>
    <sheet name="Lists" sheetId="6" state="hidden" r:id="rId3"/>
    <sheet name="Criteria 1a" sheetId="2" r:id="rId4"/>
    <sheet name="Criteria 1b" sheetId="45" r:id="rId5"/>
    <sheet name="Criteria 1c" sheetId="46" r:id="rId6"/>
    <sheet name="Criteria 1d" sheetId="47" r:id="rId7"/>
    <sheet name="Criteria 2a-h" sheetId="7" r:id="rId8"/>
    <sheet name="Criteria 3" sheetId="8" r:id="rId9"/>
    <sheet name="Criteria 4" sheetId="9" r:id="rId10"/>
    <sheet name="Criteria 5a-e" sheetId="10" r:id="rId11"/>
    <sheet name="Criteria 6" sheetId="11" r:id="rId12"/>
    <sheet name="Criteria 7" sheetId="12" r:id="rId13"/>
    <sheet name="Criteria 8" sheetId="13" r:id="rId14"/>
    <sheet name="Criteria 9" sheetId="14" r:id="rId15"/>
    <sheet name="Criteria 10" sheetId="15" r:id="rId16"/>
    <sheet name="Criteria 11" sheetId="16" r:id="rId17"/>
    <sheet name="Criteria 12" sheetId="34" r:id="rId18"/>
    <sheet name="Criteria 13a-c" sheetId="35" r:id="rId19"/>
    <sheet name="Criteria 14" sheetId="36" r:id="rId20"/>
    <sheet name="Criteria 15" sheetId="37" r:id="rId21"/>
    <sheet name="Criteria 16a" sheetId="38" r:id="rId22"/>
    <sheet name="Criteria 16b" sheetId="48" r:id="rId23"/>
    <sheet name="Criteria 16c" sheetId="49" r:id="rId24"/>
    <sheet name="Criteria 16d" sheetId="50" r:id="rId25"/>
    <sheet name="Criteria 16e" sheetId="51" r:id="rId26"/>
    <sheet name="Criteria 16f" sheetId="52" r:id="rId27"/>
    <sheet name="Criteria 16g" sheetId="53" r:id="rId28"/>
    <sheet name="Criteria 16h" sheetId="54" r:id="rId29"/>
    <sheet name="Criteria 16i" sheetId="55" r:id="rId30"/>
    <sheet name="Criteria 17" sheetId="39" r:id="rId31"/>
    <sheet name="Criteria 18" sheetId="40" r:id="rId32"/>
    <sheet name="Criteria 19a" sheetId="41" r:id="rId33"/>
    <sheet name="Criteria 19b" sheetId="56" r:id="rId34"/>
    <sheet name="Criteria 19c" sheetId="57" r:id="rId35"/>
    <sheet name="Criteria 19d" sheetId="58" r:id="rId36"/>
    <sheet name="Criteria 19e" sheetId="59" r:id="rId37"/>
    <sheet name="Criteria 20" sheetId="42" r:id="rId38"/>
    <sheet name="Criteria 21" sheetId="43" r:id="rId39"/>
    <sheet name="Criteria 22" sheetId="44" r:id="rId4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D2" i="2"/>
  <c r="K46" i="1" l="1"/>
  <c r="J46" i="1"/>
  <c r="I46" i="1"/>
  <c r="H46" i="1"/>
  <c r="G46" i="1"/>
  <c r="F46" i="1"/>
  <c r="E46" i="1"/>
  <c r="D46" i="1"/>
  <c r="C46" i="1"/>
  <c r="K45" i="1"/>
  <c r="J45" i="1"/>
  <c r="I45" i="1"/>
  <c r="H45" i="1"/>
  <c r="G45" i="1"/>
  <c r="F45" i="1"/>
  <c r="E45" i="1"/>
  <c r="D45" i="1"/>
  <c r="C45" i="1"/>
  <c r="K44" i="1"/>
  <c r="J44" i="1"/>
  <c r="I44" i="1"/>
  <c r="H44" i="1"/>
  <c r="G44" i="1"/>
  <c r="F44" i="1"/>
  <c r="E44" i="1"/>
  <c r="D44" i="1"/>
  <c r="C44" i="1"/>
  <c r="K43" i="1"/>
  <c r="J43" i="1"/>
  <c r="I43" i="1"/>
  <c r="H43" i="1"/>
  <c r="G43" i="1"/>
  <c r="F43" i="1"/>
  <c r="E43" i="1"/>
  <c r="D43" i="1"/>
  <c r="C43" i="1"/>
  <c r="K39" i="1"/>
  <c r="J39" i="1"/>
  <c r="I39" i="1"/>
  <c r="H39" i="1"/>
  <c r="G39" i="1"/>
  <c r="F39" i="1"/>
  <c r="E39" i="1"/>
  <c r="D39" i="1"/>
  <c r="C39" i="1"/>
  <c r="K38" i="1"/>
  <c r="J38" i="1"/>
  <c r="I38" i="1"/>
  <c r="H38" i="1"/>
  <c r="G38" i="1"/>
  <c r="F38" i="1"/>
  <c r="E38" i="1"/>
  <c r="D38" i="1"/>
  <c r="C38" i="1"/>
  <c r="K37" i="1"/>
  <c r="J37" i="1"/>
  <c r="I37" i="1"/>
  <c r="H37" i="1"/>
  <c r="G37" i="1"/>
  <c r="F37" i="1"/>
  <c r="E37" i="1"/>
  <c r="D37" i="1"/>
  <c r="C37" i="1"/>
  <c r="K36" i="1"/>
  <c r="J36" i="1"/>
  <c r="I36" i="1"/>
  <c r="H36" i="1"/>
  <c r="G36" i="1"/>
  <c r="F36" i="1"/>
  <c r="E36" i="1"/>
  <c r="D36" i="1"/>
  <c r="C36" i="1"/>
  <c r="K35" i="1"/>
  <c r="J35" i="1"/>
  <c r="I35" i="1"/>
  <c r="H35" i="1"/>
  <c r="G35" i="1"/>
  <c r="F35" i="1"/>
  <c r="E35" i="1"/>
  <c r="D35" i="1"/>
  <c r="C35" i="1"/>
  <c r="K34" i="1"/>
  <c r="J34" i="1"/>
  <c r="I34" i="1"/>
  <c r="H34" i="1"/>
  <c r="G34" i="1"/>
  <c r="F34" i="1"/>
  <c r="E34" i="1"/>
  <c r="D34" i="1"/>
  <c r="C34" i="1"/>
  <c r="K33" i="1"/>
  <c r="J33" i="1"/>
  <c r="I33" i="1"/>
  <c r="H33" i="1"/>
  <c r="G33" i="1"/>
  <c r="F33" i="1"/>
  <c r="E33" i="1"/>
  <c r="D33" i="1"/>
  <c r="C33" i="1"/>
  <c r="K32" i="1"/>
  <c r="J32" i="1"/>
  <c r="I32" i="1"/>
  <c r="H32" i="1"/>
  <c r="G32" i="1"/>
  <c r="F32" i="1"/>
  <c r="E32" i="1"/>
  <c r="D32" i="1"/>
  <c r="C32" i="1"/>
  <c r="K16" i="1"/>
  <c r="J16" i="1"/>
  <c r="I16" i="1"/>
  <c r="H16" i="1"/>
  <c r="G16" i="1"/>
  <c r="F16" i="1"/>
  <c r="E16" i="1"/>
  <c r="D16" i="1"/>
  <c r="C16" i="1"/>
  <c r="K15" i="1"/>
  <c r="J15" i="1"/>
  <c r="I15" i="1"/>
  <c r="H15" i="1"/>
  <c r="G15" i="1"/>
  <c r="F15" i="1"/>
  <c r="E15" i="1"/>
  <c r="D15" i="1"/>
  <c r="C15" i="1"/>
  <c r="K14" i="1"/>
  <c r="J14" i="1"/>
  <c r="I14" i="1"/>
  <c r="H14" i="1"/>
  <c r="G14" i="1"/>
  <c r="F14" i="1"/>
  <c r="E14" i="1"/>
  <c r="D14" i="1"/>
  <c r="C14" i="1"/>
  <c r="AN8" i="6"/>
  <c r="AM8" i="6"/>
  <c r="AK8" i="6"/>
  <c r="AJ8" i="6"/>
  <c r="AI8" i="6"/>
  <c r="AH8" i="6"/>
  <c r="AD8" i="6"/>
  <c r="AC8" i="6"/>
  <c r="AB8" i="6"/>
  <c r="AA8" i="6"/>
  <c r="Z8" i="6"/>
  <c r="Y8" i="6"/>
  <c r="X8" i="6"/>
  <c r="W8" i="6"/>
  <c r="V8" i="6"/>
  <c r="G8" i="6"/>
  <c r="F8" i="6"/>
  <c r="E8" i="6"/>
  <c r="D2" i="59"/>
  <c r="D2" i="58"/>
  <c r="D2" i="57"/>
  <c r="D2" i="56"/>
  <c r="D2" i="55"/>
  <c r="D2" i="54"/>
  <c r="D2" i="53"/>
  <c r="D2" i="52"/>
  <c r="D2" i="51"/>
  <c r="D2" i="50"/>
  <c r="D2" i="49"/>
  <c r="D2" i="48"/>
  <c r="D2" i="47"/>
  <c r="D2" i="46"/>
  <c r="D2" i="45"/>
  <c r="H13" i="1"/>
  <c r="K50" i="1"/>
  <c r="J50" i="1"/>
  <c r="I50" i="1"/>
  <c r="H50" i="1"/>
  <c r="G50" i="1"/>
  <c r="F50" i="1"/>
  <c r="E50" i="1"/>
  <c r="D50" i="1"/>
  <c r="K49" i="1"/>
  <c r="J49" i="1"/>
  <c r="I49" i="1"/>
  <c r="H49" i="1"/>
  <c r="G49" i="1"/>
  <c r="F49" i="1"/>
  <c r="E49" i="1"/>
  <c r="D49" i="1"/>
  <c r="D2" i="43"/>
  <c r="C49" i="1"/>
  <c r="C50" i="1"/>
  <c r="D2" i="44"/>
  <c r="C48" i="1"/>
  <c r="C24" i="1" l="1"/>
  <c r="C13" i="1" l="1"/>
  <c r="K22" i="1"/>
  <c r="J22" i="1"/>
  <c r="I22" i="1"/>
  <c r="K48" i="1"/>
  <c r="J48" i="1"/>
  <c r="I48" i="1"/>
  <c r="H48" i="1"/>
  <c r="G48" i="1"/>
  <c r="F48" i="1"/>
  <c r="E48" i="1"/>
  <c r="D48" i="1"/>
  <c r="K42" i="1"/>
  <c r="J42" i="1"/>
  <c r="I42" i="1"/>
  <c r="H42" i="1"/>
  <c r="G42" i="1"/>
  <c r="F42" i="1"/>
  <c r="E42" i="1"/>
  <c r="D42" i="1"/>
  <c r="C42" i="1"/>
  <c r="K41" i="1"/>
  <c r="J41" i="1"/>
  <c r="I41" i="1"/>
  <c r="H41" i="1"/>
  <c r="G41" i="1"/>
  <c r="F41" i="1"/>
  <c r="E41" i="1"/>
  <c r="D41" i="1"/>
  <c r="C41" i="1"/>
  <c r="K40" i="1"/>
  <c r="J40" i="1"/>
  <c r="I40" i="1"/>
  <c r="H40" i="1"/>
  <c r="G40" i="1"/>
  <c r="F40" i="1"/>
  <c r="E40" i="1"/>
  <c r="D40" i="1"/>
  <c r="C40" i="1"/>
  <c r="K31" i="1"/>
  <c r="J31" i="1"/>
  <c r="I31" i="1"/>
  <c r="H31" i="1"/>
  <c r="G31" i="1"/>
  <c r="F31" i="1"/>
  <c r="E31" i="1"/>
  <c r="D31" i="1"/>
  <c r="C31" i="1"/>
  <c r="K30" i="1"/>
  <c r="J30" i="1"/>
  <c r="I30" i="1"/>
  <c r="H30" i="1"/>
  <c r="G30" i="1"/>
  <c r="F30" i="1"/>
  <c r="E30" i="1"/>
  <c r="D30" i="1"/>
  <c r="C30" i="1"/>
  <c r="K29" i="1"/>
  <c r="J29" i="1"/>
  <c r="I29" i="1"/>
  <c r="H29" i="1"/>
  <c r="G29" i="1"/>
  <c r="F29" i="1"/>
  <c r="E29" i="1"/>
  <c r="D29" i="1"/>
  <c r="C29" i="1"/>
  <c r="K28" i="1"/>
  <c r="J28" i="1"/>
  <c r="I28" i="1"/>
  <c r="H28" i="1"/>
  <c r="G28" i="1"/>
  <c r="F28" i="1"/>
  <c r="E28" i="1"/>
  <c r="D28" i="1"/>
  <c r="C28" i="1"/>
  <c r="K27" i="1"/>
  <c r="J27" i="1"/>
  <c r="I27" i="1"/>
  <c r="H27" i="1"/>
  <c r="G27" i="1"/>
  <c r="F27" i="1"/>
  <c r="E27" i="1"/>
  <c r="D27" i="1"/>
  <c r="C27" i="1"/>
  <c r="K26" i="1"/>
  <c r="J26" i="1"/>
  <c r="I26" i="1"/>
  <c r="H26" i="1"/>
  <c r="G26" i="1"/>
  <c r="F26" i="1"/>
  <c r="E26" i="1"/>
  <c r="D26" i="1"/>
  <c r="C26" i="1"/>
  <c r="K25" i="1"/>
  <c r="J25" i="1"/>
  <c r="I25" i="1"/>
  <c r="H25" i="1"/>
  <c r="G25" i="1"/>
  <c r="F25" i="1"/>
  <c r="E25" i="1"/>
  <c r="D25" i="1"/>
  <c r="C25" i="1"/>
  <c r="K24" i="1"/>
  <c r="J24" i="1"/>
  <c r="I24" i="1"/>
  <c r="H24" i="1"/>
  <c r="G24" i="1"/>
  <c r="F24" i="1"/>
  <c r="E24" i="1"/>
  <c r="D24" i="1"/>
  <c r="K23" i="1"/>
  <c r="J23" i="1"/>
  <c r="I23" i="1"/>
  <c r="H23" i="1"/>
  <c r="G23" i="1"/>
  <c r="F23" i="1"/>
  <c r="E23" i="1"/>
  <c r="D23" i="1"/>
  <c r="C23" i="1"/>
  <c r="H22" i="1"/>
  <c r="G22" i="1"/>
  <c r="F22" i="1"/>
  <c r="E22" i="1"/>
  <c r="D22" i="1"/>
  <c r="C22" i="1"/>
  <c r="K21" i="1"/>
  <c r="J21" i="1"/>
  <c r="I21" i="1"/>
  <c r="H21" i="1"/>
  <c r="G21" i="1"/>
  <c r="F21" i="1"/>
  <c r="E21" i="1"/>
  <c r="D21" i="1"/>
  <c r="C21" i="1"/>
  <c r="K20" i="1"/>
  <c r="J20" i="1"/>
  <c r="I20" i="1"/>
  <c r="H20" i="1"/>
  <c r="G20" i="1"/>
  <c r="F20" i="1"/>
  <c r="E20" i="1"/>
  <c r="D20" i="1"/>
  <c r="K19" i="1"/>
  <c r="J19" i="1"/>
  <c r="I19" i="1"/>
  <c r="H19" i="1"/>
  <c r="G19" i="1"/>
  <c r="F19" i="1"/>
  <c r="E19" i="1"/>
  <c r="D19" i="1"/>
  <c r="C19" i="1"/>
  <c r="K18" i="1"/>
  <c r="J18" i="1"/>
  <c r="I18" i="1"/>
  <c r="H18" i="1"/>
  <c r="G18" i="1"/>
  <c r="F18" i="1"/>
  <c r="E18" i="1"/>
  <c r="D18" i="1"/>
  <c r="C18" i="1"/>
  <c r="K17" i="1"/>
  <c r="J17" i="1"/>
  <c r="I17" i="1"/>
  <c r="H17" i="1"/>
  <c r="G17" i="1"/>
  <c r="F17" i="1"/>
  <c r="E17" i="1"/>
  <c r="D17" i="1"/>
  <c r="C17" i="1"/>
  <c r="K13" i="1"/>
  <c r="J13" i="1"/>
  <c r="I13" i="1"/>
  <c r="G13" i="1"/>
  <c r="F13" i="1"/>
  <c r="E13" i="1"/>
  <c r="D13" i="1"/>
  <c r="D2" i="42"/>
  <c r="AL8" i="6" s="1"/>
  <c r="D2" i="41"/>
  <c r="AG8" i="6" s="1"/>
  <c r="D2" i="40"/>
  <c r="AF8" i="6" s="1"/>
  <c r="D2" i="39"/>
  <c r="AE8" i="6" s="1"/>
  <c r="D2" i="38"/>
  <c r="D2" i="37"/>
  <c r="U8" i="6" s="1"/>
  <c r="D2" i="36"/>
  <c r="T8" i="6" s="1"/>
  <c r="D2" i="35"/>
  <c r="S8" i="6" s="1"/>
  <c r="D2" i="34"/>
  <c r="R8" i="6" s="1"/>
  <c r="D2" i="16"/>
  <c r="D2" i="15"/>
  <c r="D2" i="14"/>
  <c r="D2" i="13"/>
  <c r="D2" i="12"/>
  <c r="D2" i="11"/>
  <c r="D2" i="10"/>
  <c r="D2" i="9"/>
  <c r="D2" i="8"/>
  <c r="D2" i="7"/>
  <c r="H51" i="1" l="1"/>
  <c r="G51" i="1"/>
  <c r="F51" i="1"/>
  <c r="E51" i="1"/>
  <c r="D51" i="1"/>
  <c r="C51" i="1"/>
  <c r="Q8" i="6"/>
  <c r="P8" i="6"/>
  <c r="O8" i="6"/>
  <c r="N8" i="6"/>
  <c r="M8" i="6"/>
  <c r="L8" i="6"/>
  <c r="I8" i="6"/>
  <c r="D8" i="6"/>
  <c r="E10" i="6" s="1"/>
  <c r="K51" i="1" l="1"/>
  <c r="I51" i="1"/>
  <c r="J51" i="1"/>
  <c r="K8" i="6"/>
  <c r="J8" i="6"/>
  <c r="H8" i="6"/>
  <c r="E11" i="6" s="1"/>
  <c r="E12" i="6" l="1"/>
</calcChain>
</file>

<file path=xl/sharedStrings.xml><?xml version="1.0" encoding="utf-8"?>
<sst xmlns="http://schemas.openxmlformats.org/spreadsheetml/2006/main" count="837" uniqueCount="495">
  <si>
    <t>Please fill in the contact details below:</t>
  </si>
  <si>
    <t>Overall Compliance with Standard</t>
  </si>
  <si>
    <t>Fire and Rescue Service</t>
  </si>
  <si>
    <t>Contact Name</t>
  </si>
  <si>
    <t>Contact Email Address</t>
  </si>
  <si>
    <t>Contact Phone Number</t>
  </si>
  <si>
    <t>Criteria</t>
  </si>
  <si>
    <t>Description</t>
  </si>
  <si>
    <t>Priority</t>
  </si>
  <si>
    <t>Impact</t>
  </si>
  <si>
    <t>Compliance</t>
  </si>
  <si>
    <t>Low</t>
  </si>
  <si>
    <t>Medium</t>
  </si>
  <si>
    <t>High</t>
  </si>
  <si>
    <t>Fully Compliant</t>
  </si>
  <si>
    <t>Non Compliant</t>
  </si>
  <si>
    <t>Chart</t>
  </si>
  <si>
    <t>Total</t>
  </si>
  <si>
    <t>Partially Compliant</t>
  </si>
  <si>
    <t>Criteria 2</t>
  </si>
  <si>
    <t>Criteria 3</t>
  </si>
  <si>
    <t>Criteria 4</t>
  </si>
  <si>
    <t>Criteria 5</t>
  </si>
  <si>
    <t>Criteria 6</t>
  </si>
  <si>
    <t>Criteria 7</t>
  </si>
  <si>
    <t>Criteria 8</t>
  </si>
  <si>
    <t>Criteria 9</t>
  </si>
  <si>
    <t>Criteria 10</t>
  </si>
  <si>
    <t>Criteria 11</t>
  </si>
  <si>
    <t>Criteria 12</t>
  </si>
  <si>
    <t>Criteria 13</t>
  </si>
  <si>
    <t>Criteria 14</t>
  </si>
  <si>
    <t>Criteria 15</t>
  </si>
  <si>
    <t>Criteria 17</t>
  </si>
  <si>
    <t>Criteria 18</t>
  </si>
  <si>
    <t>Criteria 20</t>
  </si>
  <si>
    <t>Partial Compliant</t>
  </si>
  <si>
    <t>Non compliant</t>
  </si>
  <si>
    <t>Column1</t>
  </si>
  <si>
    <t>Work assigned to</t>
  </si>
  <si>
    <t>Projected date for completion</t>
  </si>
  <si>
    <t>Description of work needing to be done</t>
  </si>
  <si>
    <t>Evidence of Compliance</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</si>
  <si>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</si>
  <si>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</si>
  <si>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</si>
  <si>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</si>
  <si>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</si>
  <si>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</si>
  <si>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</si>
  <si>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</si>
  <si>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</si>
  <si>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</si>
  <si>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</si>
  <si>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</si>
  <si>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</si>
  <si>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</si>
  <si>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</si>
  <si>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</si>
  <si>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</si>
  <si>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</si>
  <si>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</si>
  <si>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</si>
  <si>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</si>
  <si>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</si>
  <si>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</si>
  <si>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</si>
  <si>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</si>
  <si>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</si>
  <si>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</si>
  <si>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</si>
  <si>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</si>
  <si>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</si>
  <si>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</si>
  <si>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</si>
  <si>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</si>
  <si>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</si>
  <si>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</si>
  <si>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</si>
  <si>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</si>
  <si>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</si>
  <si>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</si>
  <si>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</si>
  <si>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</si>
  <si>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</si>
  <si>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</si>
  <si>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</si>
  <si>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</si>
  <si>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</si>
  <si>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</si>
  <si>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</si>
  <si>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</si>
  <si>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</si>
  <si>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</si>
  <si>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</si>
  <si>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</si>
  <si>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</si>
  <si>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</si>
  <si>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</si>
  <si>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</si>
  <si>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</si>
  <si>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</si>
  <si>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</si>
  <si>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</si>
  <si>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</si>
  <si>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</si>
  <si>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</si>
  <si>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</si>
  <si>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</si>
  <si>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</si>
  <si>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</si>
  <si>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</si>
  <si>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</si>
  <si>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</si>
  <si>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</si>
  <si>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</si>
  <si>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</si>
  <si>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</si>
  <si>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</si>
  <si>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</si>
  <si>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</si>
  <si>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</si>
  <si>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</si>
  <si>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</si>
  <si>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</si>
  <si>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</si>
  <si>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</si>
  <si>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</si>
  <si>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</si>
  <si>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</si>
  <si>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</si>
  <si>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</si>
  <si>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</si>
  <si>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</si>
  <si>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</si>
  <si>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</si>
  <si>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</si>
  <si>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</si>
  <si>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</si>
  <si>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</si>
  <si>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</si>
  <si>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</si>
  <si>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</si>
  <si>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</si>
  <si>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</si>
  <si>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</si>
  <si>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</si>
  <si>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</si>
  <si>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</si>
  <si>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</si>
  <si>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</si>
  <si>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</si>
  <si>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</si>
  <si>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</si>
  <si>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</si>
  <si>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</si>
  <si>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</si>
  <si>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</si>
  <si>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</si>
  <si>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</si>
  <si>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</si>
  <si>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</si>
  <si>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</si>
  <si>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Task 14/1</t>
  </si>
  <si>
    <t>Task 14/2</t>
  </si>
  <si>
    <t>Task 14/3</t>
  </si>
  <si>
    <t>Task 14/4</t>
  </si>
  <si>
    <t>Task 14/5</t>
  </si>
  <si>
    <t>Task 14/6</t>
  </si>
  <si>
    <t>Task 14/7</t>
  </si>
  <si>
    <t>Task 14/8</t>
  </si>
  <si>
    <t>Task 14/9</t>
  </si>
  <si>
    <t>Task 14/10</t>
  </si>
  <si>
    <t>Task 15/1</t>
  </si>
  <si>
    <t>Task 15/2</t>
  </si>
  <si>
    <t>Task 15/3</t>
  </si>
  <si>
    <t>Task 15/4</t>
  </si>
  <si>
    <t>Task 15/5</t>
  </si>
  <si>
    <t>Task 15/6</t>
  </si>
  <si>
    <t>Task 15/7</t>
  </si>
  <si>
    <t>Task 15/8</t>
  </si>
  <si>
    <t>Task 15/9</t>
  </si>
  <si>
    <t>Task 15/10</t>
  </si>
  <si>
    <t>Task 17/1</t>
  </si>
  <si>
    <t>Task 17/2</t>
  </si>
  <si>
    <t>Task 17/3</t>
  </si>
  <si>
    <t>Task 17/4</t>
  </si>
  <si>
    <t>Task 17/5</t>
  </si>
  <si>
    <t>Task 17/6</t>
  </si>
  <si>
    <t>Task 17/7</t>
  </si>
  <si>
    <t>Task 17/8</t>
  </si>
  <si>
    <t>Task 17/9</t>
  </si>
  <si>
    <t>Task 17/10</t>
  </si>
  <si>
    <t>Task 18/1</t>
  </si>
  <si>
    <t>Task 18/2</t>
  </si>
  <si>
    <t>Task 18/3</t>
  </si>
  <si>
    <t>Task 18/4</t>
  </si>
  <si>
    <t>Task 18/5</t>
  </si>
  <si>
    <t>Task 18/6</t>
  </si>
  <si>
    <t>Task 18/7</t>
  </si>
  <si>
    <t>Task 18/8</t>
  </si>
  <si>
    <t>Task 18/9</t>
  </si>
  <si>
    <t>Task 18/10</t>
  </si>
  <si>
    <t>Task 20/1</t>
  </si>
  <si>
    <t>Task 20/2</t>
  </si>
  <si>
    <t>Task 20/3</t>
  </si>
  <si>
    <t>Task 20/4</t>
  </si>
  <si>
    <t>have in place systems, policies and processes in regard to:
a. employment legislation;
b. effective recruitment, induction, ongoing development and training of their employees and volunteers; 
c. the monitoring and management of employee and volunteer performance and competence;
d. open and regular communications between leaders, employees, partners and stakeholders; 
e. fair, transparent and inclusive people and performance management practices;
f. employees or volunteers exiting the organisation; 
g. the evaluation of workforce delivery; and 
h. positive employment relations</t>
  </si>
  <si>
    <t>2a,b,c,d,e,f,g,h</t>
  </si>
  <si>
    <t>attract and maintain a competent and diverse workforce that can meet community and organisational needs</t>
  </si>
  <si>
    <t>develop and implement a variety of entry routes into the service to attract and recruit a diverse and professional workforce to meet its identified workforce requirements</t>
  </si>
  <si>
    <t>train and develop employees, including leaders, so they are competent in their respective roles</t>
  </si>
  <si>
    <t>provide continual professional development to employees, including leaders, so competency is maintained and developed</t>
  </si>
  <si>
    <t>monitor and manage employee performance and competency</t>
  </si>
  <si>
    <t>identify, encourage and nurture talent, providing career pathways for all</t>
  </si>
  <si>
    <t>nurture, develop and prepare leaders as they progress within the organisation</t>
  </si>
  <si>
    <t>identify support in an inclusive way to meet the diverse needs of individuals, including coaching and mentoring, employee assistance programs and occupational health</t>
  </si>
  <si>
    <t>have a defined approach to organisational learning so that the service continually evaluates its own performance to improve its internal ways of working and the service it provides to the public</t>
  </si>
  <si>
    <t>embed the principles of inclusivity, belonging and equality of access within all formal and informal people processes</t>
  </si>
  <si>
    <t>ensure all those who work for and on behalf of the service embody and actively promote the behaviours set out in the Core Code of Ethics, ensuring the principles are embedded into its decision-making processes, local policies, and procedures</t>
  </si>
  <si>
    <t>review continuous improvement processes to ensure objectives are being achieved</t>
  </si>
  <si>
    <t>Is FRS fully compliant with this Criteria?</t>
  </si>
  <si>
    <t>Task 21/1</t>
  </si>
  <si>
    <t>Task 21/2</t>
  </si>
  <si>
    <t>Task 21/3</t>
  </si>
  <si>
    <t>Task 22/1</t>
  </si>
  <si>
    <t>Task 22/2</t>
  </si>
  <si>
    <t>Task 22/3</t>
  </si>
  <si>
    <t>A fire and rescue service must:</t>
  </si>
  <si>
    <t>utilise centrally developed tools to support local workforce management and development</t>
  </si>
  <si>
    <t>contribute to NFCC networks and support national campaigns and initiatives, where appropriate and where resources are available</t>
  </si>
  <si>
    <t>Task 20/5</t>
  </si>
  <si>
    <t>Task 20/6</t>
  </si>
  <si>
    <t>Task 20/7</t>
  </si>
  <si>
    <t>Task 20/8</t>
  </si>
  <si>
    <t>Task 20/9</t>
  </si>
  <si>
    <t>Task 20/10</t>
  </si>
  <si>
    <t>Task 21/4</t>
  </si>
  <si>
    <t>Task 21/5</t>
  </si>
  <si>
    <t>Task 21/6</t>
  </si>
  <si>
    <t>Task 21/7</t>
  </si>
  <si>
    <t>Task 21/8</t>
  </si>
  <si>
    <t>Task 21/9</t>
  </si>
  <si>
    <t>Task 21/10</t>
  </si>
  <si>
    <t>Task 22/4</t>
  </si>
  <si>
    <t>Task 22/5</t>
  </si>
  <si>
    <t>Task 22/6</t>
  </si>
  <si>
    <t>Task 22/7</t>
  </si>
  <si>
    <t>Task 22/8</t>
  </si>
  <si>
    <t>Task 22/9</t>
  </si>
  <si>
    <t>Task 22/10</t>
  </si>
  <si>
    <t>deliver training and provide peer support through working collaboratively with others, where appropriate</t>
  </si>
  <si>
    <t>carry out robust workforce planning to:
b. develop, nurture and manage talent at all levels in line with its strategic objectives and current and future needs;</t>
  </si>
  <si>
    <t>carry out robust workforce planning to:
c. understand and build its capabilities, considering internal and external options in order to utilise its resources effectively and flexibly;</t>
  </si>
  <si>
    <t>carry out robust workforce planning to:
d. have in place necessary succession plans and processes to maintain a sustainable, competent workforce</t>
  </si>
  <si>
    <t>carry out robust workforce planning to:
a. deliver its strategic planning objectives to manage risks and respond to incidents within its community and regional and national emergencies;</t>
  </si>
  <si>
    <t>1a</t>
  </si>
  <si>
    <t>1b</t>
  </si>
  <si>
    <t>1c</t>
  </si>
  <si>
    <t>1d</t>
  </si>
  <si>
    <t>have leaders that:
b. challenge and act upon inappropriate behaviour;</t>
  </si>
  <si>
    <t>have leaders that:
c. consistently use a communication style that is inclusive and meets the needs of their differing audiences;</t>
  </si>
  <si>
    <t>have leaders that:
d. are able to adapt their leadership style; are authentic and recognise and value the differences in people and circumstances in order to build trust;</t>
  </si>
  <si>
    <t xml:space="preserve">have leaders that:
e. invest in their own development, and that of others, to keep up with changing horizons and priorities; </t>
  </si>
  <si>
    <t>have leaders that:
f. recognise the impact of change and support employees through the change process, managing those people to achieve the required outcome;</t>
  </si>
  <si>
    <t>have leaders that:
g. demonstrate high levels of emotional intelligence, particularly self-awareness;</t>
  </si>
  <si>
    <t xml:space="preserve">have leaders that:
h. value contributions made by their people; and </t>
  </si>
  <si>
    <t>have leaders that:
a. role model behaviours set out in the NFCC Leadership Framework and other professional behavioural frameworks;</t>
  </si>
  <si>
    <t>have leaders that:
i. empower employees to operate flexibly within their role, to make decisions and deliver objectives in their own leadership styles</t>
  </si>
  <si>
    <t>16a</t>
  </si>
  <si>
    <t>16b</t>
  </si>
  <si>
    <t>16c</t>
  </si>
  <si>
    <t>16d</t>
  </si>
  <si>
    <t>16e</t>
  </si>
  <si>
    <t>16f</t>
  </si>
  <si>
    <t>16g</t>
  </si>
  <si>
    <t>16h</t>
  </si>
  <si>
    <t>16i</t>
  </si>
  <si>
    <t>have in place:
b. health and safety policies and processes to ensure a safe working environment, in line with relevant legislation;</t>
  </si>
  <si>
    <t>have in place:
c. provide clear support and advice for employees in relation to employment, leaving the service and welfare matters;</t>
  </si>
  <si>
    <t>have in place:
d. employee engagement policies and procedures, providing a clear and transparent route in highlighting organisational concerns, improvements and ideas in an open and inclusive environment. Leaders will then act appropriately and proportionately with the items raised and share any learning, changes or actions back into the service; and</t>
  </si>
  <si>
    <t>have in place:
e. a recognition scheme that motivates, engages and encourages positive behaviours amongst employees</t>
  </si>
  <si>
    <t>have in place:
a. health and wellbeing policies and support which are inclusive, actively and widely promoted and embedded;</t>
  </si>
  <si>
    <t>19a</t>
  </si>
  <si>
    <t>19b</t>
  </si>
  <si>
    <t>19c</t>
  </si>
  <si>
    <t>19e</t>
  </si>
  <si>
    <t>19d</t>
  </si>
  <si>
    <t>Task 1d/6</t>
  </si>
  <si>
    <t>Task 1d/7</t>
  </si>
  <si>
    <t>Task 1d/8</t>
  </si>
  <si>
    <t>Task 1d/9</t>
  </si>
  <si>
    <t>Task 1d/10</t>
  </si>
  <si>
    <t>Task 1d/1</t>
  </si>
  <si>
    <t>Task 1d/2</t>
  </si>
  <si>
    <t>Task 1d/3</t>
  </si>
  <si>
    <t>Task 1d/4</t>
  </si>
  <si>
    <t>Task 1d/5</t>
  </si>
  <si>
    <t>Task 1c/1</t>
  </si>
  <si>
    <t>Task 1c/2</t>
  </si>
  <si>
    <t>Task 1c/3</t>
  </si>
  <si>
    <t>Task 1c/4</t>
  </si>
  <si>
    <t>Task 1c/5</t>
  </si>
  <si>
    <t>Task 1c/6</t>
  </si>
  <si>
    <t>Task 1c/7</t>
  </si>
  <si>
    <t>Task 1c/8</t>
  </si>
  <si>
    <t>Task 1c/9</t>
  </si>
  <si>
    <t>Task 1c/10</t>
  </si>
  <si>
    <t>Task 1b/1</t>
  </si>
  <si>
    <t>Task 1b/2</t>
  </si>
  <si>
    <t>Task 1b/3</t>
  </si>
  <si>
    <t>Task 1b/4</t>
  </si>
  <si>
    <t>Task 1b/5</t>
  </si>
  <si>
    <t>Task 1b/6</t>
  </si>
  <si>
    <t>Task 1b/7</t>
  </si>
  <si>
    <t>Task 1b/8</t>
  </si>
  <si>
    <t>Task 1b/9</t>
  </si>
  <si>
    <t>Task 1b/10</t>
  </si>
  <si>
    <t>Task 1a/1</t>
  </si>
  <si>
    <t>Task 1a/2</t>
  </si>
  <si>
    <t>Task 1a/3</t>
  </si>
  <si>
    <t>Task 1a/4</t>
  </si>
  <si>
    <t>Task 1a/5</t>
  </si>
  <si>
    <t>Task 1a/6</t>
  </si>
  <si>
    <t>Task 1a/7</t>
  </si>
  <si>
    <t>Task 1a/8</t>
  </si>
  <si>
    <t>Task 1a/9</t>
  </si>
  <si>
    <t>Task 1a/10</t>
  </si>
  <si>
    <t>Task 16b/1</t>
  </si>
  <si>
    <t>Task 16b/2</t>
  </si>
  <si>
    <t>Task 16b/3</t>
  </si>
  <si>
    <t>Task 16b/4</t>
  </si>
  <si>
    <t>Task 16b/5</t>
  </si>
  <si>
    <t>Task 16b/6</t>
  </si>
  <si>
    <t>Task 16b/7</t>
  </si>
  <si>
    <t>Task 16b/8</t>
  </si>
  <si>
    <t>Task 16b/9</t>
  </si>
  <si>
    <t>Task 16b/10</t>
  </si>
  <si>
    <t>Task 16a/1</t>
  </si>
  <si>
    <t>Task 16a/2</t>
  </si>
  <si>
    <t>Task 16a/3</t>
  </si>
  <si>
    <t>Task 16a/4</t>
  </si>
  <si>
    <t>Task 16a/5</t>
  </si>
  <si>
    <t>Task 16a/6</t>
  </si>
  <si>
    <t>Task 16a/7</t>
  </si>
  <si>
    <t>Task 16a/8</t>
  </si>
  <si>
    <t>Task 16a/9</t>
  </si>
  <si>
    <t>Task 16a/10</t>
  </si>
  <si>
    <t>Task 16c/1</t>
  </si>
  <si>
    <t>Task 16c/2</t>
  </si>
  <si>
    <t>Task 16c/3</t>
  </si>
  <si>
    <t>Task 16c/4</t>
  </si>
  <si>
    <t>Task 16c/5</t>
  </si>
  <si>
    <t>Task 16c/6</t>
  </si>
  <si>
    <t>Task 16c/7</t>
  </si>
  <si>
    <t>Task 16c/8</t>
  </si>
  <si>
    <t>Task 16c/9</t>
  </si>
  <si>
    <t>Task 16c/10</t>
  </si>
  <si>
    <t>Task 16d/1</t>
  </si>
  <si>
    <t>Task 16d/2</t>
  </si>
  <si>
    <t>Task 16d/3</t>
  </si>
  <si>
    <t>Task 16d/4</t>
  </si>
  <si>
    <t>Task 16d/5</t>
  </si>
  <si>
    <t>Task 16d/6</t>
  </si>
  <si>
    <t>Task 16d/7</t>
  </si>
  <si>
    <t>Task 16d/8</t>
  </si>
  <si>
    <t>Task 16d/9</t>
  </si>
  <si>
    <t>Task 16d/10</t>
  </si>
  <si>
    <t>Task 16e/1</t>
  </si>
  <si>
    <t>Task 16e/2</t>
  </si>
  <si>
    <t>Task 16e/3</t>
  </si>
  <si>
    <t>Task 16e/4</t>
  </si>
  <si>
    <t>Task 16e/5</t>
  </si>
  <si>
    <t>Task 16e/6</t>
  </si>
  <si>
    <t>Task 16e/7</t>
  </si>
  <si>
    <t>Task 16e/8</t>
  </si>
  <si>
    <t>Task 16e/9</t>
  </si>
  <si>
    <t>Task 16e/10</t>
  </si>
  <si>
    <t>Task 16f/1</t>
  </si>
  <si>
    <t>Task 16f/2</t>
  </si>
  <si>
    <t>Task 16f/3</t>
  </si>
  <si>
    <t>Task 16f/4</t>
  </si>
  <si>
    <t>Task 16f/5</t>
  </si>
  <si>
    <t>Task 16f/6</t>
  </si>
  <si>
    <t>Task 16f/7</t>
  </si>
  <si>
    <t>Task 16f/8</t>
  </si>
  <si>
    <t>Task 16f/9</t>
  </si>
  <si>
    <t>Task 16f/10</t>
  </si>
  <si>
    <t>Task 16g/1</t>
  </si>
  <si>
    <t>Task 16g/2</t>
  </si>
  <si>
    <t>Task 16g/3</t>
  </si>
  <si>
    <t>Task 16g/4</t>
  </si>
  <si>
    <t>Task 16g/5</t>
  </si>
  <si>
    <t>Task 16g/6</t>
  </si>
  <si>
    <t>Task 16g/7</t>
  </si>
  <si>
    <t>Task 16g/8</t>
  </si>
  <si>
    <t>Task 16g/9</t>
  </si>
  <si>
    <t>Task 16g/10</t>
  </si>
  <si>
    <t>Task 16h/1</t>
  </si>
  <si>
    <t>Task 16h/2</t>
  </si>
  <si>
    <t>Task 16h/3</t>
  </si>
  <si>
    <t>Task 16h/4</t>
  </si>
  <si>
    <t>Task 16h/5</t>
  </si>
  <si>
    <t>Task 16h/6</t>
  </si>
  <si>
    <t>Task 16h/7</t>
  </si>
  <si>
    <t>Task 16h/8</t>
  </si>
  <si>
    <t>Task 16h/9</t>
  </si>
  <si>
    <t>Task 16h/10</t>
  </si>
  <si>
    <t>Task 16i/1</t>
  </si>
  <si>
    <t>Task 16i/2</t>
  </si>
  <si>
    <t>Task 16i/3</t>
  </si>
  <si>
    <t>Task 16i/4</t>
  </si>
  <si>
    <t>Task 16i/5</t>
  </si>
  <si>
    <t>Task 16i/6</t>
  </si>
  <si>
    <t>Task 16i/7</t>
  </si>
  <si>
    <t>Task 16i/8</t>
  </si>
  <si>
    <t>Task 16i/9</t>
  </si>
  <si>
    <t>Task 16i/10</t>
  </si>
  <si>
    <t>Task 19a/1</t>
  </si>
  <si>
    <t>Task 19a/2</t>
  </si>
  <si>
    <t>Task 19a/3</t>
  </si>
  <si>
    <t>Task 19a/4</t>
  </si>
  <si>
    <t>Task 19a/5</t>
  </si>
  <si>
    <t>Task 19a/6</t>
  </si>
  <si>
    <t>Task 19a/7</t>
  </si>
  <si>
    <t>Task 19a/8</t>
  </si>
  <si>
    <t>Task 19a/9</t>
  </si>
  <si>
    <t>Task 19a/10</t>
  </si>
  <si>
    <t>Task 19d/1</t>
  </si>
  <si>
    <t>Task 19d/2</t>
  </si>
  <si>
    <t>Task 19d/3</t>
  </si>
  <si>
    <t>Task 19d/4</t>
  </si>
  <si>
    <t>Task 19d/5</t>
  </si>
  <si>
    <t>Task 19d/6</t>
  </si>
  <si>
    <t>Task 19d/7</t>
  </si>
  <si>
    <t>Task 19d/8</t>
  </si>
  <si>
    <t>Task 19d/9</t>
  </si>
  <si>
    <t>Task 19d/10</t>
  </si>
  <si>
    <t>Task 19c/1</t>
  </si>
  <si>
    <t>Task 19c/2</t>
  </si>
  <si>
    <t>Task 19c/3</t>
  </si>
  <si>
    <t>Task 19c/4</t>
  </si>
  <si>
    <t>Task 19c/5</t>
  </si>
  <si>
    <t>Task 19c/6</t>
  </si>
  <si>
    <t>Task 19c/7</t>
  </si>
  <si>
    <t>Task 19c/8</t>
  </si>
  <si>
    <t>Task 19c/9</t>
  </si>
  <si>
    <t>Task 19c/10</t>
  </si>
  <si>
    <t>Task 19b/1</t>
  </si>
  <si>
    <t>Task 19b/2</t>
  </si>
  <si>
    <t>Task 19b/3</t>
  </si>
  <si>
    <t>Task 19b/4</t>
  </si>
  <si>
    <t>Task 19b/5</t>
  </si>
  <si>
    <t>Task 19b/6</t>
  </si>
  <si>
    <t>Task 19b/7</t>
  </si>
  <si>
    <t>Task 19b/8</t>
  </si>
  <si>
    <t>Task 19b/9</t>
  </si>
  <si>
    <t>Task 19b/10</t>
  </si>
  <si>
    <t>Task 19e/1</t>
  </si>
  <si>
    <t>Task 19e/2</t>
  </si>
  <si>
    <t>Task 19e/3</t>
  </si>
  <si>
    <t>Task 19e/4</t>
  </si>
  <si>
    <t>Task 19e/5</t>
  </si>
  <si>
    <t>Task 19e/6</t>
  </si>
  <si>
    <t>Task 19e/7</t>
  </si>
  <si>
    <t>Task 19e/8</t>
  </si>
  <si>
    <t>Task 19e/9</t>
  </si>
  <si>
    <t>Task 19e/10</t>
  </si>
  <si>
    <t>Criteria 1a</t>
  </si>
  <si>
    <t>Criteria 1b</t>
  </si>
  <si>
    <t>Criteria 1c</t>
  </si>
  <si>
    <t>Criteria 1d</t>
  </si>
  <si>
    <t>Criteria 16a</t>
  </si>
  <si>
    <t>Criteria 16b</t>
  </si>
  <si>
    <t>Criteria 16c</t>
  </si>
  <si>
    <t>Criteria 16d</t>
  </si>
  <si>
    <t>Criteria 16e</t>
  </si>
  <si>
    <t>Criteria 16f</t>
  </si>
  <si>
    <t>Criteria 16g</t>
  </si>
  <si>
    <t>Criteria 16h</t>
  </si>
  <si>
    <t>Criteria 16i</t>
  </si>
  <si>
    <t>Criteria 19a</t>
  </si>
  <si>
    <t>Criteria 19b</t>
  </si>
  <si>
    <t>Criteria 19c</t>
  </si>
  <si>
    <t>Criteria 19d</t>
  </si>
  <si>
    <t>Criteria 19e</t>
  </si>
  <si>
    <t>Criteria 21</t>
  </si>
  <si>
    <t>Criteria 22</t>
  </si>
  <si>
    <t>have in place:
a. transparent, consistent and agreed selection processes and criteria for recruitment, promotion and transfers;
b. standardised job descriptions and competencies;
c. standardised contracts and terms of employment; and
d. induction programmes for all those entering the service
e. arrangements to complete relevant background and employability checks on each employee, applicant, or candidate.</t>
  </si>
  <si>
    <t>A fire and rescue service should:</t>
  </si>
  <si>
    <t>5a,b,c,d, e</t>
  </si>
  <si>
    <t>13a,b, c</t>
  </si>
  <si>
    <t>have performance management processes in place to effectively manage and learn from: 
a. appraisals,
b. grievances, complaints and disciplinary procedures,  
c. competence achievement and maintenance.</t>
  </si>
  <si>
    <t>have robust and transparent performance management processes in place to effectively manage and learn from: 
a. appraisals, 
b. grievances, complaints and disciplinary procedures,  
c. competence achievement and maintenance.</t>
  </si>
  <si>
    <t>have in place or access to mechanisms which enable feedback from employees to be captured, actioned and responded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</si>
</sst>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rgb="FF002060"/>
        <bgColor indexed="64"/>
      </patternFill>
    </fill>
    <fill>
      <patternFill patternType="solid">
        <fgColor rgb="FF6598FF"/>
        <bgColor indexed="64"/>
      </patternFill>
    </fill>
    <fill>
      <patternFill patternType="solid">
        <fgColor rgb="FFD1E0FF"/>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cellStyleXfs>
  <cellXfs count="106">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3" borderId="1" xfId="0" applyFill="1" applyBorder="1" applyAlignment="1">
      <alignment horizont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11" borderId="1" xfId="0" applyFont="1" applyFill="1" applyBorder="1" applyAlignment="1">
      <alignment vertical="center"/>
    </xf>
    <xf numFmtId="14" fontId="3" fillId="11" borderId="1" xfId="0" applyNumberFormat="1"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5" xfId="0" applyFont="1" applyFill="1" applyBorder="1" applyAlignment="1">
      <alignment horizontal="center" vertical="center" wrapText="1"/>
    </xf>
    <xf numFmtId="0" fontId="1" fillId="0" borderId="0" xfId="0" applyFont="1" applyAlignment="1">
      <alignment horizontal="left" vertical="center" wrapText="1"/>
    </xf>
    <xf numFmtId="0" fontId="3" fillId="10" borderId="2" xfId="0" applyFont="1" applyFill="1" applyBorder="1" applyAlignment="1">
      <alignment vertical="center"/>
    </xf>
    <xf numFmtId="0" fontId="0" fillId="0" borderId="2" xfId="0" applyBorder="1" applyAlignment="1">
      <alignment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7"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vertical="center"/>
    </xf>
    <xf numFmtId="14" fontId="0" fillId="0" borderId="8" xfId="0" applyNumberFormat="1" applyBorder="1" applyAlignment="1">
      <alignment horizontal="center" vertical="center"/>
    </xf>
    <xf numFmtId="0" fontId="3" fillId="8" borderId="6" xfId="0" applyFont="1" applyFill="1" applyBorder="1" applyAlignment="1">
      <alignment horizontal="center" vertical="center" wrapText="1"/>
    </xf>
    <xf numFmtId="0" fontId="3" fillId="11" borderId="3" xfId="0" applyFont="1" applyFill="1"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3" fillId="8" borderId="0" xfId="0" applyFont="1" applyFill="1" applyAlignment="1">
      <alignment vertical="center" wrapText="1"/>
    </xf>
    <xf numFmtId="0" fontId="3" fillId="8" borderId="13" xfId="0" applyFont="1" applyFill="1" applyBorder="1" applyAlignment="1">
      <alignment horizontal="center" vertical="center"/>
    </xf>
    <xf numFmtId="0" fontId="3" fillId="8" borderId="13" xfId="0" applyFont="1" applyFill="1" applyBorder="1" applyAlignment="1">
      <alignment horizontal="center" vertical="center" wrapText="1"/>
    </xf>
    <xf numFmtId="14" fontId="3" fillId="8" borderId="13" xfId="0" applyNumberFormat="1" applyFont="1" applyFill="1" applyBorder="1" applyAlignment="1">
      <alignment horizontal="center" vertical="center"/>
    </xf>
    <xf numFmtId="0" fontId="0" fillId="12" borderId="9" xfId="0" applyFill="1" applyBorder="1" applyAlignment="1">
      <alignment horizontal="center" vertical="center"/>
    </xf>
    <xf numFmtId="0" fontId="0" fillId="12" borderId="9" xfId="0" applyFill="1" applyBorder="1" applyAlignment="1">
      <alignment horizontal="center" vertical="center" wrapText="1"/>
    </xf>
    <xf numFmtId="0" fontId="0" fillId="12" borderId="9" xfId="0" applyFill="1" applyBorder="1" applyAlignment="1">
      <alignment vertical="center"/>
    </xf>
    <xf numFmtId="14" fontId="0" fillId="12" borderId="9" xfId="0" applyNumberFormat="1" applyFill="1" applyBorder="1" applyAlignment="1">
      <alignment horizontal="center" vertical="center"/>
    </xf>
    <xf numFmtId="0" fontId="0" fillId="0" borderId="12" xfId="0" applyBorder="1" applyAlignme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14" fontId="0" fillId="0" borderId="9" xfId="0" applyNumberFormat="1" applyBorder="1" applyAlignment="1">
      <alignment horizontal="center" vertical="center"/>
    </xf>
    <xf numFmtId="0" fontId="0" fillId="9" borderId="12" xfId="0" applyFill="1" applyBorder="1" applyAlignment="1">
      <alignment vertical="center"/>
    </xf>
    <xf numFmtId="0" fontId="0" fillId="9" borderId="9" xfId="0" applyFill="1" applyBorder="1" applyAlignment="1">
      <alignment horizontal="center" vertical="center"/>
    </xf>
    <xf numFmtId="0" fontId="0" fillId="9" borderId="9" xfId="0" applyFill="1" applyBorder="1" applyAlignment="1">
      <alignment horizontal="center" vertical="center" wrapText="1"/>
    </xf>
    <xf numFmtId="0" fontId="0" fillId="9" borderId="9" xfId="0" applyFill="1" applyBorder="1" applyAlignment="1">
      <alignment vertical="center"/>
    </xf>
    <xf numFmtId="14" fontId="0" fillId="9" borderId="9" xfId="0" applyNumberFormat="1" applyFill="1" applyBorder="1" applyAlignment="1">
      <alignment horizontal="center" vertical="center"/>
    </xf>
    <xf numFmtId="0" fontId="0" fillId="0" borderId="0" xfId="0"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1" fillId="2"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9" borderId="1" xfId="0" applyFill="1" applyBorder="1" applyAlignment="1">
      <alignment vertical="center"/>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wrapText="1"/>
    </xf>
    <xf numFmtId="0" fontId="0" fillId="6" borderId="8" xfId="0" applyFill="1" applyBorder="1" applyAlignment="1">
      <alignment horizontal="center" vertical="center"/>
    </xf>
    <xf numFmtId="0" fontId="0" fillId="6" borderId="8" xfId="0" applyFill="1" applyBorder="1" applyAlignment="1">
      <alignment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vertical="center"/>
    </xf>
    <xf numFmtId="0" fontId="6" fillId="15" borderId="11" xfId="0" applyFont="1" applyFill="1"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left" vertical="top" wrapText="1"/>
    </xf>
    <xf numFmtId="0" fontId="1" fillId="0" borderId="1" xfId="0" applyFont="1" applyBorder="1" applyAlignment="1">
      <alignment horizontal="left" vertical="center"/>
    </xf>
    <xf numFmtId="0" fontId="4" fillId="17" borderId="1" xfId="0" applyFont="1" applyFill="1" applyBorder="1" applyAlignment="1">
      <alignment horizontal="center" vertical="center"/>
    </xf>
    <xf numFmtId="0" fontId="4" fillId="17" borderId="1" xfId="0" applyFont="1" applyFill="1" applyBorder="1" applyAlignment="1">
      <alignment horizontal="center" vertical="center" wrapText="1"/>
    </xf>
    <xf numFmtId="0" fontId="1" fillId="0" borderId="1"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horizontal="left" vertical="top" wrapText="1"/>
    </xf>
    <xf numFmtId="0" fontId="0" fillId="17" borderId="1" xfId="0" applyFill="1" applyBorder="1" applyAlignment="1">
      <alignment horizontal="center" vertical="center"/>
    </xf>
    <xf numFmtId="0" fontId="0" fillId="17" borderId="8" xfId="0" applyFill="1" applyBorder="1" applyAlignment="1">
      <alignment horizontal="center" vertical="center"/>
    </xf>
    <xf numFmtId="0" fontId="0" fillId="17" borderId="8" xfId="0" applyFill="1" applyBorder="1" applyAlignment="1">
      <alignment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16" borderId="11" xfId="0" applyFont="1" applyFill="1" applyBorder="1" applyAlignment="1" applyProtection="1">
      <alignment horizontal="left" vertical="center"/>
      <protection locked="0"/>
    </xf>
    <xf numFmtId="0" fontId="5" fillId="14" borderId="11" xfId="0" applyFont="1" applyFill="1" applyBorder="1" applyAlignment="1">
      <alignment horizontal="center" vertical="center"/>
    </xf>
  </cellXfs>
  <cellStyles count="1">
    <cellStyle name="Normal" xfId="0" builtinId="0"/>
  </cellStyles>
  <dxfs count="811">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9" formatCode="dd/mm/yy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indexed="64"/>
        </top>
        <bottom/>
        <vertical/>
        <horizontal/>
      </border>
      <protection locked="1" hidden="0"/>
    </dxf>
    <dxf>
      <border outline="0">
        <left style="thin">
          <color indexed="64"/>
        </left>
        <right style="thin">
          <color indexed="64"/>
        </right>
        <top style="thin">
          <color indexed="64"/>
        </top>
        <bottom style="thin">
          <color indexed="64"/>
        </bottom>
      </border>
    </dxf>
    <dxf>
      <protection locked="1" hidden="0"/>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CCFF"/>
      <color rgb="FFD1E0FF"/>
      <color rgb="FF6598FF"/>
      <color rgb="FFFF3300"/>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Dashboard!$I$13:$K$13</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Dashboard!$I$51:$K$51</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Fully Compliant</c:v>
                </c:pt>
                <c:pt idx="1">
                  <c:v>Partial Compliant</c:v>
                </c:pt>
                <c:pt idx="2">
                  <c:v>Non compliant</c:v>
                </c:pt>
              </c:strCache>
            </c:strRef>
          </c:cat>
          <c:val>
            <c:numRef>
              <c:f>Lists!$E$10:$E$12</c:f>
              <c:numCache>
                <c:formatCode>General</c:formatCode>
                <c:ptCount val="3"/>
                <c:pt idx="0">
                  <c:v>37</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Dashboard!$I$29:$K$29</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Dashboard!$I$30:$K$30</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Dashboard!$I$31:$K$31</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Dashboard!$I$40:$K$40</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Dashboard!$I$41:$K$41</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Dashboard!$I$42:$K$42</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spPr>
            <a:ln w="19050">
              <a:solidFill>
                <a:schemeClr val="bg1"/>
              </a:solidFill>
            </a:ln>
          </c:spPr>
          <c:dPt>
            <c:idx val="0"/>
            <c:bubble3D val="0"/>
            <c:spPr>
              <a:solidFill>
                <a:srgbClr val="92D050"/>
              </a:solidFill>
              <a:ln w="19050">
                <a:solidFill>
                  <a:schemeClr val="bg1"/>
                </a:solidFill>
              </a:ln>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bg1"/>
                </a:solidFill>
              </a:ln>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bg1"/>
                </a:solidFill>
              </a:ln>
            </c:spPr>
            <c:extLst>
              <c:ext xmlns:c16="http://schemas.microsoft.com/office/drawing/2014/chart" uri="{C3380CC4-5D6E-409C-BE32-E72D297353CC}">
                <c16:uniqueId val="{0000000D-220A-4DEA-9593-2FF7FB6EA5B8}"/>
              </c:ext>
            </c:extLst>
          </c:dPt>
          <c:val>
            <c:numRef>
              <c:f>Dashboard!$I$48:$K$48</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71F-8F3A-DFF262D31B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25-471F-8F3A-DFF262D31B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25-471F-8F3A-DFF262D31BBA}"/>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6-1A25-471F-8F3A-DFF262D31BB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628-454F-ABCE-5FA2BB4F80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628-454F-ABCE-5FA2BB4F80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28-454F-ABCE-5FA2BB4F802F}"/>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6-E628-454F-ABCE-5FA2BB4F802F}"/>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E01-432F-AF3C-97228D2A5A1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E01-432F-AF3C-97228D2A5A1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E01-432F-AF3C-97228D2A5A1D}"/>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6-BE01-432F-AF3C-97228D2A5A1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Dashboard!$I$32:$K$32</c:f>
              <c:numCache>
                <c:formatCode>General</c:formatCode>
                <c:ptCount val="3"/>
                <c:pt idx="0">
                  <c:v>0</c:v>
                </c:pt>
                <c:pt idx="1">
                  <c:v>0</c:v>
                </c:pt>
                <c:pt idx="2">
                  <c:v>0</c:v>
                </c:pt>
              </c:numCache>
            </c:numRef>
          </c:val>
          <c:extLst>
            <c:ext xmlns:c16="http://schemas.microsoft.com/office/drawing/2014/chart" uri="{C3380CC4-5D6E-409C-BE32-E72D297353CC}">
              <c16:uniqueId val="{00000006-09D5-4168-9A50-0096B98540C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Dashboard!$I$33:$K$33</c:f>
              <c:numCache>
                <c:formatCode>General</c:formatCode>
                <c:ptCount val="3"/>
                <c:pt idx="0">
                  <c:v>0</c:v>
                </c:pt>
                <c:pt idx="1">
                  <c:v>0</c:v>
                </c:pt>
                <c:pt idx="2">
                  <c:v>0</c:v>
                </c:pt>
              </c:numCache>
            </c:numRef>
          </c:val>
          <c:extLst>
            <c:ext xmlns:c16="http://schemas.microsoft.com/office/drawing/2014/chart" uri="{C3380CC4-5D6E-409C-BE32-E72D297353CC}">
              <c16:uniqueId val="{00000006-2C8F-46D3-8DA3-E4E03968047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Dashboard!$I$34:$K$34</c:f>
              <c:numCache>
                <c:formatCode>General</c:formatCode>
                <c:ptCount val="3"/>
                <c:pt idx="0">
                  <c:v>0</c:v>
                </c:pt>
                <c:pt idx="1">
                  <c:v>0</c:v>
                </c:pt>
                <c:pt idx="2">
                  <c:v>0</c:v>
                </c:pt>
              </c:numCache>
            </c:numRef>
          </c:val>
          <c:extLst>
            <c:ext xmlns:c16="http://schemas.microsoft.com/office/drawing/2014/chart" uri="{C3380CC4-5D6E-409C-BE32-E72D297353CC}">
              <c16:uniqueId val="{00000006-0642-4AC3-A4F1-8116FBFD7DE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Dashboard!$I$35:$K$35</c:f>
              <c:numCache>
                <c:formatCode>General</c:formatCode>
                <c:ptCount val="3"/>
                <c:pt idx="0">
                  <c:v>0</c:v>
                </c:pt>
                <c:pt idx="1">
                  <c:v>0</c:v>
                </c:pt>
                <c:pt idx="2">
                  <c:v>0</c:v>
                </c:pt>
              </c:numCache>
            </c:numRef>
          </c:val>
          <c:extLst>
            <c:ext xmlns:c16="http://schemas.microsoft.com/office/drawing/2014/chart" uri="{C3380CC4-5D6E-409C-BE32-E72D297353CC}">
              <c16:uniqueId val="{00000006-0CFA-4582-9FEE-E8291F88FD5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Dashboard!$I$36:$K$36</c:f>
              <c:numCache>
                <c:formatCode>General</c:formatCode>
                <c:ptCount val="3"/>
                <c:pt idx="0">
                  <c:v>0</c:v>
                </c:pt>
                <c:pt idx="1">
                  <c:v>0</c:v>
                </c:pt>
                <c:pt idx="2">
                  <c:v>0</c:v>
                </c:pt>
              </c:numCache>
            </c:numRef>
          </c:val>
          <c:extLst>
            <c:ext xmlns:c16="http://schemas.microsoft.com/office/drawing/2014/chart" uri="{C3380CC4-5D6E-409C-BE32-E72D297353CC}">
              <c16:uniqueId val="{00000006-6F02-4F7E-B5BD-A620431203B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Dashboard!$I$37:$K$37</c:f>
              <c:numCache>
                <c:formatCode>General</c:formatCode>
                <c:ptCount val="3"/>
                <c:pt idx="0">
                  <c:v>0</c:v>
                </c:pt>
                <c:pt idx="1">
                  <c:v>0</c:v>
                </c:pt>
                <c:pt idx="2">
                  <c:v>0</c:v>
                </c:pt>
              </c:numCache>
            </c:numRef>
          </c:val>
          <c:extLst>
            <c:ext xmlns:c16="http://schemas.microsoft.com/office/drawing/2014/chart" uri="{C3380CC4-5D6E-409C-BE32-E72D297353CC}">
              <c16:uniqueId val="{00000006-AF65-4B23-9BF3-09617D59D7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Dashboard!$I$38:$K$38</c:f>
              <c:numCache>
                <c:formatCode>General</c:formatCode>
                <c:ptCount val="3"/>
                <c:pt idx="0">
                  <c:v>0</c:v>
                </c:pt>
                <c:pt idx="1">
                  <c:v>0</c:v>
                </c:pt>
                <c:pt idx="2">
                  <c:v>0</c:v>
                </c:pt>
              </c:numCache>
            </c:numRef>
          </c:val>
          <c:extLst>
            <c:ext xmlns:c16="http://schemas.microsoft.com/office/drawing/2014/chart" uri="{C3380CC4-5D6E-409C-BE32-E72D297353CC}">
              <c16:uniqueId val="{00000006-512E-4C1B-932E-881B8D4E3572}"/>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Dashboard!$I$39:$K$39</c:f>
              <c:numCache>
                <c:formatCode>General</c:formatCode>
                <c:ptCount val="3"/>
                <c:pt idx="0">
                  <c:v>0</c:v>
                </c:pt>
                <c:pt idx="1">
                  <c:v>0</c:v>
                </c:pt>
                <c:pt idx="2">
                  <c:v>0</c:v>
                </c:pt>
              </c:numCache>
            </c:numRef>
          </c:val>
          <c:extLst>
            <c:ext xmlns:c16="http://schemas.microsoft.com/office/drawing/2014/chart" uri="{C3380CC4-5D6E-409C-BE32-E72D297353CC}">
              <c16:uniqueId val="{00000006-F40B-4EF5-8747-F55660BB1FD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Dashboard!$I$43:$K$43</c:f>
              <c:numCache>
                <c:formatCode>General</c:formatCode>
                <c:ptCount val="3"/>
                <c:pt idx="0">
                  <c:v>0</c:v>
                </c:pt>
                <c:pt idx="1">
                  <c:v>0</c:v>
                </c:pt>
                <c:pt idx="2">
                  <c:v>0</c:v>
                </c:pt>
              </c:numCache>
            </c:numRef>
          </c:val>
          <c:extLst>
            <c:ext xmlns:c16="http://schemas.microsoft.com/office/drawing/2014/chart" uri="{C3380CC4-5D6E-409C-BE32-E72D297353CC}">
              <c16:uniqueId val="{00000006-5A8A-4108-85E5-23C50BF112E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Dashboard!$I$44:$K$44</c:f>
              <c:numCache>
                <c:formatCode>General</c:formatCode>
                <c:ptCount val="3"/>
                <c:pt idx="0">
                  <c:v>0</c:v>
                </c:pt>
                <c:pt idx="1">
                  <c:v>0</c:v>
                </c:pt>
                <c:pt idx="2">
                  <c:v>0</c:v>
                </c:pt>
              </c:numCache>
            </c:numRef>
          </c:val>
          <c:extLst>
            <c:ext xmlns:c16="http://schemas.microsoft.com/office/drawing/2014/chart" uri="{C3380CC4-5D6E-409C-BE32-E72D297353CC}">
              <c16:uniqueId val="{00000006-8D74-4C92-9965-6CDF37A90B7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Dashboard!$I$45:$K$45</c:f>
              <c:numCache>
                <c:formatCode>General</c:formatCode>
                <c:ptCount val="3"/>
                <c:pt idx="0">
                  <c:v>0</c:v>
                </c:pt>
                <c:pt idx="1">
                  <c:v>0</c:v>
                </c:pt>
                <c:pt idx="2">
                  <c:v>0</c:v>
                </c:pt>
              </c:numCache>
            </c:numRef>
          </c:val>
          <c:extLst>
            <c:ext xmlns:c16="http://schemas.microsoft.com/office/drawing/2014/chart" uri="{C3380CC4-5D6E-409C-BE32-E72D297353CC}">
              <c16:uniqueId val="{00000006-6B65-4C08-BBB4-A5143DAD218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Dashboard!$I$46:$K$46</c:f>
              <c:numCache>
                <c:formatCode>General</c:formatCode>
                <c:ptCount val="3"/>
                <c:pt idx="0">
                  <c:v>0</c:v>
                </c:pt>
                <c:pt idx="1">
                  <c:v>0</c:v>
                </c:pt>
                <c:pt idx="2">
                  <c:v>0</c:v>
                </c:pt>
              </c:numCache>
            </c:numRef>
          </c:val>
          <c:extLst>
            <c:ext xmlns:c16="http://schemas.microsoft.com/office/drawing/2014/chart" uri="{C3380CC4-5D6E-409C-BE32-E72D297353CC}">
              <c16:uniqueId val="{00000006-1A7E-4796-B2FA-CD56A8CC8D2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Dashboard!$I$49:$K$49</c:f>
              <c:numCache>
                <c:formatCode>General</c:formatCode>
                <c:ptCount val="3"/>
                <c:pt idx="0">
                  <c:v>0</c:v>
                </c:pt>
                <c:pt idx="1">
                  <c:v>0</c:v>
                </c:pt>
                <c:pt idx="2">
                  <c:v>0</c:v>
                </c:pt>
              </c:numCache>
            </c:numRef>
          </c:val>
          <c:extLst>
            <c:ext xmlns:c16="http://schemas.microsoft.com/office/drawing/2014/chart" uri="{C3380CC4-5D6E-409C-BE32-E72D297353CC}">
              <c16:uniqueId val="{00000006-2FC8-4776-8472-AC8EF4A471C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val>
            <c:numRef>
              <c:f>Dashboard!$I$50:$K$50</c:f>
              <c:numCache>
                <c:formatCode>General</c:formatCode>
                <c:ptCount val="3"/>
                <c:pt idx="0">
                  <c:v>0</c:v>
                </c:pt>
                <c:pt idx="1">
                  <c:v>0</c:v>
                </c:pt>
                <c:pt idx="2">
                  <c:v>0</c:v>
                </c:pt>
              </c:numCache>
            </c:numRef>
          </c:val>
          <c:extLst>
            <c:ext xmlns:c16="http://schemas.microsoft.com/office/drawing/2014/chart" uri="{C3380CC4-5D6E-409C-BE32-E72D297353CC}">
              <c16:uniqueId val="{00000006-EC58-40AC-B446-979C1C6A9DD6}"/>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9" Type="http://schemas.openxmlformats.org/officeDocument/2006/relationships/chart" Target="../charts/chart38.xml"/><Relationship Id="rId21" Type="http://schemas.openxmlformats.org/officeDocument/2006/relationships/chart" Target="../charts/chart21.xml"/><Relationship Id="rId34" Type="http://schemas.openxmlformats.org/officeDocument/2006/relationships/chart" Target="../charts/chart3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4.xml"/><Relationship Id="rId33" Type="http://schemas.openxmlformats.org/officeDocument/2006/relationships/chart" Target="../charts/chart32.xml"/><Relationship Id="rId38" Type="http://schemas.openxmlformats.org/officeDocument/2006/relationships/chart" Target="../charts/chart3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1.png"/><Relationship Id="rId28" Type="http://schemas.openxmlformats.org/officeDocument/2006/relationships/chart" Target="../charts/chart27.xml"/><Relationship Id="rId36" Type="http://schemas.openxmlformats.org/officeDocument/2006/relationships/chart" Target="../charts/chart3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 Id="rId8" Type="http://schemas.openxmlformats.org/officeDocument/2006/relationships/chart" Target="../charts/chart8.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16</xdr:col>
      <xdr:colOff>85725</xdr:colOff>
      <xdr:row>50</xdr:row>
      <xdr:rowOff>38100</xdr:rowOff>
    </xdr:to>
    <xdr:sp macro="" textlink="">
      <xdr:nvSpPr>
        <xdr:cNvPr id="2" name="TextBox 1">
          <a:extLst>
            <a:ext uri="{FF2B5EF4-FFF2-40B4-BE49-F238E27FC236}">
              <a16:creationId xmlns:a16="http://schemas.microsoft.com/office/drawing/2014/main" id="{38103B66-8330-42B4-8B00-7A513ED40108}"/>
            </a:ext>
          </a:extLst>
        </xdr:cNvPr>
        <xdr:cNvSpPr txBox="1"/>
      </xdr:nvSpPr>
      <xdr:spPr>
        <a:xfrm>
          <a:off x="0" y="9525"/>
          <a:ext cx="9839325" cy="923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Introduction</a:t>
          </a:r>
        </a:p>
        <a:p>
          <a:r>
            <a:rPr lang="en-GB" sz="1100"/>
            <a:t>This spreadsheet has been created</a:t>
          </a:r>
          <a:r>
            <a:rPr lang="en-GB" sz="1100" baseline="0"/>
            <a:t> to assist Fire and Rescue Services when planning the implementation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baseline="0"/>
        </a:p>
        <a:p>
          <a:r>
            <a:rPr lang="en-GB" sz="1100" baseline="0"/>
            <a:t>The spreadsheet is inteded to used to assist FRS with their planning and implementation, but it will also provide useful evidence for HMICFRS inspections. Time-stamped versions of this spreadsheet will show progress being made with individual action points over time. The Dashboard provides a pictorial overview of the level of compliance.</a:t>
          </a:r>
        </a:p>
        <a:p>
          <a:endParaRPr lang="en-GB" sz="1100" baseline="0"/>
        </a:p>
        <a:p>
          <a:r>
            <a:rPr lang="en-GB" sz="1100" baseline="0"/>
            <a:t>The spreadsheet is a tool that is intended to assist services and they are therefore free to make any changes they wish in order to aid their planning and implementation of this Standard.</a:t>
          </a:r>
        </a:p>
        <a:p>
          <a:endParaRPr lang="en-GB" sz="1100" baseline="0"/>
        </a:p>
        <a:p>
          <a:r>
            <a:rPr lang="en-GB" sz="1100" b="1" baseline="0"/>
            <a:t>Instructions for Use</a:t>
          </a:r>
          <a:endParaRPr lang="en-GB" sz="1100" b="0" baseline="0"/>
        </a:p>
        <a:p>
          <a:r>
            <a:rPr lang="en-GB" sz="1100" b="0" baseline="0"/>
            <a:t>The spreadsheet has been set-up to record actions for each Criteria listed in the 'To Achieve...' section of the Fire Standard.</a:t>
          </a:r>
        </a:p>
        <a:p>
          <a:endParaRPr lang="en-GB" sz="1100" b="0" baseline="0"/>
        </a:p>
        <a:p>
          <a:r>
            <a:rPr lang="en-GB" sz="1100" b="1" baseline="0"/>
            <a:t>Criteria Tabs</a:t>
          </a:r>
        </a:p>
        <a:p>
          <a:r>
            <a:rPr lang="en-GB" sz="1100" b="0" baseline="0"/>
            <a:t>1. Move to the Tab for Criteria 1. In column A, define the work that needs to be done to achieve complaince with the criteria (tasks). The template provides for up to 10 actions/tasks to be added, but further rows can be added to the table as required (down to row 50, after which some formulas on the Dashboard will stop working). Overtype 'Task 1/1' with an actual action/task. Even work that has already been completed can be recorded here to show the extend of the work that was carried-out.</a:t>
          </a:r>
        </a:p>
        <a:p>
          <a:endParaRPr lang="en-GB" sz="1100" b="0" baseline="0"/>
        </a:p>
        <a:p>
          <a:r>
            <a:rPr lang="en-GB" sz="1100" b="0" baseline="0"/>
            <a:t>2. In Column B, set the Priority for the action. Select high, medium or low from the drop-down list. Some tasks will be considered to be a higher priority than others, and this information will allow FRS to plan work to address high priority matters first. Lower priority matters can be addressed later.</a:t>
          </a:r>
        </a:p>
        <a:p>
          <a:endParaRPr lang="en-GB" sz="1100" b="0" baseline="0"/>
        </a:p>
        <a:p>
          <a:r>
            <a:rPr lang="en-GB" sz="1100" b="0" baseline="0"/>
            <a:t>3. In Column C, record the Impact that the Action will have on complaince. </a:t>
          </a:r>
          <a:r>
            <a:rPr lang="en-GB" sz="1100" b="0" baseline="0">
              <a:solidFill>
                <a:schemeClr val="dk1"/>
              </a:solidFill>
              <a:effectLst/>
              <a:latin typeface="+mn-lt"/>
              <a:ea typeface="+mn-ea"/>
              <a:cs typeface="+mn-cs"/>
            </a:rPr>
            <a:t>Select high, medium or low from the drop-down list. To progress an action plan in a timely manner, FRS may choose to address tasks likely to have the greatest impact first, alghough this information must also be considered in conjunction with the Priority (Column B).</a:t>
          </a:r>
        </a:p>
        <a:p>
          <a:endParaRPr lang="en-GB" sz="1100" b="0"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4. In Column D, the level of compliance for each task should be recorded in the drop-down list. If the task requires new work and no progress has yet been made, then the task should be recorded as Non-compliant. If some work has been completed but the task is incomplete, then the the task should be recorded as Partially Compliant. And if all work is complete, the task should be recorded as Fully Compliant.</a:t>
          </a:r>
        </a:p>
        <a:p>
          <a:endParaRPr lang="en-GB" sz="1100" b="0" baseline="0">
            <a:solidFill>
              <a:schemeClr val="dk1"/>
            </a:solidFill>
            <a:effectLst/>
            <a:latin typeface="+mn-lt"/>
            <a:ea typeface="+mn-ea"/>
            <a:cs typeface="+mn-cs"/>
          </a:endParaRPr>
        </a:p>
        <a:p>
          <a:r>
            <a:rPr lang="en-GB" sz="1100" b="0"/>
            <a:t>5. The cell in D2 will automatically</a:t>
          </a:r>
          <a:r>
            <a:rPr lang="en-GB" sz="1100" b="0" baseline="0"/>
            <a:t> update to reflect the lowest level of complaince that exists in the task below. This information is then used to populate the 'Overall Complaince' graph at the top of the Dashboard.</a:t>
          </a:r>
        </a:p>
        <a:p>
          <a:endParaRPr lang="en-GB" sz="1100" b="0" baseline="0"/>
        </a:p>
        <a:p>
          <a:r>
            <a:rPr lang="en-GB" sz="1100" b="0" baseline="0"/>
            <a:t>6. Repeat the process for each Criteria tab.</a:t>
          </a:r>
        </a:p>
        <a:p>
          <a:endParaRPr lang="en-GB" sz="1100" b="0" baseline="0"/>
        </a:p>
        <a:p>
          <a:r>
            <a:rPr lang="en-GB" sz="1100" b="1" baseline="0"/>
            <a:t>Dashboard</a:t>
          </a:r>
          <a:endParaRPr lang="en-GB" sz="1100" b="0" baseline="0"/>
        </a:p>
        <a:p>
          <a:r>
            <a:rPr lang="en-GB" sz="1100" b="0" baseline="0"/>
            <a:t>1. The Dashboard sheet has been locked (protected) to prevent accidental changes being made to formula. However, competent users can unprotect the sheet and make changes as required.</a:t>
          </a:r>
        </a:p>
        <a:p>
          <a:endParaRPr lang="en-GB" sz="1100" b="0" baseline="0"/>
        </a:p>
        <a:p>
          <a:r>
            <a:rPr lang="en-GB" sz="1100" b="0" baseline="0"/>
            <a:t>2. Only cells C4 to C7 allow data to be entered on the Dashboard, without unprotecting the sheet.</a:t>
          </a:r>
        </a:p>
        <a:p>
          <a:endParaRPr lang="en-GB" sz="1100" b="0" baseline="0"/>
        </a:p>
        <a:p>
          <a:r>
            <a:rPr lang="en-GB" sz="1100" b="0" baseline="0"/>
            <a:t>3. The Dashboard provides a summary view of the state of compliance against the standard. If versions are recorded over time, they will illustrate the progress being made. Easrly versions are likely to show high levels of non-compliance, with much work to be done. But later versions should show more tasks complete, with fewer outstanding. The doughnut graphs should change from Red, to Amber to Green over time. </a:t>
          </a:r>
        </a:p>
        <a:p>
          <a:endParaRPr lang="en-GB" sz="1100" b="0" baseline="0"/>
        </a:p>
        <a:p>
          <a:r>
            <a:rPr lang="en-GB" sz="1100" b="0" baseline="0"/>
            <a:t>4. The most significant graph on the Dashboard is the 'Overall Compliance' graph at the top. It provides an 'at a glance' overview of the state of complaince with the standard. It provides a summary of data in cell D2 on each criteria tab. For senior managers, this single graph provides the simplest indication of the state of play.</a:t>
          </a:r>
        </a:p>
        <a:p>
          <a:endParaRPr lang="en-GB" sz="1100" b="0" baseline="0"/>
        </a:p>
        <a:p>
          <a:r>
            <a:rPr lang="en-GB" sz="1100" b="1" baseline="0"/>
            <a:t>Hidden Lists Tab</a:t>
          </a:r>
          <a:endParaRPr lang="en-GB" sz="1100" b="0" baseline="0"/>
        </a:p>
        <a:p>
          <a:r>
            <a:rPr lang="en-GB" sz="1100" b="0" baseline="0"/>
            <a:t>There is one hidden tab on the spreadsheet which can be revealed if necessary by 'Unhiding' (right click on the tabs). It contains the data used in drop-down lists and is also used to collate some data used for graphs. The information on this sheet should not normally need to be altered, which is why the tab is normally hidden from view.</a:t>
          </a:r>
          <a:endParaRPr lang="en-GB" sz="1100" b="1"/>
        </a:p>
      </xdr:txBody>
    </xdr:sp>
    <xdr:clientData/>
  </xdr:twoCellAnchor>
  <xdr:twoCellAnchor>
    <xdr:from>
      <xdr:col>0</xdr:col>
      <xdr:colOff>0</xdr:colOff>
      <xdr:row>0</xdr:row>
      <xdr:rowOff>0</xdr:rowOff>
    </xdr:from>
    <xdr:to>
      <xdr:col>18</xdr:col>
      <xdr:colOff>390525</xdr:colOff>
      <xdr:row>67</xdr:row>
      <xdr:rowOff>120650</xdr:rowOff>
    </xdr:to>
    <xdr:sp macro="" textlink="">
      <xdr:nvSpPr>
        <xdr:cNvPr id="5" name="TextBox 4">
          <a:extLst>
            <a:ext uri="{FF2B5EF4-FFF2-40B4-BE49-F238E27FC236}">
              <a16:creationId xmlns:a16="http://schemas.microsoft.com/office/drawing/2014/main" id="{7DFD076E-48BB-457F-A780-FF243DDA4D15}"/>
            </a:ext>
          </a:extLst>
        </xdr:cNvPr>
        <xdr:cNvSpPr txBox="1"/>
      </xdr:nvSpPr>
      <xdr:spPr>
        <a:xfrm>
          <a:off x="0" y="0"/>
          <a:ext cx="11363325" cy="1245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I</a:t>
          </a:r>
          <a:r>
            <a:rPr lang="en-GB" sz="1200" b="1">
              <a:solidFill>
                <a:schemeClr val="dk1"/>
              </a:solidFill>
              <a:effectLst/>
              <a:latin typeface="+mn-lt"/>
              <a:ea typeface="+mn-ea"/>
              <a:cs typeface="+mn-cs"/>
            </a:rPr>
            <a:t>ntroduction</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This spreadsheet has been created to assist Fire and Rescue Services when planning the implementation of this Fire Standard. It provides a facility to record actions that have been taken, or need to be taken, to move toward achieving the Fire Standard. When first completed, it will provide a benchmark from which progress over time can be measured.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spreadsheet is intended to be used to assist services with their planning and implementation, but it will also provide useful evidence for HMICFRS inspections. It is a tool that is intended to assist services and they are therefore free to make any changes they wish to aid their planning and implementation of this Standard.</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Services can create time-stamped versions of this spreadsheet which will help them to show progress being made with individual action points over time.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Dashboard provides a pictorial overview of the level of compliance and may support services with strategic level reporting. </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Instructions for Use</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spreadsheet has been set-up to record actions for each Criteria listed in the 'To Achieve this Fire Standard' section of the Fire Standard.</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Dashboard</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1. The Dashboard sheet has been locked (protected) to prevent accidental changes being made to formula. Only cells C4 to C7 allow data to be entered on the Dashboard, without unprotecting the sheet. Competent users can unprotect the sheet and make changes as required. The password to unlock the sheet is: </a:t>
          </a:r>
          <a:r>
            <a:rPr lang="en-GB" sz="1200" b="1">
              <a:solidFill>
                <a:schemeClr val="dk1"/>
              </a:solidFill>
              <a:effectLst/>
              <a:latin typeface="+mn-lt"/>
              <a:ea typeface="+mn-ea"/>
              <a:cs typeface="+mn-cs"/>
            </a:rPr>
            <a:t>FireStandards</a:t>
          </a:r>
          <a:r>
            <a:rPr lang="en-GB" sz="1200">
              <a:solidFill>
                <a:schemeClr val="dk1"/>
              </a:solidFill>
              <a:effectLst/>
              <a:latin typeface="+mn-lt"/>
              <a:ea typeface="+mn-ea"/>
              <a:cs typeface="+mn-cs"/>
            </a:rPr>
            <a:t>.</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2. The Dashboard provides a summary view of the state of compliance against the standard. If versions are recorded over time, they will illustrate the progress being made. Early versions are likely to show high levels of non-compliance, with much work to be done. But later versions should show more tasks complete, with fewer outstanding. The doughnut graphs should change from Red, to Amber to Green over time.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3. The most significant graph on the Dashboard is the 'Overall Compliance' graph at the top. It provides an 'at a glance' overview of the state of compliance with the standard. It provides a summary of data in cell D2 on each criteria tab. For senior managers, this single graph provides the simplest indication of the state of play.</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Criteria Tabs</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1. Move to the Tab for Criteria 1.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2. In column A, you will need to define each task/action that needs to be completed to achieve compliance with the criteria. The template provides for up to 10 actions/tasks to be added, but further rows can be added to the table as required (down to row 50, after which some formulas on the Dashboard will stop working).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3. In Column A, overtype 'Task 1/1' with your defined task/action. Even work that has already been completed can be recorded here to show the extent of the work that was carried out.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4. In Column B, set the Priority for the action. Select high, medium or low from the drop-down list. You may decide that some tasks will be a higher priority than others, and this information will allow you to plan work to address high priority matters first. Lower priority matters can be addressed later. These priorities will be subjective and will be for you and your service to agree upon.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5. In Column C, record the Impact that the task/action will have on compliance. Select high, medium or low from the drop-down list. To progress an action plan in a timely manner, services may choose to address tasks likely to have the greatest impact first, although this information must also be considered in conjunction with the Priority (Column B).</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6. In Column D, the level of compliance for each task should be recorded in the drop-down list:</a:t>
          </a:r>
        </a:p>
        <a:p>
          <a:endParaRPr lang="en-GB" sz="1200">
            <a:solidFill>
              <a:schemeClr val="dk1"/>
            </a:solidFill>
            <a:effectLst/>
            <a:latin typeface="+mn-lt"/>
            <a:ea typeface="+mn-ea"/>
            <a:cs typeface="+mn-cs"/>
          </a:endParaRPr>
        </a:p>
        <a:p>
          <a:pPr lvl="1"/>
          <a:r>
            <a:rPr lang="en-GB" sz="1200">
              <a:solidFill>
                <a:schemeClr val="dk1"/>
              </a:solidFill>
              <a:effectLst/>
              <a:latin typeface="+mn-lt"/>
              <a:ea typeface="+mn-ea"/>
              <a:cs typeface="+mn-cs"/>
            </a:rPr>
            <a:t>a. If the task requires new work and no progress has yet been made, then the task should be recorded as ‘Non-Compliant’;</a:t>
          </a:r>
        </a:p>
        <a:p>
          <a:pPr lvl="1"/>
          <a:r>
            <a:rPr lang="en-GB" sz="1200">
              <a:solidFill>
                <a:schemeClr val="dk1"/>
              </a:solidFill>
              <a:effectLst/>
              <a:latin typeface="+mn-lt"/>
              <a:ea typeface="+mn-ea"/>
              <a:cs typeface="+mn-cs"/>
            </a:rPr>
            <a:t>b. If some work has been completed but the task is incomplete, then the task should be recorded as ‘Partially Compliant’; and </a:t>
          </a:r>
        </a:p>
        <a:p>
          <a:pPr lvl="1"/>
          <a:r>
            <a:rPr lang="en-GB" sz="1200">
              <a:solidFill>
                <a:schemeClr val="dk1"/>
              </a:solidFill>
              <a:effectLst/>
              <a:latin typeface="+mn-lt"/>
              <a:ea typeface="+mn-ea"/>
              <a:cs typeface="+mn-cs"/>
            </a:rPr>
            <a:t>c. If all work is complete, the task should be recorded as ‘Fully Compliant’.</a:t>
          </a:r>
        </a:p>
        <a:p>
          <a:pPr lvl="1"/>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7. The cell in D2 will automatically update to reflect the lowest level of compliance that exists in the task below. This information is then used to populate the 'Overall Compliance' graph at the top of the Dashboard.</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8. Repeat the process for each Criteria tab.</a:t>
          </a:r>
        </a:p>
        <a:p>
          <a:endParaRPr lang="en-GB" sz="1200">
            <a:solidFill>
              <a:schemeClr val="dk1"/>
            </a:solidFill>
            <a:effectLst/>
            <a:latin typeface="+mn-lt"/>
            <a:ea typeface="+mn-ea"/>
            <a:cs typeface="+mn-cs"/>
          </a:endParaRPr>
        </a:p>
        <a:p>
          <a:r>
            <a:rPr lang="en-GB" sz="1200" b="1">
              <a:solidFill>
                <a:schemeClr val="dk1"/>
              </a:solidFill>
              <a:effectLst/>
              <a:latin typeface="+mn-lt"/>
              <a:ea typeface="+mn-ea"/>
              <a:cs typeface="+mn-cs"/>
            </a:rPr>
            <a:t>Hidden Lists Tab</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There is one hidden tab on the spreadsheet which can be revealed, if necessary, by 'Unhiding' (right click on the tabs). It contains the data used in drop-down lists and is also used to collate some data used for graphs.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information on this sheet should not need to be altered, which is why the tab is hidden from view.</a:t>
          </a:r>
        </a:p>
        <a:p>
          <a:endParaRPr lang="en-GB" sz="1200">
            <a:solidFill>
              <a:schemeClr val="dk1"/>
            </a:solidFill>
            <a:effectLst/>
            <a:latin typeface="+mn-lt"/>
            <a:ea typeface="+mn-ea"/>
            <a:cs typeface="+mn-cs"/>
          </a:endParaRPr>
        </a:p>
        <a:p>
          <a:r>
            <a:rPr lang="en-GB" sz="1100" b="1" baseline="0">
              <a:solidFill>
                <a:schemeClr val="dk1"/>
              </a:solidFill>
              <a:effectLst/>
              <a:latin typeface="+mn-lt"/>
              <a:ea typeface="+mn-ea"/>
              <a:cs typeface="+mn-cs"/>
            </a:rPr>
            <a:t>Worked example</a:t>
          </a:r>
          <a:endParaRPr lang="en-GB" sz="1200">
            <a:effectLst/>
          </a:endParaRPr>
        </a:p>
        <a:p>
          <a:r>
            <a:rPr lang="en-GB" sz="1100" b="0" baseline="0">
              <a:solidFill>
                <a:schemeClr val="dk1"/>
              </a:solidFill>
              <a:effectLst/>
              <a:latin typeface="+mn-lt"/>
              <a:ea typeface="+mn-ea"/>
              <a:cs typeface="+mn-cs"/>
            </a:rPr>
            <a:t>The final tab on the sheet is a worked example put together by the subject matter experts involved in the development of the Fire Standard, it can be used as additional guidance for services when populating the implementation tool. This is only guidance to suggest what a service may consider in order to have processes in place to work toward achieving the Fire Standard. The onus remains with the service to formulate a robust strategy, decide complete relevant actions and put mechanisms in place to achieve the Fire Standard. </a:t>
          </a:r>
          <a:endParaRPr lang="en-GB" sz="1200">
            <a:effectLst/>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BD244730-1100-451B-BE41-DCE8EC948964}"/>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b. challenge and act upon inappropriate behaviour;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92174D51-EBF4-4708-9BE8-EA832FF35FE2}"/>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c. consistently use a communication style that is inclusive and meets the needs of their differing audiences;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8920F1EA-8E92-48B4-A5E2-DA076C77916E}"/>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d. are able to adapt their leadership style; are authentic and recognise and value the differences in people and circumstances in order to build trust;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A775E6C1-266C-4D79-B953-33A2EEE3484F}"/>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e. invest in their own development, and that of others, to keep up with changing horizons and priorities;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C495722D-99A9-4F03-95B3-8E731B9B4634}"/>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f. recognise the impact of change and support employees through the change process, managing those people to achieve the required outcome;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02CCC8E3-AF1A-42EE-820B-41FAFAE3EAE6}"/>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g. demonstrate high levels of emotional intelligence, particularly self-awareness;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D5E73270-675D-4C76-97B6-2B32F4063613}"/>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h. value contributions made by their people; and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65A8F36E-2A10-471B-963C-FDC2FF01E1D3}"/>
            </a:ext>
          </a:extLst>
        </xdr:cNvPr>
        <xdr:cNvSpPr txBox="1"/>
      </xdr:nvSpPr>
      <xdr:spPr>
        <a:xfrm>
          <a:off x="20637" y="38100"/>
          <a:ext cx="6570663"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i. empower employees to operate flexibly within their role, to make decisions and deliver objectives in their own leadership styles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15875</xdr:colOff>
      <xdr:row>0</xdr:row>
      <xdr:rowOff>79373</xdr:rowOff>
    </xdr:from>
    <xdr:to>
      <xdr:col>0</xdr:col>
      <xdr:colOff>6172200</xdr:colOff>
      <xdr:row>0</xdr:row>
      <xdr:rowOff>2428874</xdr:rowOff>
    </xdr:to>
    <xdr:sp macro="" textlink="">
      <xdr:nvSpPr>
        <xdr:cNvPr id="2" name="TextBox 1">
          <a:extLst>
            <a:ext uri="{FF2B5EF4-FFF2-40B4-BE49-F238E27FC236}">
              <a16:creationId xmlns:a16="http://schemas.microsoft.com/office/drawing/2014/main" id="{2D3BD6C5-4B1D-1AB8-927E-A49D90ECB95C}"/>
            </a:ext>
          </a:extLst>
        </xdr:cNvPr>
        <xdr:cNvSpPr txBox="1"/>
      </xdr:nvSpPr>
      <xdr:spPr>
        <a:xfrm>
          <a:off x="15875" y="79373"/>
          <a:ext cx="6156325" cy="2349501"/>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a:t>
          </a:r>
        </a:p>
        <a:p>
          <a:r>
            <a:rPr lang="en-GB" sz="1100" b="1"/>
            <a:t>a. health and wellbeing policies and support which are inclusive, actively and widely promoted and embedded;</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15875</xdr:colOff>
      <xdr:row>0</xdr:row>
      <xdr:rowOff>79373</xdr:rowOff>
    </xdr:from>
    <xdr:to>
      <xdr:col>0</xdr:col>
      <xdr:colOff>6172200</xdr:colOff>
      <xdr:row>0</xdr:row>
      <xdr:rowOff>2428874</xdr:rowOff>
    </xdr:to>
    <xdr:sp macro="" textlink="">
      <xdr:nvSpPr>
        <xdr:cNvPr id="2" name="TextBox 1">
          <a:extLst>
            <a:ext uri="{FF2B5EF4-FFF2-40B4-BE49-F238E27FC236}">
              <a16:creationId xmlns:a16="http://schemas.microsoft.com/office/drawing/2014/main" id="{0ABCE01D-0344-45F1-9543-8B25B17607CE}"/>
            </a:ext>
          </a:extLst>
        </xdr:cNvPr>
        <xdr:cNvSpPr txBox="1"/>
      </xdr:nvSpPr>
      <xdr:spPr>
        <a:xfrm>
          <a:off x="20637" y="84135"/>
          <a:ext cx="6151563" cy="2344739"/>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a:t>
          </a:r>
        </a:p>
        <a:p>
          <a:r>
            <a:rPr lang="en-GB" sz="1100" b="1"/>
            <a:t>b. health and safety policies and processes to ensure a safe working environment, in line with relevant legislation;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48658</xdr:colOff>
      <xdr:row>12</xdr:row>
      <xdr:rowOff>104568</xdr:rowOff>
    </xdr:from>
    <xdr:to>
      <xdr:col>11</xdr:col>
      <xdr:colOff>609391</xdr:colOff>
      <xdr:row>12</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17</xdr:row>
      <xdr:rowOff>129409</xdr:rowOff>
    </xdr:from>
    <xdr:to>
      <xdr:col>12</xdr:col>
      <xdr:colOff>2251</xdr:colOff>
      <xdr:row>17</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18</xdr:row>
      <xdr:rowOff>56731</xdr:rowOff>
    </xdr:from>
    <xdr:to>
      <xdr:col>12</xdr:col>
      <xdr:colOff>3512</xdr:colOff>
      <xdr:row>18</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19</xdr:row>
      <xdr:rowOff>99804</xdr:rowOff>
    </xdr:from>
    <xdr:to>
      <xdr:col>11</xdr:col>
      <xdr:colOff>608121</xdr:colOff>
      <xdr:row>19</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20</xdr:row>
      <xdr:rowOff>154266</xdr:rowOff>
    </xdr:from>
    <xdr:to>
      <xdr:col>12</xdr:col>
      <xdr:colOff>5770</xdr:colOff>
      <xdr:row>20</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21</xdr:row>
      <xdr:rowOff>73712</xdr:rowOff>
    </xdr:from>
    <xdr:to>
      <xdr:col>12</xdr:col>
      <xdr:colOff>2251</xdr:colOff>
      <xdr:row>21</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22</xdr:row>
      <xdr:rowOff>123825</xdr:rowOff>
    </xdr:from>
    <xdr:to>
      <xdr:col>11</xdr:col>
      <xdr:colOff>591557</xdr:colOff>
      <xdr:row>22</xdr:row>
      <xdr:rowOff>663825</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55077</xdr:colOff>
      <xdr:row>23</xdr:row>
      <xdr:rowOff>108087</xdr:rowOff>
    </xdr:from>
    <xdr:to>
      <xdr:col>11</xdr:col>
      <xdr:colOff>590315</xdr:colOff>
      <xdr:row>23</xdr:row>
      <xdr:rowOff>648087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24</xdr:row>
      <xdr:rowOff>95042</xdr:rowOff>
    </xdr:from>
    <xdr:to>
      <xdr:col>11</xdr:col>
      <xdr:colOff>590316</xdr:colOff>
      <xdr:row>24</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25</xdr:row>
      <xdr:rowOff>115128</xdr:rowOff>
    </xdr:from>
    <xdr:to>
      <xdr:col>11</xdr:col>
      <xdr:colOff>582033</xdr:colOff>
      <xdr:row>25</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16</xdr:row>
      <xdr:rowOff>101046</xdr:rowOff>
    </xdr:from>
    <xdr:to>
      <xdr:col>11</xdr:col>
      <xdr:colOff>598598</xdr:colOff>
      <xdr:row>16</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50</xdr:row>
      <xdr:rowOff>112847</xdr:rowOff>
    </xdr:from>
    <xdr:to>
      <xdr:col>11</xdr:col>
      <xdr:colOff>582033</xdr:colOff>
      <xdr:row>50</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212490</xdr:colOff>
      <xdr:row>1</xdr:row>
      <xdr:rowOff>93457</xdr:rowOff>
    </xdr:from>
    <xdr:to>
      <xdr:col>9</xdr:col>
      <xdr:colOff>1</xdr:colOff>
      <xdr:row>1</xdr:row>
      <xdr:rowOff>907676</xdr:rowOff>
    </xdr:to>
    <xdr:sp macro="" textlink="">
      <xdr:nvSpPr>
        <xdr:cNvPr id="3" name="TextBox 2">
          <a:extLst>
            <a:ext uri="{FF2B5EF4-FFF2-40B4-BE49-F238E27FC236}">
              <a16:creationId xmlns:a16="http://schemas.microsoft.com/office/drawing/2014/main" id="{97F6DB0D-C171-482A-A716-43752FA2EC47}"/>
            </a:ext>
          </a:extLst>
        </xdr:cNvPr>
        <xdr:cNvSpPr txBox="1"/>
      </xdr:nvSpPr>
      <xdr:spPr>
        <a:xfrm>
          <a:off x="4504343" y="317575"/>
          <a:ext cx="4023334" cy="814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baseline="0"/>
            <a:t>LEADING AND DEVELOPING PEOPLE FIRE STANDARD IMPLEMENTATION TOOL</a:t>
          </a:r>
          <a:endParaRPr lang="en-GB" sz="1800" b="1"/>
        </a:p>
      </xdr:txBody>
    </xdr:sp>
    <xdr:clientData/>
  </xdr:twoCellAnchor>
  <xdr:twoCellAnchor>
    <xdr:from>
      <xdr:col>7</xdr:col>
      <xdr:colOff>33129</xdr:colOff>
      <xdr:row>4</xdr:row>
      <xdr:rowOff>121960</xdr:rowOff>
    </xdr:from>
    <xdr:to>
      <xdr:col>12</xdr:col>
      <xdr:colOff>112436</xdr:colOff>
      <xdr:row>7</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42033</xdr:colOff>
      <xdr:row>26</xdr:row>
      <xdr:rowOff>96078</xdr:rowOff>
    </xdr:from>
    <xdr:to>
      <xdr:col>11</xdr:col>
      <xdr:colOff>582033</xdr:colOff>
      <xdr:row>26</xdr:row>
      <xdr:rowOff>640840</xdr:rowOff>
    </xdr:to>
    <xdr:graphicFrame macro="">
      <xdr:nvGraphicFramePr>
        <xdr:cNvPr id="17" name="Chart 16">
          <a:extLst>
            <a:ext uri="{FF2B5EF4-FFF2-40B4-BE49-F238E27FC236}">
              <a16:creationId xmlns:a16="http://schemas.microsoft.com/office/drawing/2014/main" id="{E4294701-171C-4945-B866-AFB1A39F29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32508</xdr:colOff>
      <xdr:row>27</xdr:row>
      <xdr:rowOff>134178</xdr:rowOff>
    </xdr:from>
    <xdr:to>
      <xdr:col>11</xdr:col>
      <xdr:colOff>572508</xdr:colOff>
      <xdr:row>27</xdr:row>
      <xdr:rowOff>678940</xdr:rowOff>
    </xdr:to>
    <xdr:graphicFrame macro="">
      <xdr:nvGraphicFramePr>
        <xdr:cNvPr id="18" name="Chart 17">
          <a:extLst>
            <a:ext uri="{FF2B5EF4-FFF2-40B4-BE49-F238E27FC236}">
              <a16:creationId xmlns:a16="http://schemas.microsoft.com/office/drawing/2014/main" id="{1A26E61D-C7EC-40D6-B3BD-30CCA222CD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32508</xdr:colOff>
      <xdr:row>28</xdr:row>
      <xdr:rowOff>105603</xdr:rowOff>
    </xdr:from>
    <xdr:to>
      <xdr:col>11</xdr:col>
      <xdr:colOff>572508</xdr:colOff>
      <xdr:row>28</xdr:row>
      <xdr:rowOff>650365</xdr:rowOff>
    </xdr:to>
    <xdr:graphicFrame macro="">
      <xdr:nvGraphicFramePr>
        <xdr:cNvPr id="19" name="Chart 18">
          <a:extLst>
            <a:ext uri="{FF2B5EF4-FFF2-40B4-BE49-F238E27FC236}">
              <a16:creationId xmlns:a16="http://schemas.microsoft.com/office/drawing/2014/main" id="{6D566F2E-202C-4DEB-B9C2-1896E7F458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32508</xdr:colOff>
      <xdr:row>29</xdr:row>
      <xdr:rowOff>115128</xdr:rowOff>
    </xdr:from>
    <xdr:to>
      <xdr:col>11</xdr:col>
      <xdr:colOff>572508</xdr:colOff>
      <xdr:row>29</xdr:row>
      <xdr:rowOff>659890</xdr:rowOff>
    </xdr:to>
    <xdr:graphicFrame macro="">
      <xdr:nvGraphicFramePr>
        <xdr:cNvPr id="22" name="Chart 21">
          <a:extLst>
            <a:ext uri="{FF2B5EF4-FFF2-40B4-BE49-F238E27FC236}">
              <a16:creationId xmlns:a16="http://schemas.microsoft.com/office/drawing/2014/main" id="{F96F57F9-0C62-4DA9-A3B8-ED025D3D9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32508</xdr:colOff>
      <xdr:row>30</xdr:row>
      <xdr:rowOff>105603</xdr:rowOff>
    </xdr:from>
    <xdr:to>
      <xdr:col>11</xdr:col>
      <xdr:colOff>572508</xdr:colOff>
      <xdr:row>30</xdr:row>
      <xdr:rowOff>650365</xdr:rowOff>
    </xdr:to>
    <xdr:graphicFrame macro="">
      <xdr:nvGraphicFramePr>
        <xdr:cNvPr id="23" name="Chart 22">
          <a:extLst>
            <a:ext uri="{FF2B5EF4-FFF2-40B4-BE49-F238E27FC236}">
              <a16:creationId xmlns:a16="http://schemas.microsoft.com/office/drawing/2014/main" id="{1A57CE7C-2464-47C3-A76B-E5B418B824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32508</xdr:colOff>
      <xdr:row>39</xdr:row>
      <xdr:rowOff>96078</xdr:rowOff>
    </xdr:from>
    <xdr:to>
      <xdr:col>11</xdr:col>
      <xdr:colOff>572508</xdr:colOff>
      <xdr:row>39</xdr:row>
      <xdr:rowOff>640840</xdr:rowOff>
    </xdr:to>
    <xdr:graphicFrame macro="">
      <xdr:nvGraphicFramePr>
        <xdr:cNvPr id="24" name="Chart 23">
          <a:extLst>
            <a:ext uri="{FF2B5EF4-FFF2-40B4-BE49-F238E27FC236}">
              <a16:creationId xmlns:a16="http://schemas.microsoft.com/office/drawing/2014/main" id="{6F7F4898-B4B4-4C52-A5EF-0F42FC2E39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32508</xdr:colOff>
      <xdr:row>40</xdr:row>
      <xdr:rowOff>105603</xdr:rowOff>
    </xdr:from>
    <xdr:to>
      <xdr:col>11</xdr:col>
      <xdr:colOff>572508</xdr:colOff>
      <xdr:row>40</xdr:row>
      <xdr:rowOff>650365</xdr:rowOff>
    </xdr:to>
    <xdr:graphicFrame macro="">
      <xdr:nvGraphicFramePr>
        <xdr:cNvPr id="26" name="Chart 25">
          <a:extLst>
            <a:ext uri="{FF2B5EF4-FFF2-40B4-BE49-F238E27FC236}">
              <a16:creationId xmlns:a16="http://schemas.microsoft.com/office/drawing/2014/main" id="{361FC017-4E84-4ED6-A99B-554ECCF155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32508</xdr:colOff>
      <xdr:row>41</xdr:row>
      <xdr:rowOff>105603</xdr:rowOff>
    </xdr:from>
    <xdr:to>
      <xdr:col>11</xdr:col>
      <xdr:colOff>572508</xdr:colOff>
      <xdr:row>41</xdr:row>
      <xdr:rowOff>650365</xdr:rowOff>
    </xdr:to>
    <xdr:graphicFrame macro="">
      <xdr:nvGraphicFramePr>
        <xdr:cNvPr id="27" name="Chart 26">
          <a:extLst>
            <a:ext uri="{FF2B5EF4-FFF2-40B4-BE49-F238E27FC236}">
              <a16:creationId xmlns:a16="http://schemas.microsoft.com/office/drawing/2014/main" id="{AFCA2141-862F-435C-9FBE-7A1534AAE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32508</xdr:colOff>
      <xdr:row>47</xdr:row>
      <xdr:rowOff>105603</xdr:rowOff>
    </xdr:from>
    <xdr:to>
      <xdr:col>11</xdr:col>
      <xdr:colOff>572508</xdr:colOff>
      <xdr:row>47</xdr:row>
      <xdr:rowOff>650365</xdr:rowOff>
    </xdr:to>
    <xdr:graphicFrame macro="">
      <xdr:nvGraphicFramePr>
        <xdr:cNvPr id="28" name="Chart 27">
          <a:extLst>
            <a:ext uri="{FF2B5EF4-FFF2-40B4-BE49-F238E27FC236}">
              <a16:creationId xmlns:a16="http://schemas.microsoft.com/office/drawing/2014/main" id="{19583825-355C-40DC-ADB2-0FC6FEB8F4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1</xdr:col>
      <xdr:colOff>1</xdr:colOff>
      <xdr:row>1</xdr:row>
      <xdr:rowOff>0</xdr:rowOff>
    </xdr:from>
    <xdr:to>
      <xdr:col>1</xdr:col>
      <xdr:colOff>1828801</xdr:colOff>
      <xdr:row>2</xdr:row>
      <xdr:rowOff>46053</xdr:rowOff>
    </xdr:to>
    <xdr:pic>
      <xdr:nvPicPr>
        <xdr:cNvPr id="14" name="Picture 13">
          <a:extLst>
            <a:ext uri="{FF2B5EF4-FFF2-40B4-BE49-F238E27FC236}">
              <a16:creationId xmlns:a16="http://schemas.microsoft.com/office/drawing/2014/main" id="{94FD1953-E83B-4575-8DC2-A50D62C2EF1B}"/>
            </a:ext>
          </a:extLst>
        </xdr:cNvPr>
        <xdr:cNvPicPr>
          <a:picLocks noChangeAspect="1"/>
        </xdr:cNvPicPr>
      </xdr:nvPicPr>
      <xdr:blipFill>
        <a:blip xmlns:r="http://schemas.openxmlformats.org/officeDocument/2006/relationships" r:embed="rId23"/>
        <a:stretch>
          <a:fillRect/>
        </a:stretch>
      </xdr:blipFill>
      <xdr:spPr>
        <a:xfrm>
          <a:off x="642939" y="0"/>
          <a:ext cx="1828800" cy="974741"/>
        </a:xfrm>
        <a:prstGeom prst="rect">
          <a:avLst/>
        </a:prstGeom>
      </xdr:spPr>
    </xdr:pic>
    <xdr:clientData/>
  </xdr:twoCellAnchor>
  <xdr:twoCellAnchor>
    <xdr:from>
      <xdr:col>11</xdr:col>
      <xdr:colOff>0</xdr:colOff>
      <xdr:row>13</xdr:row>
      <xdr:rowOff>0</xdr:rowOff>
    </xdr:from>
    <xdr:to>
      <xdr:col>11</xdr:col>
      <xdr:colOff>560733</xdr:colOff>
      <xdr:row>14</xdr:row>
      <xdr:rowOff>6880</xdr:rowOff>
    </xdr:to>
    <xdr:graphicFrame macro="">
      <xdr:nvGraphicFramePr>
        <xdr:cNvPr id="15" name="Chart 14">
          <a:extLst>
            <a:ext uri="{FF2B5EF4-FFF2-40B4-BE49-F238E27FC236}">
              <a16:creationId xmlns:a16="http://schemas.microsoft.com/office/drawing/2014/main" id="{CD3A5676-9D15-430E-B4C7-F8C140EC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11</xdr:col>
      <xdr:colOff>0</xdr:colOff>
      <xdr:row>14</xdr:row>
      <xdr:rowOff>0</xdr:rowOff>
    </xdr:from>
    <xdr:to>
      <xdr:col>11</xdr:col>
      <xdr:colOff>560733</xdr:colOff>
      <xdr:row>14</xdr:row>
      <xdr:rowOff>544762</xdr:rowOff>
    </xdr:to>
    <xdr:graphicFrame macro="">
      <xdr:nvGraphicFramePr>
        <xdr:cNvPr id="16" name="Chart 15">
          <a:extLst>
            <a:ext uri="{FF2B5EF4-FFF2-40B4-BE49-F238E27FC236}">
              <a16:creationId xmlns:a16="http://schemas.microsoft.com/office/drawing/2014/main" id="{1CABD736-D557-45CA-BF77-921C84D8D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0</xdr:colOff>
      <xdr:row>15</xdr:row>
      <xdr:rowOff>0</xdr:rowOff>
    </xdr:from>
    <xdr:to>
      <xdr:col>11</xdr:col>
      <xdr:colOff>560733</xdr:colOff>
      <xdr:row>16</xdr:row>
      <xdr:rowOff>6879</xdr:rowOff>
    </xdr:to>
    <xdr:graphicFrame macro="">
      <xdr:nvGraphicFramePr>
        <xdr:cNvPr id="21" name="Chart 20">
          <a:extLst>
            <a:ext uri="{FF2B5EF4-FFF2-40B4-BE49-F238E27FC236}">
              <a16:creationId xmlns:a16="http://schemas.microsoft.com/office/drawing/2014/main" id="{9F02EB15-81C1-4318-B00B-B082645BF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11</xdr:col>
      <xdr:colOff>0</xdr:colOff>
      <xdr:row>31</xdr:row>
      <xdr:rowOff>0</xdr:rowOff>
    </xdr:from>
    <xdr:to>
      <xdr:col>11</xdr:col>
      <xdr:colOff>571500</xdr:colOff>
      <xdr:row>31</xdr:row>
      <xdr:rowOff>537883</xdr:rowOff>
    </xdr:to>
    <xdr:graphicFrame macro="">
      <xdr:nvGraphicFramePr>
        <xdr:cNvPr id="29" name="Chart 28">
          <a:extLst>
            <a:ext uri="{FF2B5EF4-FFF2-40B4-BE49-F238E27FC236}">
              <a16:creationId xmlns:a16="http://schemas.microsoft.com/office/drawing/2014/main" id="{51AF8882-E00F-417D-9733-230EE2606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0</xdr:colOff>
      <xdr:row>32</xdr:row>
      <xdr:rowOff>0</xdr:rowOff>
    </xdr:from>
    <xdr:to>
      <xdr:col>11</xdr:col>
      <xdr:colOff>535238</xdr:colOff>
      <xdr:row>32</xdr:row>
      <xdr:rowOff>435224</xdr:rowOff>
    </xdr:to>
    <xdr:graphicFrame macro="">
      <xdr:nvGraphicFramePr>
        <xdr:cNvPr id="30" name="Chart 29">
          <a:extLst>
            <a:ext uri="{FF2B5EF4-FFF2-40B4-BE49-F238E27FC236}">
              <a16:creationId xmlns:a16="http://schemas.microsoft.com/office/drawing/2014/main" id="{4B7951A5-CD50-45E9-8232-77D15A166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xdr:col>
      <xdr:colOff>0</xdr:colOff>
      <xdr:row>33</xdr:row>
      <xdr:rowOff>0</xdr:rowOff>
    </xdr:from>
    <xdr:to>
      <xdr:col>11</xdr:col>
      <xdr:colOff>535238</xdr:colOff>
      <xdr:row>33</xdr:row>
      <xdr:rowOff>435224</xdr:rowOff>
    </xdr:to>
    <xdr:graphicFrame macro="">
      <xdr:nvGraphicFramePr>
        <xdr:cNvPr id="31" name="Chart 30">
          <a:extLst>
            <a:ext uri="{FF2B5EF4-FFF2-40B4-BE49-F238E27FC236}">
              <a16:creationId xmlns:a16="http://schemas.microsoft.com/office/drawing/2014/main" id="{2EC7F1E6-A1D6-490E-B40D-E70194495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0</xdr:colOff>
      <xdr:row>34</xdr:row>
      <xdr:rowOff>0</xdr:rowOff>
    </xdr:from>
    <xdr:to>
      <xdr:col>11</xdr:col>
      <xdr:colOff>535238</xdr:colOff>
      <xdr:row>34</xdr:row>
      <xdr:rowOff>435224</xdr:rowOff>
    </xdr:to>
    <xdr:graphicFrame macro="">
      <xdr:nvGraphicFramePr>
        <xdr:cNvPr id="32" name="Chart 31">
          <a:extLst>
            <a:ext uri="{FF2B5EF4-FFF2-40B4-BE49-F238E27FC236}">
              <a16:creationId xmlns:a16="http://schemas.microsoft.com/office/drawing/2014/main" id="{F71FA90C-4B29-4960-80C0-3A9B6A212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35</xdr:row>
      <xdr:rowOff>0</xdr:rowOff>
    </xdr:from>
    <xdr:to>
      <xdr:col>11</xdr:col>
      <xdr:colOff>535238</xdr:colOff>
      <xdr:row>35</xdr:row>
      <xdr:rowOff>435224</xdr:rowOff>
    </xdr:to>
    <xdr:graphicFrame macro="">
      <xdr:nvGraphicFramePr>
        <xdr:cNvPr id="33" name="Chart 32">
          <a:extLst>
            <a:ext uri="{FF2B5EF4-FFF2-40B4-BE49-F238E27FC236}">
              <a16:creationId xmlns:a16="http://schemas.microsoft.com/office/drawing/2014/main" id="{BA7646E5-629B-4832-A322-77B7709BF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11</xdr:col>
      <xdr:colOff>0</xdr:colOff>
      <xdr:row>36</xdr:row>
      <xdr:rowOff>0</xdr:rowOff>
    </xdr:from>
    <xdr:to>
      <xdr:col>11</xdr:col>
      <xdr:colOff>535238</xdr:colOff>
      <xdr:row>36</xdr:row>
      <xdr:rowOff>435224</xdr:rowOff>
    </xdr:to>
    <xdr:graphicFrame macro="">
      <xdr:nvGraphicFramePr>
        <xdr:cNvPr id="34" name="Chart 33">
          <a:extLst>
            <a:ext uri="{FF2B5EF4-FFF2-40B4-BE49-F238E27FC236}">
              <a16:creationId xmlns:a16="http://schemas.microsoft.com/office/drawing/2014/main" id="{4E8479D9-6EC4-4F1F-B38E-83B7C6683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11</xdr:col>
      <xdr:colOff>0</xdr:colOff>
      <xdr:row>37</xdr:row>
      <xdr:rowOff>0</xdr:rowOff>
    </xdr:from>
    <xdr:to>
      <xdr:col>11</xdr:col>
      <xdr:colOff>535238</xdr:colOff>
      <xdr:row>37</xdr:row>
      <xdr:rowOff>549524</xdr:rowOff>
    </xdr:to>
    <xdr:graphicFrame macro="">
      <xdr:nvGraphicFramePr>
        <xdr:cNvPr id="35" name="Chart 34">
          <a:extLst>
            <a:ext uri="{FF2B5EF4-FFF2-40B4-BE49-F238E27FC236}">
              <a16:creationId xmlns:a16="http://schemas.microsoft.com/office/drawing/2014/main" id="{D047062D-00DB-422B-8959-3D5E83E58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11</xdr:col>
      <xdr:colOff>0</xdr:colOff>
      <xdr:row>38</xdr:row>
      <xdr:rowOff>0</xdr:rowOff>
    </xdr:from>
    <xdr:to>
      <xdr:col>11</xdr:col>
      <xdr:colOff>535238</xdr:colOff>
      <xdr:row>38</xdr:row>
      <xdr:rowOff>549524</xdr:rowOff>
    </xdr:to>
    <xdr:graphicFrame macro="">
      <xdr:nvGraphicFramePr>
        <xdr:cNvPr id="36" name="Chart 35">
          <a:extLst>
            <a:ext uri="{FF2B5EF4-FFF2-40B4-BE49-F238E27FC236}">
              <a16:creationId xmlns:a16="http://schemas.microsoft.com/office/drawing/2014/main" id="{9D358F37-66E3-4B8F-B180-C411D4A5C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11</xdr:col>
      <xdr:colOff>0</xdr:colOff>
      <xdr:row>42</xdr:row>
      <xdr:rowOff>0</xdr:rowOff>
    </xdr:from>
    <xdr:to>
      <xdr:col>11</xdr:col>
      <xdr:colOff>535238</xdr:colOff>
      <xdr:row>42</xdr:row>
      <xdr:rowOff>435224</xdr:rowOff>
    </xdr:to>
    <xdr:graphicFrame macro="">
      <xdr:nvGraphicFramePr>
        <xdr:cNvPr id="37" name="Chart 36">
          <a:extLst>
            <a:ext uri="{FF2B5EF4-FFF2-40B4-BE49-F238E27FC236}">
              <a16:creationId xmlns:a16="http://schemas.microsoft.com/office/drawing/2014/main" id="{8DDF317C-F626-43F8-8F62-477DD2CB1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11</xdr:col>
      <xdr:colOff>0</xdr:colOff>
      <xdr:row>43</xdr:row>
      <xdr:rowOff>0</xdr:rowOff>
    </xdr:from>
    <xdr:to>
      <xdr:col>11</xdr:col>
      <xdr:colOff>535238</xdr:colOff>
      <xdr:row>43</xdr:row>
      <xdr:rowOff>435224</xdr:rowOff>
    </xdr:to>
    <xdr:graphicFrame macro="">
      <xdr:nvGraphicFramePr>
        <xdr:cNvPr id="38" name="Chart 37">
          <a:extLst>
            <a:ext uri="{FF2B5EF4-FFF2-40B4-BE49-F238E27FC236}">
              <a16:creationId xmlns:a16="http://schemas.microsoft.com/office/drawing/2014/main" id="{B1D9365C-FC2B-4747-AF13-049657469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11</xdr:col>
      <xdr:colOff>0</xdr:colOff>
      <xdr:row>44</xdr:row>
      <xdr:rowOff>0</xdr:rowOff>
    </xdr:from>
    <xdr:to>
      <xdr:col>11</xdr:col>
      <xdr:colOff>535238</xdr:colOff>
      <xdr:row>44</xdr:row>
      <xdr:rowOff>435224</xdr:rowOff>
    </xdr:to>
    <xdr:graphicFrame macro="">
      <xdr:nvGraphicFramePr>
        <xdr:cNvPr id="39" name="Chart 38">
          <a:extLst>
            <a:ext uri="{FF2B5EF4-FFF2-40B4-BE49-F238E27FC236}">
              <a16:creationId xmlns:a16="http://schemas.microsoft.com/office/drawing/2014/main" id="{66E4E058-2BEA-4756-A0FC-02080725B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11</xdr:col>
      <xdr:colOff>0</xdr:colOff>
      <xdr:row>45</xdr:row>
      <xdr:rowOff>0</xdr:rowOff>
    </xdr:from>
    <xdr:to>
      <xdr:col>11</xdr:col>
      <xdr:colOff>535238</xdr:colOff>
      <xdr:row>45</xdr:row>
      <xdr:rowOff>435224</xdr:rowOff>
    </xdr:to>
    <xdr:graphicFrame macro="">
      <xdr:nvGraphicFramePr>
        <xdr:cNvPr id="40" name="Chart 39">
          <a:extLst>
            <a:ext uri="{FF2B5EF4-FFF2-40B4-BE49-F238E27FC236}">
              <a16:creationId xmlns:a16="http://schemas.microsoft.com/office/drawing/2014/main" id="{B0C8A3CB-88E5-4C60-83F4-DEA7D3F90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11</xdr:col>
      <xdr:colOff>78441</xdr:colOff>
      <xdr:row>48</xdr:row>
      <xdr:rowOff>22412</xdr:rowOff>
    </xdr:from>
    <xdr:to>
      <xdr:col>11</xdr:col>
      <xdr:colOff>613679</xdr:colOff>
      <xdr:row>48</xdr:row>
      <xdr:rowOff>462398</xdr:rowOff>
    </xdr:to>
    <xdr:graphicFrame macro="">
      <xdr:nvGraphicFramePr>
        <xdr:cNvPr id="42" name="Chart 41">
          <a:extLst>
            <a:ext uri="{FF2B5EF4-FFF2-40B4-BE49-F238E27FC236}">
              <a16:creationId xmlns:a16="http://schemas.microsoft.com/office/drawing/2014/main" id="{CC5F951E-F9DC-47E3-98F2-BC2CB183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11</xdr:col>
      <xdr:colOff>0</xdr:colOff>
      <xdr:row>49</xdr:row>
      <xdr:rowOff>0</xdr:rowOff>
    </xdr:from>
    <xdr:to>
      <xdr:col>11</xdr:col>
      <xdr:colOff>535238</xdr:colOff>
      <xdr:row>49</xdr:row>
      <xdr:rowOff>493059</xdr:rowOff>
    </xdr:to>
    <xdr:graphicFrame macro="">
      <xdr:nvGraphicFramePr>
        <xdr:cNvPr id="43" name="Chart 42">
          <a:extLst>
            <a:ext uri="{FF2B5EF4-FFF2-40B4-BE49-F238E27FC236}">
              <a16:creationId xmlns:a16="http://schemas.microsoft.com/office/drawing/2014/main" id="{5C59A6AA-0231-4926-AC0F-356202C9B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15875</xdr:colOff>
      <xdr:row>0</xdr:row>
      <xdr:rowOff>79373</xdr:rowOff>
    </xdr:from>
    <xdr:to>
      <xdr:col>0</xdr:col>
      <xdr:colOff>6172200</xdr:colOff>
      <xdr:row>0</xdr:row>
      <xdr:rowOff>2428874</xdr:rowOff>
    </xdr:to>
    <xdr:sp macro="" textlink="">
      <xdr:nvSpPr>
        <xdr:cNvPr id="2" name="TextBox 1">
          <a:extLst>
            <a:ext uri="{FF2B5EF4-FFF2-40B4-BE49-F238E27FC236}">
              <a16:creationId xmlns:a16="http://schemas.microsoft.com/office/drawing/2014/main" id="{3503C728-C960-4A94-AB32-CA1C72E2CF7F}"/>
            </a:ext>
          </a:extLst>
        </xdr:cNvPr>
        <xdr:cNvSpPr txBox="1"/>
      </xdr:nvSpPr>
      <xdr:spPr>
        <a:xfrm>
          <a:off x="20637" y="84135"/>
          <a:ext cx="6151563" cy="2344739"/>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a:t>
          </a:r>
        </a:p>
        <a:p>
          <a:r>
            <a:rPr lang="en-GB" sz="1100" b="1"/>
            <a:t>c. provide clear support and advice for employees in relation to employment, leaving the service and welfare matters;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15875</xdr:colOff>
      <xdr:row>0</xdr:row>
      <xdr:rowOff>79373</xdr:rowOff>
    </xdr:from>
    <xdr:to>
      <xdr:col>0</xdr:col>
      <xdr:colOff>6172200</xdr:colOff>
      <xdr:row>0</xdr:row>
      <xdr:rowOff>2428874</xdr:rowOff>
    </xdr:to>
    <xdr:sp macro="" textlink="">
      <xdr:nvSpPr>
        <xdr:cNvPr id="2" name="TextBox 1">
          <a:extLst>
            <a:ext uri="{FF2B5EF4-FFF2-40B4-BE49-F238E27FC236}">
              <a16:creationId xmlns:a16="http://schemas.microsoft.com/office/drawing/2014/main" id="{AA41EB01-0B09-4DE2-ACD0-9D443EDFAB59}"/>
            </a:ext>
          </a:extLst>
        </xdr:cNvPr>
        <xdr:cNvSpPr txBox="1"/>
      </xdr:nvSpPr>
      <xdr:spPr>
        <a:xfrm>
          <a:off x="20637" y="84135"/>
          <a:ext cx="6151563" cy="2344739"/>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a:t>
          </a:r>
        </a:p>
        <a:p>
          <a:r>
            <a:rPr lang="en-GB" sz="1100" b="1"/>
            <a:t>d. employee engagement policies and procedures, providing a clear and transparent route in highlighting organisational concerns, improvements and ideas in an open and inclusive environment. Leaders will then act appropriately and proportionately with the items raised and share any learning, changes or actions back into the service;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15875</xdr:colOff>
      <xdr:row>0</xdr:row>
      <xdr:rowOff>79373</xdr:rowOff>
    </xdr:from>
    <xdr:to>
      <xdr:col>0</xdr:col>
      <xdr:colOff>6172200</xdr:colOff>
      <xdr:row>0</xdr:row>
      <xdr:rowOff>2428874</xdr:rowOff>
    </xdr:to>
    <xdr:sp macro="" textlink="">
      <xdr:nvSpPr>
        <xdr:cNvPr id="2" name="TextBox 1">
          <a:extLst>
            <a:ext uri="{FF2B5EF4-FFF2-40B4-BE49-F238E27FC236}">
              <a16:creationId xmlns:a16="http://schemas.microsoft.com/office/drawing/2014/main" id="{86D96341-33E8-4B8C-925E-238EF00617DD}"/>
            </a:ext>
          </a:extLst>
        </xdr:cNvPr>
        <xdr:cNvSpPr txBox="1"/>
      </xdr:nvSpPr>
      <xdr:spPr>
        <a:xfrm>
          <a:off x="20637" y="84135"/>
          <a:ext cx="6151563" cy="2344739"/>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a:t>
          </a:r>
        </a:p>
        <a:p>
          <a:r>
            <a:rPr lang="en-GB" sz="1100" b="1"/>
            <a:t>e. a recognition scheme that motivates, engages and encourages positive behaviours amongst employees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3724275</xdr:colOff>
      <xdr:row>0</xdr:row>
      <xdr:rowOff>1343025</xdr:rowOff>
    </xdr:to>
    <xdr:sp macro="" textlink="">
      <xdr:nvSpPr>
        <xdr:cNvPr id="2" name="TextBox 1">
          <a:extLst>
            <a:ext uri="{FF2B5EF4-FFF2-40B4-BE49-F238E27FC236}">
              <a16:creationId xmlns:a16="http://schemas.microsoft.com/office/drawing/2014/main" id="{ADA4600F-5ACC-B872-C8B0-A4E83BA4DF6B}"/>
            </a:ext>
          </a:extLst>
        </xdr:cNvPr>
        <xdr:cNvSpPr txBox="1"/>
      </xdr:nvSpPr>
      <xdr:spPr>
        <a:xfrm>
          <a:off x="19050" y="19050"/>
          <a:ext cx="3705225" cy="132397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deliver training and provide peer support through working collaboratively with others, where appropriate</a:t>
          </a:r>
        </a:p>
        <a:p>
          <a:endParaRPr lang="en-GB"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3724275</xdr:colOff>
      <xdr:row>0</xdr:row>
      <xdr:rowOff>695325</xdr:rowOff>
    </xdr:to>
    <xdr:sp macro="" textlink="">
      <xdr:nvSpPr>
        <xdr:cNvPr id="2" name="TextBox 1">
          <a:extLst>
            <a:ext uri="{FF2B5EF4-FFF2-40B4-BE49-F238E27FC236}">
              <a16:creationId xmlns:a16="http://schemas.microsoft.com/office/drawing/2014/main" id="{46BF7C7E-6134-456C-9125-76DB74D8C8B5}"/>
            </a:ext>
          </a:extLst>
        </xdr:cNvPr>
        <xdr:cNvSpPr txBox="1"/>
      </xdr:nvSpPr>
      <xdr:spPr>
        <a:xfrm>
          <a:off x="19050" y="19051"/>
          <a:ext cx="3705225" cy="676274"/>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contribute to NFCC networks and support national campaigns and initiatives, where appropriate and where resources are available</a:t>
          </a: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16933</xdr:colOff>
      <xdr:row>0</xdr:row>
      <xdr:rowOff>48683</xdr:rowOff>
    </xdr:from>
    <xdr:to>
      <xdr:col>0</xdr:col>
      <xdr:colOff>4624917</xdr:colOff>
      <xdr:row>0</xdr:row>
      <xdr:rowOff>1735668</xdr:rowOff>
    </xdr:to>
    <xdr:sp macro="" textlink="">
      <xdr:nvSpPr>
        <xdr:cNvPr id="2" name="TextBox 1">
          <a:extLst>
            <a:ext uri="{FF2B5EF4-FFF2-40B4-BE49-F238E27FC236}">
              <a16:creationId xmlns:a16="http://schemas.microsoft.com/office/drawing/2014/main" id="{4F53AD6D-6323-E0BB-AF6F-C907B3988C52}"/>
            </a:ext>
          </a:extLst>
        </xdr:cNvPr>
        <xdr:cNvSpPr txBox="1"/>
      </xdr:nvSpPr>
      <xdr:spPr>
        <a:xfrm>
          <a:off x="16933" y="48683"/>
          <a:ext cx="4607984" cy="168698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carry out robust workforce planning to:</a:t>
          </a:r>
        </a:p>
        <a:p>
          <a:r>
            <a:rPr lang="en-GB" sz="1200" b="1"/>
            <a:t>a. deliver its strategic planning objectives to manage risks and respond to incidents within its community and regional and national emergencies;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16933</xdr:colOff>
      <xdr:row>0</xdr:row>
      <xdr:rowOff>48683</xdr:rowOff>
    </xdr:from>
    <xdr:to>
      <xdr:col>0</xdr:col>
      <xdr:colOff>4624917</xdr:colOff>
      <xdr:row>0</xdr:row>
      <xdr:rowOff>1735668</xdr:rowOff>
    </xdr:to>
    <xdr:sp macro="" textlink="">
      <xdr:nvSpPr>
        <xdr:cNvPr id="2" name="TextBox 1">
          <a:extLst>
            <a:ext uri="{FF2B5EF4-FFF2-40B4-BE49-F238E27FC236}">
              <a16:creationId xmlns:a16="http://schemas.microsoft.com/office/drawing/2014/main" id="{341E4C6A-F495-4EE9-B3E9-33F8B3D421FF}"/>
            </a:ext>
          </a:extLst>
        </xdr:cNvPr>
        <xdr:cNvSpPr txBox="1"/>
      </xdr:nvSpPr>
      <xdr:spPr>
        <a:xfrm>
          <a:off x="16933" y="48683"/>
          <a:ext cx="4612746" cy="168698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carry out robust workforce planning to:</a:t>
          </a:r>
        </a:p>
        <a:p>
          <a:r>
            <a:rPr lang="en-GB" sz="1200" b="1"/>
            <a:t>b. develop, nurture and manage talent at all levels in line with its strategic objectives and current and future needs;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16933</xdr:colOff>
      <xdr:row>0</xdr:row>
      <xdr:rowOff>48683</xdr:rowOff>
    </xdr:from>
    <xdr:to>
      <xdr:col>0</xdr:col>
      <xdr:colOff>4624917</xdr:colOff>
      <xdr:row>0</xdr:row>
      <xdr:rowOff>1735668</xdr:rowOff>
    </xdr:to>
    <xdr:sp macro="" textlink="">
      <xdr:nvSpPr>
        <xdr:cNvPr id="2" name="TextBox 1">
          <a:extLst>
            <a:ext uri="{FF2B5EF4-FFF2-40B4-BE49-F238E27FC236}">
              <a16:creationId xmlns:a16="http://schemas.microsoft.com/office/drawing/2014/main" id="{97F982E4-7ECA-4B4A-AA20-35FE75559D11}"/>
            </a:ext>
          </a:extLst>
        </xdr:cNvPr>
        <xdr:cNvSpPr txBox="1"/>
      </xdr:nvSpPr>
      <xdr:spPr>
        <a:xfrm>
          <a:off x="16933" y="48683"/>
          <a:ext cx="4612746" cy="168698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carry out robust workforce planning to:</a:t>
          </a:r>
        </a:p>
        <a:p>
          <a:r>
            <a:rPr lang="en-GB" sz="1200" b="1"/>
            <a:t>c. understand and build its capabilities, considering internal and external options in order to utilise its resources effectively and flexibly;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16933</xdr:colOff>
      <xdr:row>0</xdr:row>
      <xdr:rowOff>48683</xdr:rowOff>
    </xdr:from>
    <xdr:to>
      <xdr:col>0</xdr:col>
      <xdr:colOff>4624917</xdr:colOff>
      <xdr:row>0</xdr:row>
      <xdr:rowOff>1735668</xdr:rowOff>
    </xdr:to>
    <xdr:sp macro="" textlink="">
      <xdr:nvSpPr>
        <xdr:cNvPr id="2" name="TextBox 1">
          <a:extLst>
            <a:ext uri="{FF2B5EF4-FFF2-40B4-BE49-F238E27FC236}">
              <a16:creationId xmlns:a16="http://schemas.microsoft.com/office/drawing/2014/main" id="{A1A8B82D-84EA-413E-A7FB-3DED95271213}"/>
            </a:ext>
          </a:extLst>
        </xdr:cNvPr>
        <xdr:cNvSpPr txBox="1"/>
      </xdr:nvSpPr>
      <xdr:spPr>
        <a:xfrm>
          <a:off x="16933" y="48683"/>
          <a:ext cx="4612746" cy="168698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carry out robust workforce planning to:</a:t>
          </a:r>
        </a:p>
        <a:p>
          <a:r>
            <a:rPr lang="en-GB" sz="1200" b="1"/>
            <a:t>d. have in place necessary succession plans and processes to maintain a sustainable, competent workforce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28575</xdr:rowOff>
    </xdr:from>
    <xdr:to>
      <xdr:col>0</xdr:col>
      <xdr:colOff>5429250</xdr:colOff>
      <xdr:row>0</xdr:row>
      <xdr:rowOff>2216150</xdr:rowOff>
    </xdr:to>
    <xdr:sp macro="" textlink="">
      <xdr:nvSpPr>
        <xdr:cNvPr id="2" name="TextBox 1">
          <a:extLst>
            <a:ext uri="{FF2B5EF4-FFF2-40B4-BE49-F238E27FC236}">
              <a16:creationId xmlns:a16="http://schemas.microsoft.com/office/drawing/2014/main" id="{36956A1B-3DB0-1BD2-4C12-20F5A7DFE9A4}"/>
            </a:ext>
          </a:extLst>
        </xdr:cNvPr>
        <xdr:cNvSpPr txBox="1"/>
      </xdr:nvSpPr>
      <xdr:spPr>
        <a:xfrm>
          <a:off x="28575" y="28575"/>
          <a:ext cx="5400675" cy="218757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 systems, policies and processes in regard to:</a:t>
          </a:r>
        </a:p>
        <a:p>
          <a:r>
            <a:rPr lang="en-GB" sz="1100" b="1"/>
            <a:t>a. employment legislation;</a:t>
          </a:r>
        </a:p>
        <a:p>
          <a:r>
            <a:rPr lang="en-GB" sz="1100" b="1"/>
            <a:t>b. effective recruitment, induction, ongoing development and training of their employees and volunteers; </a:t>
          </a:r>
        </a:p>
        <a:p>
          <a:r>
            <a:rPr lang="en-GB" sz="1100" b="1"/>
            <a:t>c. the monitoring and management of employee and volunteer performance and competence;</a:t>
          </a:r>
        </a:p>
        <a:p>
          <a:r>
            <a:rPr lang="en-GB" sz="1100" b="1"/>
            <a:t>d. open and regular communications between leaders, employees, partners and stakeholders; </a:t>
          </a:r>
        </a:p>
        <a:p>
          <a:r>
            <a:rPr lang="en-GB" sz="1100" b="1"/>
            <a:t>e. fair, transparent and inclusive people and performance management practices;</a:t>
          </a:r>
        </a:p>
        <a:p>
          <a:r>
            <a:rPr lang="en-GB" sz="1100" b="1"/>
            <a:t>f. employees or volunteers exiting the organisation; </a:t>
          </a:r>
        </a:p>
        <a:p>
          <a:r>
            <a:rPr lang="en-GB" sz="1100" b="1"/>
            <a:t>g. the evaluation of workforce delivery; and </a:t>
          </a:r>
        </a:p>
        <a:p>
          <a:r>
            <a:rPr lang="en-GB" sz="1100" b="1"/>
            <a:t>h. positive employment relations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3943350</xdr:colOff>
      <xdr:row>1</xdr:row>
      <xdr:rowOff>9525</xdr:rowOff>
    </xdr:to>
    <xdr:sp macro="" textlink="">
      <xdr:nvSpPr>
        <xdr:cNvPr id="2" name="TextBox 1">
          <a:extLst>
            <a:ext uri="{FF2B5EF4-FFF2-40B4-BE49-F238E27FC236}">
              <a16:creationId xmlns:a16="http://schemas.microsoft.com/office/drawing/2014/main" id="{9E4494E2-9AEE-F364-BEBF-F0650EEF455B}"/>
            </a:ext>
          </a:extLst>
        </xdr:cNvPr>
        <xdr:cNvSpPr txBox="1"/>
      </xdr:nvSpPr>
      <xdr:spPr>
        <a:xfrm>
          <a:off x="19050" y="19050"/>
          <a:ext cx="3924300" cy="180975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in place:</a:t>
          </a:r>
        </a:p>
        <a:p>
          <a:r>
            <a:rPr lang="en-GB" sz="1100" b="1"/>
            <a:t>a. transparent, consistent and agreed selection processes and criteria for recruitment, promotion and transfers;</a:t>
          </a:r>
        </a:p>
        <a:p>
          <a:r>
            <a:rPr lang="en-GB" sz="1100" b="1"/>
            <a:t>b. standardised job descriptions and competencies;</a:t>
          </a:r>
        </a:p>
        <a:p>
          <a:r>
            <a:rPr lang="en-GB" sz="1100" b="1"/>
            <a:t>c. standardised contracts and terms of employment; and</a:t>
          </a:r>
        </a:p>
        <a:p>
          <a:r>
            <a:rPr lang="en-GB" sz="1100" b="1"/>
            <a:t>d. induction programmes for all those entering the service</a:t>
          </a:r>
        </a:p>
        <a:p>
          <a:pPr marL="0" marR="0" lvl="0" indent="0" defTabSz="914400" eaLnBrk="1" fontAlgn="auto" latinLnBrk="0" hangingPunct="1">
            <a:lnSpc>
              <a:spcPct val="100000"/>
            </a:lnSpc>
            <a:spcBef>
              <a:spcPts val="0"/>
            </a:spcBef>
            <a:spcAft>
              <a:spcPts val="0"/>
            </a:spcAft>
            <a:buClrTx/>
            <a:buSzTx/>
            <a:buFontTx/>
            <a:buNone/>
            <a:tabLst/>
            <a:defRPr/>
          </a:pPr>
          <a:r>
            <a:rPr lang="en-GB" sz="1100" b="1"/>
            <a:t>e. </a:t>
          </a:r>
          <a:r>
            <a:rPr lang="en-GB" sz="1100" b="1">
              <a:solidFill>
                <a:schemeClr val="dk1"/>
              </a:solidFill>
              <a:effectLst/>
              <a:latin typeface="+mn-lt"/>
              <a:ea typeface="+mn-ea"/>
              <a:cs typeface="+mn-cs"/>
            </a:rPr>
            <a:t>arrangements to complete relevant background and employability checks on each employee, applicant, or candidate.</a:t>
          </a:r>
        </a:p>
        <a:p>
          <a:endParaRPr lang="en-GB" sz="1100" b="1"/>
        </a:p>
        <a:p>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15875</xdr:colOff>
      <xdr:row>0</xdr:row>
      <xdr:rowOff>38100</xdr:rowOff>
    </xdr:from>
    <xdr:to>
      <xdr:col>0</xdr:col>
      <xdr:colOff>6591300</xdr:colOff>
      <xdr:row>0</xdr:row>
      <xdr:rowOff>2552700</xdr:rowOff>
    </xdr:to>
    <xdr:sp macro="" textlink="">
      <xdr:nvSpPr>
        <xdr:cNvPr id="2" name="TextBox 1">
          <a:extLst>
            <a:ext uri="{FF2B5EF4-FFF2-40B4-BE49-F238E27FC236}">
              <a16:creationId xmlns:a16="http://schemas.microsoft.com/office/drawing/2014/main" id="{9048D56D-A19B-4F82-FB4E-4B39E01090EF}"/>
            </a:ext>
          </a:extLst>
        </xdr:cNvPr>
        <xdr:cNvSpPr txBox="1"/>
      </xdr:nvSpPr>
      <xdr:spPr>
        <a:xfrm>
          <a:off x="15875" y="38100"/>
          <a:ext cx="6575425" cy="25146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leaders that:</a:t>
          </a:r>
        </a:p>
        <a:p>
          <a:r>
            <a:rPr lang="en-GB" sz="1100" b="1"/>
            <a:t>a. role model behaviours set out in the NFCC Leadership Framework and other professional behavioural frameworks;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7DEB57-DF19-479D-BE7C-8B8285AE166F}" name="Table1" displayName="Table1" ref="A1:H12" totalsRowShown="0" headerRowDxfId="810" dataDxfId="808" headerRowBorderDxfId="809" tableBorderDxfId="807" totalsRowBorderDxfId="806">
  <tableColumns count="8">
    <tableColumn id="1" xr3:uid="{D6F7D6F8-E727-4E81-B3E7-5F643C5F63BD}" name="Column1" dataDxfId="805"/>
    <tableColumn id="2" xr3:uid="{0D1441E6-D5DC-44E1-B017-C9AC07ABEFB6}" name="Priority" dataDxfId="804"/>
    <tableColumn id="3" xr3:uid="{711D3D35-E45F-4699-A8AB-CD5D7824C884}" name="Impact" dataDxfId="803"/>
    <tableColumn id="4" xr3:uid="{DB77F1FA-84F5-43D8-BAA3-10663E50A68B}" name="Compliance" dataDxfId="802">
      <calculatedColumnFormula>IF(COUNTIF(D3:D49,"Non Compliant")&gt;0,"Non Compliant",IF(COUNTIF(D3:D49,"Partially Compliant")&gt;0,"Partially Compliant","Fully Compliant"))</calculatedColumnFormula>
    </tableColumn>
    <tableColumn id="5" xr3:uid="{07B139BB-FB53-4675-82EE-60FAAD67DAC0}" name="Work assigned to" dataDxfId="801"/>
    <tableColumn id="6" xr3:uid="{6E20B333-2265-4245-BAC8-D7352FA772BE}" name="Projected date for completion" dataDxfId="800"/>
    <tableColumn id="7" xr3:uid="{E4672199-92C8-47C4-9B27-283E8CCCF8BD}" name="Description of work needing to be done" dataDxfId="799"/>
    <tableColumn id="8" xr3:uid="{59AAAE0C-969C-4105-8535-3E65C413EBA2}" name="Evidence of Compliance" dataDxfId="79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5CDD9F-52F6-419F-A818-B601BAC1D9C7}" name="Table35678" displayName="Table35678" ref="A1:H12" totalsRowShown="0" headerRowDxfId="696" dataDxfId="694" headerRowBorderDxfId="695" tableBorderDxfId="693" totalsRowBorderDxfId="692">
  <autoFilter ref="A1:H12" xr:uid="{3CF12713-E1DC-4042-A595-A161AA9BAFD5}"/>
  <tableColumns count="8">
    <tableColumn id="1" xr3:uid="{CFF3F8FB-F7A0-4522-964D-22641C1819E5}" name="provide continual professional development to employees, including leaders, so competency is maintained and developed" dataDxfId="691"/>
    <tableColumn id="2" xr3:uid="{BA3D16EA-74B7-4614-A673-B3DE08B154F8}" name="Priority" dataDxfId="690"/>
    <tableColumn id="3" xr3:uid="{62728A32-AF84-4C70-8392-B3418DD8A8A0}" name="Impact" dataDxfId="689"/>
    <tableColumn id="4" xr3:uid="{79879EFD-CB0C-492C-B36A-AEFADF73BA53}" name="Compliance" dataDxfId="688">
      <calculatedColumnFormula>IF(COUNTIF(D3:D50,"Non Compliant")&gt;0,"Non Compliant",IF(COUNTIF(D3:D50,"Partially Compliant")&gt;0,"Partially Compliant","Fully Compliant"))</calculatedColumnFormula>
    </tableColumn>
    <tableColumn id="5" xr3:uid="{7840CCE3-523C-4655-B9AF-67A1F2AE9DC7}" name="Work assigned to" dataDxfId="687"/>
    <tableColumn id="6" xr3:uid="{8E2DD7FD-EF42-4319-9325-63A23055BB36}" name="Projected date for completion" dataDxfId="686"/>
    <tableColumn id="7" xr3:uid="{D7C28EB5-DD64-4ADA-BF6A-0C864EB061F4}" name="Description of work needing to be done" dataDxfId="685"/>
    <tableColumn id="8" xr3:uid="{790730B9-60F1-4090-B1A5-D24F4005C216}" name="Evidence of Compliance" dataDxfId="68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E080D31-62F8-4CB8-9C83-D6802E30E60A}" name="Table356789" displayName="Table356789" ref="A1:H12" totalsRowShown="0" headerRowDxfId="683" dataDxfId="681" headerRowBorderDxfId="682" tableBorderDxfId="680" totalsRowBorderDxfId="679">
  <autoFilter ref="A1:H12" xr:uid="{3CF12713-E1DC-4042-A595-A161AA9BAFD5}"/>
  <tableColumns count="8">
    <tableColumn id="1" xr3:uid="{E6B96B4F-17AD-4373-8919-F01DE883C874}" name="monitor and manage employee performance and competency" dataDxfId="678"/>
    <tableColumn id="2" xr3:uid="{387129E5-8910-4D75-9847-DC3097452C69}" name="Priority" dataDxfId="677"/>
    <tableColumn id="3" xr3:uid="{E9CCBFDB-E024-454A-92BA-700B84F312A6}" name="Impact" dataDxfId="676"/>
    <tableColumn id="4" xr3:uid="{436248BC-7BF3-4B9B-8102-3CDF11D3E380}" name="Compliance" dataDxfId="675">
      <calculatedColumnFormula>IF(COUNTIF(D3:D50,"Non Compliant")&gt;0,"Non Compliant",IF(COUNTIF(D3:D50,"Partially Compliant")&gt;0,"Partially Compliant","Fully Compliant"))</calculatedColumnFormula>
    </tableColumn>
    <tableColumn id="5" xr3:uid="{AF8791CB-14C0-4B18-83CE-9005DB722E79}" name="Work assigned to" dataDxfId="674"/>
    <tableColumn id="6" xr3:uid="{BB3255AF-AD00-42A3-9538-B18905477F17}" name="Projected date for completion" dataDxfId="673"/>
    <tableColumn id="7" xr3:uid="{502A6AD2-7C9F-49AB-8705-9B71E4A9D5B0}" name="Description of work needing to be done" dataDxfId="672"/>
    <tableColumn id="8" xr3:uid="{69F9EB2B-3E33-4098-9E4A-BF26137FC127}" name="Evidence of Compliance" dataDxfId="67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AA0F11-54DE-491E-AAF9-8EDBC74E7B96}" name="Table35678910" displayName="Table35678910" ref="A1:H12" totalsRowShown="0" headerRowDxfId="670" dataDxfId="668" headerRowBorderDxfId="669" tableBorderDxfId="667" totalsRowBorderDxfId="666">
  <autoFilter ref="A1:H12" xr:uid="{3CF12713-E1DC-4042-A595-A161AA9BAFD5}"/>
  <tableColumns count="8">
    <tableColumn id="1" xr3:uid="{08AC25F6-8908-497A-8F87-B202493D77C4}" name="identify, encourage and nurture talent, providing career pathways for all" dataDxfId="665"/>
    <tableColumn id="2" xr3:uid="{CFA2B752-B4DB-4373-8494-D2453FF24F6D}" name="Priority" dataDxfId="664"/>
    <tableColumn id="3" xr3:uid="{B4D5222A-DE19-4321-8A97-DB2BA479436D}" name="Impact" dataDxfId="663"/>
    <tableColumn id="4" xr3:uid="{7D5DDBCA-B38D-4E41-8D58-39C624998731}" name="Compliance" dataDxfId="662">
      <calculatedColumnFormula>IF(COUNTIF(D3:D50,"Non Compliant")&gt;0,"Non Compliant",IF(COUNTIF(D3:D50,"Partially Compliant")&gt;0,"Partially Compliant","Fully Compliant"))</calculatedColumnFormula>
    </tableColumn>
    <tableColumn id="5" xr3:uid="{29EA3BB8-27B6-4AF4-9E7D-1A431F928F22}" name="Work assigned to" dataDxfId="661"/>
    <tableColumn id="6" xr3:uid="{4500AF78-9D2C-46C6-9478-42F70B08FF7D}" name="Projected date for completion" dataDxfId="660"/>
    <tableColumn id="7" xr3:uid="{55BF8418-7F30-495F-97D1-73D82DE3BB5D}" name="Description of work needing to be done" dataDxfId="659"/>
    <tableColumn id="8" xr3:uid="{9BB72DA0-667B-47E4-9DF1-F2F72093F5AF}" name="Evidence of Compliance" dataDxfId="65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BAABAA-9001-4E2A-864E-6C654F51B7F8}" name="Table3567891011" displayName="Table3567891011" ref="A1:H12" totalsRowShown="0" headerRowDxfId="657" dataDxfId="655" headerRowBorderDxfId="656" tableBorderDxfId="654" totalsRowBorderDxfId="653">
  <autoFilter ref="A1:H12" xr:uid="{3CF12713-E1DC-4042-A595-A161AA9BAFD5}"/>
  <tableColumns count="8">
    <tableColumn id="1" xr3:uid="{BD1DCD0D-9A1F-47FB-9686-08977129CF74}" name="nurture, develop and prepare leaders as they progress within the organisation" dataDxfId="652"/>
    <tableColumn id="2" xr3:uid="{5041C8F8-5705-4ACD-A552-69E0565E3234}" name="Priority" dataDxfId="651"/>
    <tableColumn id="3" xr3:uid="{C59B8678-715C-4CEB-83B3-A3496FE30CFE}" name="Impact" dataDxfId="650"/>
    <tableColumn id="4" xr3:uid="{02340F3A-439E-4129-AE65-CF1151C1AF5B}" name="Compliance" dataDxfId="649">
      <calculatedColumnFormula>IF(COUNTIF(D3:D50,"Non Compliant")&gt;0,"Non Compliant",IF(COUNTIF(D3:D50,"Partially Compliant")&gt;0,"Partially Compliant","Fully Compliant"))</calculatedColumnFormula>
    </tableColumn>
    <tableColumn id="5" xr3:uid="{5EE15833-E80D-412C-A7C4-5A88ECCB24D6}" name="Work assigned to" dataDxfId="648"/>
    <tableColumn id="6" xr3:uid="{8CA4DC95-DBA2-4C41-B067-5F7C8CC75C5E}" name="Projected date for completion" dataDxfId="647"/>
    <tableColumn id="7" xr3:uid="{E9285546-EBA5-475F-9818-B88033912E81}" name="Description of work needing to be done" dataDxfId="646"/>
    <tableColumn id="8" xr3:uid="{BBE6DD71-6000-4FD9-961A-2717A399120C}" name="Evidence of Compliance" dataDxfId="64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1203014-13F0-4CB0-9389-E997D432DFE0}" name="Table356789101112" displayName="Table356789101112" ref="A1:H12" totalsRowShown="0" headerRowDxfId="644" dataDxfId="642" headerRowBorderDxfId="643" tableBorderDxfId="641" totalsRowBorderDxfId="640">
  <autoFilter ref="A1:H12" xr:uid="{3CF12713-E1DC-4042-A595-A161AA9BAFD5}"/>
  <tableColumns count="8">
    <tableColumn id="1" xr3:uid="{F02C7BC7-1B82-4FF2-8655-6371A19767EC}" name="identify support in an inclusive way to meet the diverse needs of individuals, including coaching and mentoring, employee assistance programs and occupational health" dataDxfId="639"/>
    <tableColumn id="2" xr3:uid="{8423513E-BD6F-49C7-A79C-113B9043C50C}" name="Priority" dataDxfId="638"/>
    <tableColumn id="3" xr3:uid="{78C0E9E7-36BE-4CF9-91BF-B9B04E8E9202}" name="Impact" dataDxfId="637"/>
    <tableColumn id="4" xr3:uid="{F00353B0-A1F4-48A6-A25A-85CDE8DB35D4}" name="Compliance" dataDxfId="636">
      <calculatedColumnFormula>IF(COUNTIF(D3:D50,"Non Compliant")&gt;0,"Non Compliant",IF(COUNTIF(D3:D50,"Partially Compliant")&gt;0,"Partially Compliant","Fully Compliant"))</calculatedColumnFormula>
    </tableColumn>
    <tableColumn id="5" xr3:uid="{18CDD81E-E77A-4442-B779-85424B6312E1}" name="Work assigned to" dataDxfId="635"/>
    <tableColumn id="6" xr3:uid="{C6EB9B3B-18CD-4156-A3D4-677DA95FA80B}" name="Projected date for completion" dataDxfId="634"/>
    <tableColumn id="7" xr3:uid="{E913AE16-6D87-4B69-8FBF-AF4CC2E5ACA3}" name="Description of work needing to be done" dataDxfId="633"/>
    <tableColumn id="8" xr3:uid="{F10E1447-D392-4365-BDF9-5627F4D4558E}" name="Evidence of Compliance" dataDxfId="63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746EFE8-DB4F-4026-9BF1-44B23E913003}" name="Table35678910111213" displayName="Table35678910111213" ref="A1:H12" totalsRowShown="0" headerRowDxfId="631" dataDxfId="629" headerRowBorderDxfId="630" tableBorderDxfId="628" totalsRowBorderDxfId="627">
  <autoFilter ref="A1:H12" xr:uid="{3CF12713-E1DC-4042-A595-A161AA9BAFD5}"/>
  <tableColumns count="8">
    <tableColumn id="1" xr3:uid="{46282C90-E19B-48CA-9801-EE18B783A5C4}" name="have a defined approach to organisational learning so that the service continually evaluates its own performance to improve its internal ways of working and the service it provides to the public" dataDxfId="626"/>
    <tableColumn id="2" xr3:uid="{7C75C808-5269-4F0B-8FB1-38C61C0F4EE6}" name="Priority" dataDxfId="625"/>
    <tableColumn id="3" xr3:uid="{D31D36C1-42A6-4EE4-8030-E8FC2D288E18}" name="Impact" dataDxfId="624"/>
    <tableColumn id="4" xr3:uid="{0BC1E5C1-5E86-4F15-BB4D-4F98E11B79E9}" name="Compliance" dataDxfId="623">
      <calculatedColumnFormula>IF(COUNTIF(D3:D50,"Non Compliant")&gt;0,"Non Compliant",IF(COUNTIF(D3:D50,"Partially Compliant")&gt;0,"Partially Compliant","Fully Compliant"))</calculatedColumnFormula>
    </tableColumn>
    <tableColumn id="5" xr3:uid="{217AF267-9C92-4725-BB23-12010600329D}" name="Work assigned to" dataDxfId="622"/>
    <tableColumn id="6" xr3:uid="{96DFF750-F864-4C7A-BE1C-166A612160D5}" name="Projected date for completion" dataDxfId="621"/>
    <tableColumn id="7" xr3:uid="{D427D76C-6A0B-4B33-B2D4-687D21FD981F}" name="Description of work needing to be done" dataDxfId="620"/>
    <tableColumn id="8" xr3:uid="{92CAF5F7-314E-4CE4-982A-2F54655A770D}" name="Evidence of Compliance" dataDxfId="61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188EBC1-3BE5-41B6-A7D0-FACE883C41C4}" name="Table3567891011121314" displayName="Table3567891011121314" ref="A1:H12" totalsRowShown="0" headerRowDxfId="618" dataDxfId="616" headerRowBorderDxfId="617" tableBorderDxfId="615" totalsRowBorderDxfId="614">
  <autoFilter ref="A1:H12" xr:uid="{3CF12713-E1DC-4042-A595-A161AA9BAFD5}"/>
  <tableColumns count="8">
    <tableColumn id="1" xr3:uid="{E5AFF5DF-7399-413F-BF0E-1AB3A7E81A69}" name="have performance management processes in place to effectively manage and learn from: _x000a_a. appraisals,_x000a_b. grievances, complaints and disciplinary procedures,  _x000a_c. competence achievement and maintenance." dataDxfId="613"/>
    <tableColumn id="2" xr3:uid="{6AC24FF1-1DBC-445D-962A-2A56F627851C}" name="Priority" dataDxfId="612"/>
    <tableColumn id="3" xr3:uid="{AACD731A-59FD-41FE-BB3B-CCBA994EEC65}" name="Impact" dataDxfId="611"/>
    <tableColumn id="4" xr3:uid="{4D0B498A-A2E2-42B9-B1A1-E43AD1D88511}" name="Compliance" dataDxfId="610">
      <calculatedColumnFormula>IF(COUNTIF(D3:D50,"Non Compliant")&gt;0,"Non Compliant",IF(COUNTIF(D3:D50,"Partially Compliant")&gt;0,"Partially Compliant","Fully Compliant"))</calculatedColumnFormula>
    </tableColumn>
    <tableColumn id="5" xr3:uid="{22A664C7-C07C-4763-A952-9FC13CD750BE}" name="Work assigned to" dataDxfId="609"/>
    <tableColumn id="6" xr3:uid="{2B3E8145-40E2-4DBC-81D8-92F7F845A15A}" name="Projected date for completion" dataDxfId="608"/>
    <tableColumn id="7" xr3:uid="{116004C2-F440-4AD1-83F9-0991F88068F5}" name="Description of work needing to be done" dataDxfId="607"/>
    <tableColumn id="8" xr3:uid="{FB90C4EB-8486-4AEB-9F4A-4E99AB789CC2}" name="Evidence of Compliance" dataDxfId="60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12A4963-FD88-4800-8310-93B43B1ED6C5}" name="Table356789101112131415" displayName="Table356789101112131415" ref="A1:H12" totalsRowShown="0" headerRowDxfId="605" dataDxfId="603" headerRowBorderDxfId="604" tableBorderDxfId="602" totalsRowBorderDxfId="601">
  <autoFilter ref="A1:H12" xr:uid="{3CF12713-E1DC-4042-A595-A161AA9BAFD5}"/>
  <tableColumns count="8">
    <tableColumn id="1" xr3:uid="{57DECBE1-AB93-469B-9F97-280433A91013}" name="embed the principles of inclusivity, belonging and equality of access within all formal and informal people processes" dataDxfId="600"/>
    <tableColumn id="2" xr3:uid="{FD0B3A2C-B3F3-4F59-AEC5-DB4FEF8216CE}" name="Priority" dataDxfId="599"/>
    <tableColumn id="3" xr3:uid="{835F7CD4-0945-4A6E-A41D-9E02B43111E4}" name="Impact" dataDxfId="598"/>
    <tableColumn id="4" xr3:uid="{A61C6923-6D71-4E0D-B246-77253A5E9EED}" name="Compliance" dataDxfId="597">
      <calculatedColumnFormula>IF(COUNTIF(D3:D50,"Non Compliant")&gt;0,"Non Compliant",IF(COUNTIF(D3:D50,"Partially Compliant")&gt;0,"Partially Compliant","Fully Compliant"))</calculatedColumnFormula>
    </tableColumn>
    <tableColumn id="5" xr3:uid="{C16BC935-BA9F-457C-A9E4-A3F1F7486259}" name="Work assigned to" dataDxfId="596"/>
    <tableColumn id="6" xr3:uid="{410A5087-6EA5-499D-946B-C59330B0D9E4}" name="Projected date for completion" dataDxfId="595"/>
    <tableColumn id="7" xr3:uid="{4CD201CA-D36A-4425-A2BE-A61BD3C5AA5A}" name="Description of work needing to be done" dataDxfId="594"/>
    <tableColumn id="8" xr3:uid="{E9ECED98-487A-450C-8A2D-86D3EB193995}" name="Evidence of Compliance" dataDxfId="59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B038D81-BBCA-4147-88DD-A482C20EDB67}" name="Table35678910111213141516" displayName="Table35678910111213141516" ref="A1:H12" totalsRowShown="0" headerRowDxfId="592" dataDxfId="590" headerRowBorderDxfId="591" tableBorderDxfId="589" totalsRowBorderDxfId="588">
  <autoFilter ref="A1:H12" xr:uid="{3CF12713-E1DC-4042-A595-A161AA9BAFD5}"/>
  <tableColumns count="8">
    <tableColumn id="1" xr3:uid="{1D0370E7-76DF-4DB2-A6FA-41A93674F51C}" name="ensure all those who work for and on behalf of the service embody and actively promote the behaviours set out in the Core Code of Ethics, ensuring the principles are embedded into its decision-making processes, local policies, and procedures" dataDxfId="587"/>
    <tableColumn id="2" xr3:uid="{34FAD863-68A1-4A95-8CE1-1B9941F1EF6F}" name="Priority" dataDxfId="586"/>
    <tableColumn id="3" xr3:uid="{ED74CF99-CAA3-4151-A9AE-E1455E6D3F2C}" name="Impact" dataDxfId="585"/>
    <tableColumn id="4" xr3:uid="{C1049A21-89B6-40EE-9894-5B6796A51B30}" name="Compliance" dataDxfId="584">
      <calculatedColumnFormula>IF(COUNTIF(D3:D50,"Non Compliant")&gt;0,"Non Compliant",IF(COUNTIF(D3:D50,"Partially Compliant")&gt;0,"Partially Compliant","Fully Compliant"))</calculatedColumnFormula>
    </tableColumn>
    <tableColumn id="5" xr3:uid="{50464C00-1E13-41E6-835E-82E22BAF3140}" name="Work assigned to" dataDxfId="583"/>
    <tableColumn id="6" xr3:uid="{8E421C91-1A54-4895-8E38-9EE958ADA09B}" name="Projected date for completion" dataDxfId="582"/>
    <tableColumn id="7" xr3:uid="{03F0FFF0-A9F7-46D3-8542-34D9D0C10809}" name="Description of work needing to be done" dataDxfId="581"/>
    <tableColumn id="8" xr3:uid="{FED56D06-3E57-42B1-89BB-97201460DEF8}" name="Evidence of Compliance" dataDxfId="58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FF0EA3-0F7B-4B9C-A429-9057E985A284}" name="Table3567891011121314151617" displayName="Table3567891011121314151617" ref="A1:H12" totalsRowShown="0" headerRowDxfId="579" dataDxfId="577" headerRowBorderDxfId="578" tableBorderDxfId="576" totalsRowBorderDxfId="575">
  <autoFilter ref="A1:H12" xr:uid="{3CF12713-E1DC-4042-A595-A161AA9BAFD5}"/>
  <tableColumns count="8">
    <tableColumn id="1" xr3:uid="{1FF4BB7B-E9EA-4A8B-A50C-BDF631427044}" name="Column1" dataDxfId="574"/>
    <tableColumn id="2" xr3:uid="{A9BABF74-B9AF-4971-BAF6-55B1A7D0B9A6}" name="Priority" dataDxfId="573"/>
    <tableColumn id="3" xr3:uid="{F94D0E3C-35ED-4D21-97A0-CC1E4874AE7E}" name="Impact" dataDxfId="572"/>
    <tableColumn id="4" xr3:uid="{A8C79CA1-DF8E-4EE7-B56B-A7121D10521A}" name="Compliance" dataDxfId="571">
      <calculatedColumnFormula>IF(COUNTIF(D3:D50,"Non Compliant")&gt;0,"Non Compliant",IF(COUNTIF(D3:D50,"Partially Compliant")&gt;0,"Partially Compliant","Fully Compliant"))</calculatedColumnFormula>
    </tableColumn>
    <tableColumn id="5" xr3:uid="{2E155358-6CBC-4F4E-82BD-875ED1A72C73}" name="Work assigned to" dataDxfId="570"/>
    <tableColumn id="6" xr3:uid="{9A709327-529D-4A18-A0C6-5DC4CDED43AE}" name="Projected date for completion" dataDxfId="569"/>
    <tableColumn id="7" xr3:uid="{1A8360C3-D91F-45E3-9550-CB6BEAFF1FBD}" name="Description of work needing to be done" dataDxfId="568"/>
    <tableColumn id="8" xr3:uid="{79FADC09-E69D-4DB2-8536-CD25850ADFAD}" name="Evidence of Compliance" dataDxfId="56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B2578B3-4420-4DE0-9DF6-8CDE8F82BBE6}" name="Table124" displayName="Table124" ref="A1:H12" totalsRowShown="0" headerRowDxfId="797" dataDxfId="795" headerRowBorderDxfId="796" tableBorderDxfId="794" totalsRowBorderDxfId="793">
  <tableColumns count="8">
    <tableColumn id="1" xr3:uid="{36D01640-CAC5-4386-91BE-4A68E4DF7DBF}" name="Column1" dataDxfId="792"/>
    <tableColumn id="2" xr3:uid="{FE3B794A-61E6-4B7A-AF1E-9DBDD7C4A75F}" name="Priority" dataDxfId="791"/>
    <tableColumn id="3" xr3:uid="{D034983A-A8BE-4F87-B5A8-1631F0D01337}" name="Impact" dataDxfId="790"/>
    <tableColumn id="4" xr3:uid="{E70D374D-2CBC-4616-B245-83E3AB53EC2C}" name="Compliance" dataDxfId="789">
      <calculatedColumnFormula>IF(COUNTIF(D3:D49,"Non Compliant")&gt;0,"Non Compliant",IF(COUNTIF(D3:D49,"Partially Compliant")&gt;0,"Partially Compliant","Fully Compliant"))</calculatedColumnFormula>
    </tableColumn>
    <tableColumn id="5" xr3:uid="{25E365F4-95B9-4ACE-A623-A327FFA6A826}" name="Work assigned to" dataDxfId="788"/>
    <tableColumn id="6" xr3:uid="{760C48F7-1324-4F85-A2F3-770D4BA76B22}" name="Projected date for completion" dataDxfId="787"/>
    <tableColumn id="7" xr3:uid="{7731E89D-1568-4BA5-B009-7D11B5E05E70}" name="Description of work needing to be done" dataDxfId="786"/>
    <tableColumn id="8" xr3:uid="{708A5D2A-C9BE-4AC4-AD50-EAA0F0E39067}" name="Evidence of Compliance" dataDxfId="785"/>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5C805AC-B0DD-44FC-884B-3BA662982267}" name="Table356789101112131415161727" displayName="Table356789101112131415161727" ref="A1:H12" totalsRowShown="0" headerRowDxfId="566" dataDxfId="564" headerRowBorderDxfId="565" tableBorderDxfId="563" totalsRowBorderDxfId="562">
  <autoFilter ref="A1:H12" xr:uid="{3CF12713-E1DC-4042-A595-A161AA9BAFD5}"/>
  <tableColumns count="8">
    <tableColumn id="1" xr3:uid="{E56EB274-14E6-481A-BD85-DA3807C86651}" name="Column1" dataDxfId="561"/>
    <tableColumn id="2" xr3:uid="{40017FEF-B8B7-41E8-BD15-93633D919ECB}" name="Priority" dataDxfId="560"/>
    <tableColumn id="3" xr3:uid="{8215157F-629A-4C00-BC98-95E0ECAABC56}" name="Impact" dataDxfId="559"/>
    <tableColumn id="4" xr3:uid="{25572F55-2C52-4B52-B0A5-90C84FC8A2E9}" name="Compliance" dataDxfId="558">
      <calculatedColumnFormula>IF(COUNTIF(D3:D50,"Non Compliant")&gt;0,"Non Compliant",IF(COUNTIF(D3:D50,"Partially Compliant")&gt;0,"Partially Compliant","Fully Compliant"))</calculatedColumnFormula>
    </tableColumn>
    <tableColumn id="5" xr3:uid="{C199084C-311C-4B90-BF34-B0035A7DC2A3}" name="Work assigned to" dataDxfId="557"/>
    <tableColumn id="6" xr3:uid="{277ADCE7-4C69-4A25-8A90-8178DD47A078}" name="Projected date for completion" dataDxfId="556"/>
    <tableColumn id="7" xr3:uid="{EACD5449-E9E3-4245-A4F4-62F8F18E504E}" name="Description of work needing to be done" dataDxfId="555"/>
    <tableColumn id="8" xr3:uid="{2A2FE35E-2D06-48B3-9224-23A171FA90CA}" name="Evidence of Compliance" dataDxfId="554"/>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03F6F8-9F86-4258-B391-87AA301C4D47}" name="Table35678910111213141516172728" displayName="Table35678910111213141516172728" ref="A1:H12" totalsRowShown="0" headerRowDxfId="553" dataDxfId="551" headerRowBorderDxfId="552" tableBorderDxfId="550" totalsRowBorderDxfId="549">
  <autoFilter ref="A1:H12" xr:uid="{3CF12713-E1DC-4042-A595-A161AA9BAFD5}"/>
  <tableColumns count="8">
    <tableColumn id="1" xr3:uid="{B1CE3144-3C1C-41BF-B439-09B91E9C71A3}" name="Column1" dataDxfId="548"/>
    <tableColumn id="2" xr3:uid="{E4D586B5-59B5-47C0-82F8-E5C102FB7A38}" name="Priority" dataDxfId="547"/>
    <tableColumn id="3" xr3:uid="{82AB1858-89D4-4D81-B292-150288E35D03}" name="Impact" dataDxfId="546"/>
    <tableColumn id="4" xr3:uid="{5CA372B2-6540-4103-9C6D-4EE4429B9416}" name="Compliance" dataDxfId="545">
      <calculatedColumnFormula>IF(COUNTIF(D3:D50,"Non Compliant")&gt;0,"Non Compliant",IF(COUNTIF(D3:D50,"Partially Compliant")&gt;0,"Partially Compliant","Fully Compliant"))</calculatedColumnFormula>
    </tableColumn>
    <tableColumn id="5" xr3:uid="{EE429A4E-9872-4CA3-A39A-7041D6E4640F}" name="Work assigned to" dataDxfId="544"/>
    <tableColumn id="6" xr3:uid="{E46C70E7-9DDF-47C7-9EBD-6E6C2D9D094E}" name="Projected date for completion" dataDxfId="543"/>
    <tableColumn id="7" xr3:uid="{C06B5214-4F50-4A8F-8C4C-60295A20A614}" name="Description of work needing to be done" dataDxfId="542"/>
    <tableColumn id="8" xr3:uid="{5669DD1D-047C-466F-A716-5B1A05167964}" name="Evidence of Compliance" dataDxfId="541"/>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B211ACB-9934-43F7-8400-C17F4B5A3BB0}" name="Table3567891011121314151617272829" displayName="Table3567891011121314151617272829" ref="A1:H12" totalsRowShown="0" headerRowDxfId="540" dataDxfId="538" headerRowBorderDxfId="539" tableBorderDxfId="537" totalsRowBorderDxfId="536">
  <autoFilter ref="A1:H12" xr:uid="{3CF12713-E1DC-4042-A595-A161AA9BAFD5}"/>
  <tableColumns count="8">
    <tableColumn id="1" xr3:uid="{1061B1F8-633B-4EF0-9BAB-35626584FBA3}" name="Column1" dataDxfId="535"/>
    <tableColumn id="2" xr3:uid="{71F90205-1B22-45CC-AE9D-0D4D5ABB9AF9}" name="Priority" dataDxfId="534"/>
    <tableColumn id="3" xr3:uid="{FBC86D35-1479-4089-BDD3-39E872E15EF3}" name="Impact" dataDxfId="533"/>
    <tableColumn id="4" xr3:uid="{888A8C19-6759-477B-B185-5ACE2BDA2BD9}" name="Compliance" dataDxfId="532">
      <calculatedColumnFormula>IF(COUNTIF(D3:D50,"Non Compliant")&gt;0,"Non Compliant",IF(COUNTIF(D3:D50,"Partially Compliant")&gt;0,"Partially Compliant","Fully Compliant"))</calculatedColumnFormula>
    </tableColumn>
    <tableColumn id="5" xr3:uid="{6D455557-48C4-41B4-A3C4-17660A1D3ABA}" name="Work assigned to" dataDxfId="531"/>
    <tableColumn id="6" xr3:uid="{79FA673A-9381-46C3-9DD1-96E66DD3E5D6}" name="Projected date for completion" dataDxfId="530"/>
    <tableColumn id="7" xr3:uid="{1BF54BA0-844E-4D9F-A8A2-BA0D88B83BFA}" name="Description of work needing to be done" dataDxfId="529"/>
    <tableColumn id="8" xr3:uid="{E75B500F-91B7-4AC0-B241-C193AD8054D2}" name="Evidence of Compliance" dataDxfId="52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E80EF70-A677-4C81-9363-214EEF08A20E}" name="Table356789101112131415161727282930" displayName="Table356789101112131415161727282930" ref="A1:H12" totalsRowShown="0" headerRowDxfId="527" dataDxfId="525" headerRowBorderDxfId="526" tableBorderDxfId="524" totalsRowBorderDxfId="523">
  <autoFilter ref="A1:H12" xr:uid="{3CF12713-E1DC-4042-A595-A161AA9BAFD5}"/>
  <tableColumns count="8">
    <tableColumn id="1" xr3:uid="{74ED7AA1-706F-4F06-B676-024D6939C38F}" name="Column1" dataDxfId="522"/>
    <tableColumn id="2" xr3:uid="{CF623DFF-3D35-443F-B9E4-CFBEED465791}" name="Priority" dataDxfId="521"/>
    <tableColumn id="3" xr3:uid="{7AE529BF-84FF-44C2-98F4-65CB858DC87A}" name="Impact" dataDxfId="520"/>
    <tableColumn id="4" xr3:uid="{73D726BF-5629-4DEE-A6ED-A264D9534603}" name="Compliance" dataDxfId="519">
      <calculatedColumnFormula>IF(COUNTIF(D3:D50,"Non Compliant")&gt;0,"Non Compliant",IF(COUNTIF(D3:D50,"Partially Compliant")&gt;0,"Partially Compliant","Fully Compliant"))</calculatedColumnFormula>
    </tableColumn>
    <tableColumn id="5" xr3:uid="{19495F4B-458E-440C-9903-6A5057710A4C}" name="Work assigned to" dataDxfId="518"/>
    <tableColumn id="6" xr3:uid="{737FD691-B164-4F6D-876A-715B8301FCEC}" name="Projected date for completion" dataDxfId="517"/>
    <tableColumn id="7" xr3:uid="{6CB0DA53-AC24-4E0A-B97A-4CB90296F334}" name="Description of work needing to be done" dataDxfId="516"/>
    <tableColumn id="8" xr3:uid="{DB67ED67-A615-45A5-B59C-04D91846E154}" name="Evidence of Compliance" dataDxfId="515"/>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928405-0E62-493D-9544-860843361C16}" name="Table35678910111213141516172728293031" displayName="Table35678910111213141516172728293031" ref="A1:H12" totalsRowShown="0" headerRowDxfId="514" dataDxfId="512" headerRowBorderDxfId="513" tableBorderDxfId="511" totalsRowBorderDxfId="510">
  <autoFilter ref="A1:H12" xr:uid="{3CF12713-E1DC-4042-A595-A161AA9BAFD5}"/>
  <tableColumns count="8">
    <tableColumn id="1" xr3:uid="{AE6E21C1-7C96-4D99-8F32-CF7ED541EEB4}" name="Column1" dataDxfId="509"/>
    <tableColumn id="2" xr3:uid="{DF41226B-C0AF-4202-AD08-29152D096AEC}" name="Priority" dataDxfId="508"/>
    <tableColumn id="3" xr3:uid="{5C0EDB92-CDB2-4A3C-8520-8A7AF232925B}" name="Impact" dataDxfId="507"/>
    <tableColumn id="4" xr3:uid="{A7D26C9D-109B-428B-B2A3-B7F91A1AE78B}" name="Compliance" dataDxfId="506">
      <calculatedColumnFormula>IF(COUNTIF(D3:D50,"Non Compliant")&gt;0,"Non Compliant",IF(COUNTIF(D3:D50,"Partially Compliant")&gt;0,"Partially Compliant","Fully Compliant"))</calculatedColumnFormula>
    </tableColumn>
    <tableColumn id="5" xr3:uid="{4CEA5793-8F2C-4B28-B3B1-10F90ACDC62D}" name="Work assigned to" dataDxfId="505"/>
    <tableColumn id="6" xr3:uid="{A0C976CA-EDE4-4E9F-A484-9EF30A9221DE}" name="Projected date for completion" dataDxfId="504"/>
    <tableColumn id="7" xr3:uid="{ED010A61-6127-45DD-8805-D30F70C4059E}" name="Description of work needing to be done" dataDxfId="503"/>
    <tableColumn id="8" xr3:uid="{50F87F08-3D39-492F-8B2F-938F05C22F56}" name="Evidence of Compliance" dataDxfId="50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4D6649D-DCA5-4DD9-A12F-E389BF5BF423}" name="Table3567891011121314151617272829303132" displayName="Table3567891011121314151617272829303132" ref="A1:H12" totalsRowShown="0" headerRowDxfId="501" dataDxfId="499" headerRowBorderDxfId="500" tableBorderDxfId="498" totalsRowBorderDxfId="497">
  <autoFilter ref="A1:H12" xr:uid="{3CF12713-E1DC-4042-A595-A161AA9BAFD5}"/>
  <tableColumns count="8">
    <tableColumn id="1" xr3:uid="{A68B0628-476E-4193-B89C-1D49A5E781DC}" name="Column1" dataDxfId="496"/>
    <tableColumn id="2" xr3:uid="{802F0C56-EC7E-4B01-8455-09A3AF75A608}" name="Priority" dataDxfId="495"/>
    <tableColumn id="3" xr3:uid="{4F91D088-9AD8-4B8A-8800-5F872892C261}" name="Impact" dataDxfId="494"/>
    <tableColumn id="4" xr3:uid="{9D19FE8A-31FC-4160-B158-9C2AB9ACFF59}" name="Compliance" dataDxfId="493">
      <calculatedColumnFormula>IF(COUNTIF(D3:D50,"Non Compliant")&gt;0,"Non Compliant",IF(COUNTIF(D3:D50,"Partially Compliant")&gt;0,"Partially Compliant","Fully Compliant"))</calculatedColumnFormula>
    </tableColumn>
    <tableColumn id="5" xr3:uid="{CB4187A9-9145-4F66-A7CA-B64AE602F388}" name="Work assigned to" dataDxfId="492"/>
    <tableColumn id="6" xr3:uid="{51E8A288-6B2D-4324-A22E-DA8D4C932E20}" name="Projected date for completion" dataDxfId="491"/>
    <tableColumn id="7" xr3:uid="{A7626C57-9674-4689-92ED-7AE4D46DA291}" name="Description of work needing to be done" dataDxfId="490"/>
    <tableColumn id="8" xr3:uid="{E47A1DB7-D61D-4E95-ACB6-724338607EF6}" name="Evidence of Compliance" dataDxfId="489"/>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E6593EE-9BCA-4E2D-9C9B-BEF11578287F}" name="Table356789101112131415161727282930313233" displayName="Table356789101112131415161727282930313233" ref="A1:H12" totalsRowShown="0" headerRowDxfId="488" dataDxfId="486" headerRowBorderDxfId="487" tableBorderDxfId="485" totalsRowBorderDxfId="484">
  <autoFilter ref="A1:H12" xr:uid="{3CF12713-E1DC-4042-A595-A161AA9BAFD5}"/>
  <tableColumns count="8">
    <tableColumn id="1" xr3:uid="{EE0F190A-AABC-45BC-BC56-6FD0C932F05A}" name="Column1" dataDxfId="483"/>
    <tableColumn id="2" xr3:uid="{408DE5C6-53F1-4BA2-B17D-26142C16C40C}" name="Priority" dataDxfId="482"/>
    <tableColumn id="3" xr3:uid="{376E7803-2492-4477-A639-CD759FC100A4}" name="Impact" dataDxfId="481"/>
    <tableColumn id="4" xr3:uid="{88DA5D42-756A-44AE-9133-ABE3475B17C0}" name="Compliance" dataDxfId="480">
      <calculatedColumnFormula>IF(COUNTIF(D3:D50,"Non Compliant")&gt;0,"Non Compliant",IF(COUNTIF(D3:D50,"Partially Compliant")&gt;0,"Partially Compliant","Fully Compliant"))</calculatedColumnFormula>
    </tableColumn>
    <tableColumn id="5" xr3:uid="{DBD7D39B-30DF-4AD6-921B-C2E20A776196}" name="Work assigned to" dataDxfId="479"/>
    <tableColumn id="6" xr3:uid="{D4AAEEDA-D4D5-4EDF-AF96-7863C8127081}" name="Projected date for completion" dataDxfId="478"/>
    <tableColumn id="7" xr3:uid="{7E6C0CBD-B43B-442D-9705-E36D7C4F8060}" name="Description of work needing to be done" dataDxfId="477"/>
    <tableColumn id="8" xr3:uid="{2F981D28-B04F-46C9-92B3-954F04D64736}" name="Evidence of Compliance" dataDxfId="476"/>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B2C8BDE-428C-45DA-A306-2EA98EE38F62}" name="Table35678910111213141516172728293031323334" displayName="Table35678910111213141516172728293031323334" ref="A1:H12" totalsRowShown="0" headerRowDxfId="475" dataDxfId="473" headerRowBorderDxfId="474" tableBorderDxfId="472" totalsRowBorderDxfId="471">
  <autoFilter ref="A1:H12" xr:uid="{3CF12713-E1DC-4042-A595-A161AA9BAFD5}"/>
  <tableColumns count="8">
    <tableColumn id="1" xr3:uid="{351C243C-9D0B-4AEB-A5EB-B6F8BFAF204B}" name="Column1" dataDxfId="470"/>
    <tableColumn id="2" xr3:uid="{3B015B90-FE40-4683-AAC3-9514438E47DA}" name="Priority" dataDxfId="469"/>
    <tableColumn id="3" xr3:uid="{4A60E7B2-4A98-47E3-805F-366D4F125571}" name="Impact" dataDxfId="468"/>
    <tableColumn id="4" xr3:uid="{88E79922-8460-46F2-991F-E829E32C0A8D}" name="Compliance" dataDxfId="467">
      <calculatedColumnFormula>IF(COUNTIF(D3:D50,"Non Compliant")&gt;0,"Non Compliant",IF(COUNTIF(D3:D50,"Partially Compliant")&gt;0,"Partially Compliant","Fully Compliant"))</calculatedColumnFormula>
    </tableColumn>
    <tableColumn id="5" xr3:uid="{BEC27D0A-C952-45C2-AB56-52FE34A9B716}" name="Work assigned to" dataDxfId="466"/>
    <tableColumn id="6" xr3:uid="{E6C6ECDA-B853-4017-B7CB-D8417EAF0F18}" name="Projected date for completion" dataDxfId="465"/>
    <tableColumn id="7" xr3:uid="{6856AD71-004D-4660-B550-718DAB346FCF}" name="Description of work needing to be done" dataDxfId="464"/>
    <tableColumn id="8" xr3:uid="{DEB127C9-44E7-4FEC-9C93-1C17A9ABC480}" name="Evidence of Compliance" dataDxfId="46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780B5C1-1196-4958-A1EE-AF477B3B994F}" name="Table356789101112131415161718" displayName="Table356789101112131415161718" ref="A1:H12" totalsRowShown="0" headerRowDxfId="462" dataDxfId="460" headerRowBorderDxfId="461" tableBorderDxfId="459" totalsRowBorderDxfId="458">
  <autoFilter ref="A1:H12" xr:uid="{3CF12713-E1DC-4042-A595-A161AA9BAFD5}"/>
  <tableColumns count="8">
    <tableColumn id="1" xr3:uid="{8ABC0CBD-5502-47BE-8BEE-79EC6D0E4692}" name="have in place or access to mechanisms which enable feedback from employees to be captured, actioned and responded to" dataDxfId="457"/>
    <tableColumn id="2" xr3:uid="{DC43D79C-81AA-45EB-9BAF-F3F216D227A6}" name="Priority" dataDxfId="456"/>
    <tableColumn id="3" xr3:uid="{662AE82F-5ECB-4A3F-86A0-7CAC8E536476}" name="Impact" dataDxfId="455"/>
    <tableColumn id="4" xr3:uid="{600F9BC1-04D5-4668-ADF6-32F562BDE67C}" name="Compliance" dataDxfId="454">
      <calculatedColumnFormula>IF(COUNTIF(D3:D50,"Non Compliant")&gt;0,"Non Compliant",IF(COUNTIF(D3:D50,"Partially Compliant")&gt;0,"Partially Compliant","Fully Compliant"))</calculatedColumnFormula>
    </tableColumn>
    <tableColumn id="5" xr3:uid="{E28B7040-6354-427C-98AB-E8CF6E652341}" name="Work assigned to" dataDxfId="453"/>
    <tableColumn id="6" xr3:uid="{6C814E5E-3101-4A5D-A5CD-54B4166C7156}" name="Projected date for completion" dataDxfId="452"/>
    <tableColumn id="7" xr3:uid="{18228677-A405-4D24-BD95-22432DBCAD13}" name="Description of work needing to be done" dataDxfId="451"/>
    <tableColumn id="8" xr3:uid="{AD39C61C-B71D-46DD-BFD4-447139171A85}" name="Evidence of Compliance" dataDxfId="450"/>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2215E9A-7FFD-4B08-8C5B-345EA1708707}" name="Table35678910111213141516171819" displayName="Table35678910111213141516171819" ref="A1:H12" totalsRowShown="0" headerRowDxfId="449" dataDxfId="447" headerRowBorderDxfId="448" tableBorderDxfId="446" totalsRowBorderDxfId="445">
  <autoFilter ref="A1:H12" xr:uid="{3CF12713-E1DC-4042-A595-A161AA9BAFD5}"/>
  <tableColumns count="8">
    <tableColumn id="1" xr3:uid="{A16B2223-B4FB-46CB-9A7F-942B0D8F1901}" name="review continuous improvement processes to ensure objectives are being achieved" dataDxfId="444"/>
    <tableColumn id="2" xr3:uid="{F5912CB8-9401-4AE2-AB67-08A7BE5BFF2A}" name="Priority" dataDxfId="443"/>
    <tableColumn id="3" xr3:uid="{2B774A1B-B6C3-4137-B018-C3B76822F5B4}" name="Impact" dataDxfId="442"/>
    <tableColumn id="4" xr3:uid="{243BF473-2FD9-4C64-B73E-42010A2F1302}" name="Compliance" dataDxfId="441">
      <calculatedColumnFormula>IF(COUNTIF(D3:D50,"Non Compliant")&gt;0,"Non Compliant",IF(COUNTIF(D3:D50,"Partially Compliant")&gt;0,"Partially Compliant","Fully Compliant"))</calculatedColumnFormula>
    </tableColumn>
    <tableColumn id="5" xr3:uid="{9DDD89D5-B2A7-4F2A-9193-0A3653CAC689}" name="Work assigned to" dataDxfId="440"/>
    <tableColumn id="6" xr3:uid="{7910160E-6707-4D67-A150-C6DFFAC1E84B}" name="Projected date for completion" dataDxfId="439"/>
    <tableColumn id="7" xr3:uid="{73399701-FBBC-4F6D-9C3F-99E21F8565CC}" name="Description of work needing to be done" dataDxfId="438"/>
    <tableColumn id="8" xr3:uid="{E25307D0-7BA2-4AAD-8DE5-537A1E4997BD}" name="Evidence of Compliance" dataDxfId="43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A6206DC-A88B-47ED-B3CF-52412DBC8DB0}" name="Table12425" displayName="Table12425" ref="A1:H12" totalsRowShown="0" headerRowDxfId="784" dataDxfId="782" headerRowBorderDxfId="783" tableBorderDxfId="781" totalsRowBorderDxfId="780">
  <tableColumns count="8">
    <tableColumn id="1" xr3:uid="{66E61919-A85F-481C-AE37-87AA4917AA73}" name="Column1" dataDxfId="779"/>
    <tableColumn id="2" xr3:uid="{168F80F0-B99F-4615-BA97-A9294B02A592}" name="Priority" dataDxfId="778"/>
    <tableColumn id="3" xr3:uid="{4224C087-DB22-4F30-AD8B-BAFC0052FF54}" name="Impact" dataDxfId="777"/>
    <tableColumn id="4" xr3:uid="{BB1B3B40-B488-4040-B33F-3FD013242C33}" name="Compliance" dataDxfId="776">
      <calculatedColumnFormula>IF(COUNTIF(D3:D49,"Non Compliant")&gt;0,"Non Compliant",IF(COUNTIF(D3:D49,"Partially Compliant")&gt;0,"Partially Compliant","Fully Compliant"))</calculatedColumnFormula>
    </tableColumn>
    <tableColumn id="5" xr3:uid="{7EC50885-0EA7-43FB-A0A2-2D2A93803AAD}" name="Work assigned to" dataDxfId="775"/>
    <tableColumn id="6" xr3:uid="{85AEFD27-B654-434E-938E-49D332EC1AE4}" name="Projected date for completion" dataDxfId="774"/>
    <tableColumn id="7" xr3:uid="{E415B49E-5613-437F-ABD2-87104E2E0E83}" name="Description of work needing to be done" dataDxfId="773"/>
    <tableColumn id="8" xr3:uid="{9C63151D-2530-4F91-AA44-B27D097B3494}" name="Evidence of Compliance" dataDxfId="772"/>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884E5E1-A27C-47B9-B493-498FF6307057}" name="Table3567891011121314151617181920" displayName="Table3567891011121314151617181920" ref="A1:H12" totalsRowShown="0" headerRowDxfId="436" dataDxfId="434" headerRowBorderDxfId="435" tableBorderDxfId="433" totalsRowBorderDxfId="432">
  <autoFilter ref="A1:H12" xr:uid="{3CF12713-E1DC-4042-A595-A161AA9BAFD5}"/>
  <tableColumns count="8">
    <tableColumn id="1" xr3:uid="{4D601220-0724-4961-8C50-C5FE560A679A}" name="Column1" dataDxfId="431"/>
    <tableColumn id="2" xr3:uid="{F71A0628-C3B6-484B-A082-82700EC0D04B}" name="Priority" dataDxfId="430"/>
    <tableColumn id="3" xr3:uid="{622F49E2-E019-46DB-996C-F7155DE77336}" name="Impact" dataDxfId="429"/>
    <tableColumn id="4" xr3:uid="{548F9535-2339-48FC-BC45-806371875E38}" name="Compliance" dataDxfId="428">
      <calculatedColumnFormula>IF(COUNTIF(D3:D50,"Non Compliant")&gt;0,"Non Compliant",IF(COUNTIF(D3:D50,"Partially Compliant")&gt;0,"Partially Compliant","Fully Compliant"))</calculatedColumnFormula>
    </tableColumn>
    <tableColumn id="5" xr3:uid="{A17F5689-65E1-4A7D-A08C-F276731B3695}" name="Work assigned to" dataDxfId="427"/>
    <tableColumn id="6" xr3:uid="{82A94ABF-2DEB-416A-9338-61F91162EB07}" name="Projected date for completion" dataDxfId="426"/>
    <tableColumn id="7" xr3:uid="{E7EC73D7-9D32-4BA8-90D3-BF2C78D520D3}" name="Description of work needing to be done" dataDxfId="425"/>
    <tableColumn id="8" xr3:uid="{3C3A3064-3014-45B9-95C3-A2593F6C2D6F}" name="Evidence of Compliance" dataDxfId="424"/>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43D5C42-1E19-4D8E-995D-DD3FF85F35B0}" name="Table356789101112131415161718192035" displayName="Table356789101112131415161718192035" ref="A1:H12" totalsRowShown="0" headerRowDxfId="423" dataDxfId="421" headerRowBorderDxfId="422" tableBorderDxfId="420" totalsRowBorderDxfId="419">
  <autoFilter ref="A1:H12" xr:uid="{3CF12713-E1DC-4042-A595-A161AA9BAFD5}"/>
  <tableColumns count="8">
    <tableColumn id="1" xr3:uid="{C25A1DD6-D692-4274-92A1-EFFCB595311A}" name="Column1" dataDxfId="418"/>
    <tableColumn id="2" xr3:uid="{B623CA65-E78C-45AE-8FE9-BC0D998F1865}" name="Priority" dataDxfId="417"/>
    <tableColumn id="3" xr3:uid="{72C1B9A5-FF13-48CA-84A6-52BBE3F31416}" name="Impact" dataDxfId="416"/>
    <tableColumn id="4" xr3:uid="{61E11C02-1B17-4D50-950D-B4C3F56A46C9}" name="Compliance" dataDxfId="415">
      <calculatedColumnFormula>IF(COUNTIF(D3:D50,"Non Compliant")&gt;0,"Non Compliant",IF(COUNTIF(D3:D50,"Partially Compliant")&gt;0,"Partially Compliant","Fully Compliant"))</calculatedColumnFormula>
    </tableColumn>
    <tableColumn id="5" xr3:uid="{A7452202-7D79-42B3-8AB7-5C8A830A934C}" name="Work assigned to" dataDxfId="414"/>
    <tableColumn id="6" xr3:uid="{A44162D3-FB7E-49AF-B03E-6D36951AA412}" name="Projected date for completion" dataDxfId="413"/>
    <tableColumn id="7" xr3:uid="{B815960E-B978-4A0E-A89D-6F82B623A35A}" name="Description of work needing to be done" dataDxfId="412"/>
    <tableColumn id="8" xr3:uid="{95328829-EF0F-4879-ACB5-FBD0C8C65EF0}" name="Evidence of Compliance" dataDxfId="411"/>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A7898EF-2F30-46A9-A6F3-C0C4D4983618}" name="Table35678910111213141516171819203536" displayName="Table35678910111213141516171819203536" ref="A1:H12" totalsRowShown="0" headerRowDxfId="410" dataDxfId="408" headerRowBorderDxfId="409" tableBorderDxfId="407" totalsRowBorderDxfId="406">
  <autoFilter ref="A1:H12" xr:uid="{3CF12713-E1DC-4042-A595-A161AA9BAFD5}"/>
  <tableColumns count="8">
    <tableColumn id="1" xr3:uid="{87AAC12B-D4A4-4373-9BED-30CC2E449680}" name="Column1" dataDxfId="405"/>
    <tableColumn id="2" xr3:uid="{76C2179E-181D-46EC-9436-A1D4473CAEF6}" name="Priority" dataDxfId="404"/>
    <tableColumn id="3" xr3:uid="{76C250CB-6F72-4DED-9D43-C4557E3A5B43}" name="Impact" dataDxfId="403"/>
    <tableColumn id="4" xr3:uid="{1A7623C0-171A-477A-A8CA-829627040B32}" name="Compliance" dataDxfId="402">
      <calculatedColumnFormula>IF(COUNTIF(D3:D50,"Non Compliant")&gt;0,"Non Compliant",IF(COUNTIF(D3:D50,"Partially Compliant")&gt;0,"Partially Compliant","Fully Compliant"))</calculatedColumnFormula>
    </tableColumn>
    <tableColumn id="5" xr3:uid="{00F7D32B-170A-4C41-A528-E1D22E0BD761}" name="Work assigned to" dataDxfId="401"/>
    <tableColumn id="6" xr3:uid="{641715DE-F92F-49FF-995B-3A55733E793C}" name="Projected date for completion" dataDxfId="400"/>
    <tableColumn id="7" xr3:uid="{A8070CEE-6290-4FD4-BB5F-48F56E5D4A24}" name="Description of work needing to be done" dataDxfId="399"/>
    <tableColumn id="8" xr3:uid="{9FD94949-B524-4420-BEC3-812E75286629}" name="Evidence of Compliance" dataDxfId="398"/>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CF4F1B19-282F-41B8-B43C-E8495496BE86}" name="Table3567891011121314151617181920353637" displayName="Table3567891011121314151617181920353637" ref="A1:H12" totalsRowShown="0" headerRowDxfId="397" dataDxfId="395" headerRowBorderDxfId="396" tableBorderDxfId="394" totalsRowBorderDxfId="393">
  <autoFilter ref="A1:H12" xr:uid="{3CF12713-E1DC-4042-A595-A161AA9BAFD5}"/>
  <tableColumns count="8">
    <tableColumn id="1" xr3:uid="{78DF43C6-5CAA-4E84-A399-D2D8B14A5B9C}" name="Column1" dataDxfId="392"/>
    <tableColumn id="2" xr3:uid="{E940C460-0A25-4E09-81AB-439F7F6B276F}" name="Priority" dataDxfId="391"/>
    <tableColumn id="3" xr3:uid="{0C939620-6159-48A0-BF61-9FF35CE5506A}" name="Impact" dataDxfId="390"/>
    <tableColumn id="4" xr3:uid="{C2B2DBBE-CEDC-467B-9C32-156D3D6D846D}" name="Compliance" dataDxfId="389">
      <calculatedColumnFormula>IF(COUNTIF(D3:D50,"Non Compliant")&gt;0,"Non Compliant",IF(COUNTIF(D3:D50,"Partially Compliant")&gt;0,"Partially Compliant","Fully Compliant"))</calculatedColumnFormula>
    </tableColumn>
    <tableColumn id="5" xr3:uid="{4B1C075B-DB07-4352-AB93-0E75A78EC54B}" name="Work assigned to" dataDxfId="388"/>
    <tableColumn id="6" xr3:uid="{524A53E4-71C1-4D46-9B00-3CC7EA62B4E4}" name="Projected date for completion" dataDxfId="387"/>
    <tableColumn id="7" xr3:uid="{5E0EFB4B-EA72-4E6B-AF02-3F75FFC3BE4F}" name="Description of work needing to be done" dataDxfId="386"/>
    <tableColumn id="8" xr3:uid="{575EC3F1-E5DD-47A1-A543-686625670629}" name="Evidence of Compliance" dataDxfId="385"/>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F4EFBAE-47A1-4A53-A1A3-5734DF3D36AC}" name="Table35678910111213141516171819203538" displayName="Table35678910111213141516171819203538" ref="A1:H12" totalsRowShown="0" headerRowDxfId="384" dataDxfId="382" headerRowBorderDxfId="383" tableBorderDxfId="381" totalsRowBorderDxfId="380">
  <autoFilter ref="A1:H12" xr:uid="{3CF12713-E1DC-4042-A595-A161AA9BAFD5}"/>
  <tableColumns count="8">
    <tableColumn id="1" xr3:uid="{9FD291AE-6932-4324-91B6-2C79263F4485}" name="Column1" dataDxfId="379"/>
    <tableColumn id="2" xr3:uid="{CBCBA905-76E2-4123-9F8A-535E492210E8}" name="Priority" dataDxfId="378"/>
    <tableColumn id="3" xr3:uid="{CDB7D35A-209B-4BC6-B186-6C9A5BC582F9}" name="Impact" dataDxfId="377"/>
    <tableColumn id="4" xr3:uid="{BAB4933F-80C1-42FB-849A-8C74FBA6702D}" name="Compliance" dataDxfId="376">
      <calculatedColumnFormula>IF(COUNTIF(D3:D50,"Non Compliant")&gt;0,"Non Compliant",IF(COUNTIF(D3:D50,"Partially Compliant")&gt;0,"Partially Compliant","Fully Compliant"))</calculatedColumnFormula>
    </tableColumn>
    <tableColumn id="5" xr3:uid="{8F836EA4-D80A-4DEA-8E2A-9A4987D6D19B}" name="Work assigned to" dataDxfId="375"/>
    <tableColumn id="6" xr3:uid="{E0B2CA42-0F62-4EBB-8B6C-C1319F393F92}" name="Projected date for completion" dataDxfId="374"/>
    <tableColumn id="7" xr3:uid="{2912363E-EAAB-4868-8042-46768A038BB4}" name="Description of work needing to be done" dataDxfId="373"/>
    <tableColumn id="8" xr3:uid="{2DC30701-1A56-4B24-8D0A-8B7A78581D06}" name="Evidence of Compliance" dataDxfId="372"/>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B469731-0472-49E3-9891-2DF168CDD65B}" name="Table356789101112131415161718192021" displayName="Table356789101112131415161718192021" ref="A1:H12" totalsRowShown="0" headerRowDxfId="371" dataDxfId="369" headerRowBorderDxfId="370" tableBorderDxfId="368" totalsRowBorderDxfId="367">
  <autoFilter ref="A1:H12" xr:uid="{3CF12713-E1DC-4042-A595-A161AA9BAFD5}"/>
  <tableColumns count="8">
    <tableColumn id="1" xr3:uid="{DC10F9CC-056B-4567-8E54-5E5F37E36534}" name="Column1" dataDxfId="366"/>
    <tableColumn id="2" xr3:uid="{A9EA4D99-0FDB-47C7-8A66-58B33DE270EC}" name="Priority" dataDxfId="365"/>
    <tableColumn id="3" xr3:uid="{CFD4CDB7-A7FF-4861-937A-77D293BC3482}" name="Impact" dataDxfId="364"/>
    <tableColumn id="4" xr3:uid="{F84BCA73-3D87-4A84-83BF-410541CE4E05}" name="Compliance" dataDxfId="363">
      <calculatedColumnFormula>IF(COUNTIF(D3:D50,"Non Compliant")&gt;0,"Non Compliant",IF(COUNTIF(D3:D50,"Partially Compliant")&gt;0,"Partially Compliant","Fully Compliant"))</calculatedColumnFormula>
    </tableColumn>
    <tableColumn id="5" xr3:uid="{30D7BAC3-EF12-4F38-A789-B2F9A3097499}" name="Work assigned to" dataDxfId="362"/>
    <tableColumn id="6" xr3:uid="{5B335675-FA56-4DA1-8882-5E8147D8C1C2}" name="Projected date for completion" dataDxfId="361"/>
    <tableColumn id="7" xr3:uid="{AEBF8A14-CEA2-4C84-8C59-9248A05BBEF2}" name="Description of work needing to be done" dataDxfId="360"/>
    <tableColumn id="8" xr3:uid="{854F2DE4-901D-4057-96B1-44A18F181D46}" name="Evidence of Compliance" dataDxfId="359"/>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1AF20D2-1CFE-4DCF-9E06-9CBF551E1194}" name="Table35678910111213141516171819202122" displayName="Table35678910111213141516171819202122" ref="A1:H12" totalsRowShown="0" headerRowDxfId="358" dataDxfId="356" headerRowBorderDxfId="357" tableBorderDxfId="355" totalsRowBorderDxfId="354">
  <autoFilter ref="A1:H12" xr:uid="{3CF12713-E1DC-4042-A595-A161AA9BAFD5}"/>
  <tableColumns count="8">
    <tableColumn id="1" xr3:uid="{CA458589-9709-4E82-831B-B340251ECDBC}" name="utilise centrally developed tools to support local workforce management and development" dataDxfId="353"/>
    <tableColumn id="2" xr3:uid="{073938EA-7F82-4C13-8E34-699F64E26B7E}" name="Priority" dataDxfId="352"/>
    <tableColumn id="3" xr3:uid="{9EE8ED5E-1CDE-4756-A28C-08DBD69A7CCA}" name="Impact" dataDxfId="351"/>
    <tableColumn id="4" xr3:uid="{E3922BE0-8AFE-4E9E-B706-47359DDC3014}" name="Compliance" dataDxfId="350">
      <calculatedColumnFormula>IF(COUNTIF(D3:D50,"Non Compliant")&gt;0,"Non Compliant",IF(COUNTIF(D3:D50,"Partially Compliant")&gt;0,"Partially Compliant","Fully Compliant"))</calculatedColumnFormula>
    </tableColumn>
    <tableColumn id="5" xr3:uid="{262D6A9B-30F0-4661-A6B1-D5C7AEB77BF8}" name="Work assigned to" dataDxfId="349"/>
    <tableColumn id="6" xr3:uid="{EF91D40B-794F-43B2-817C-E90BDBCEC441}" name="Projected date for completion" dataDxfId="348"/>
    <tableColumn id="7" xr3:uid="{5448273D-FBA2-4F6C-BD8C-6FB5D10FC67A}" name="Description of work needing to be done" dataDxfId="347"/>
    <tableColumn id="8" xr3:uid="{D4FAA438-D047-4185-8537-A9AB9D9B74CB}" name="Evidence of Compliance" dataDxfId="346"/>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3A3143D-15ED-499E-82C8-1501677AF6E6}" name="Table3567891011121314151617181920212223" displayName="Table3567891011121314151617181920212223" ref="A1:H12" totalsRowShown="0" headerRowDxfId="345" dataDxfId="343" headerRowBorderDxfId="344" tableBorderDxfId="342" totalsRowBorderDxfId="341">
  <autoFilter ref="A1:H12" xr:uid="{3CF12713-E1DC-4042-A595-A161AA9BAFD5}"/>
  <tableColumns count="8">
    <tableColumn id="1" xr3:uid="{0336993C-3F36-44AC-BE15-B269BA8F55DD}" name="Column1" dataDxfId="340"/>
    <tableColumn id="2" xr3:uid="{C3D09793-DBCD-47BB-9CDE-AEBB7528AF53}" name="Priority" dataDxfId="339"/>
    <tableColumn id="3" xr3:uid="{E5B58928-6A84-4E93-A095-207A25F8BD28}" name="Impact" dataDxfId="338"/>
    <tableColumn id="4" xr3:uid="{F9C91F71-2A86-483B-A4C7-8546F785FEEF}" name="Compliance" dataDxfId="337">
      <calculatedColumnFormula>IF(COUNTIF(D3:D50,"Non Compliant")&gt;0,"Non Compliant",IF(COUNTIF(D3:D50,"Partially Compliant")&gt;0,"Partially Compliant","Fully Compliant"))</calculatedColumnFormula>
    </tableColumn>
    <tableColumn id="5" xr3:uid="{11C3A54C-0FE1-4D40-B4D7-870C8E4327FD}" name="Work assigned to" dataDxfId="336"/>
    <tableColumn id="6" xr3:uid="{2492B821-D530-427C-B637-570EA3B4640B}" name="Projected date for completion" dataDxfId="335"/>
    <tableColumn id="7" xr3:uid="{F56ADF32-6FC9-42BF-ADFB-DC18CC86D48E}" name="Description of work needing to be done" dataDxfId="334"/>
    <tableColumn id="8" xr3:uid="{300C2D9B-BFC7-45A6-BC3C-FE4F44720854}" name="Evidence of Compliance" dataDxfId="3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E3A3BEB-9B15-48AE-985A-1A71ACB9108D}" name="Table1242526" displayName="Table1242526" ref="A1:H12" totalsRowShown="0" headerRowDxfId="771" dataDxfId="769" headerRowBorderDxfId="770" tableBorderDxfId="768" totalsRowBorderDxfId="767">
  <tableColumns count="8">
    <tableColumn id="1" xr3:uid="{5DD8ACF4-9E63-4511-B2BF-AD9BD2A261AF}" name="Column1" dataDxfId="766"/>
    <tableColumn id="2" xr3:uid="{7B488C1A-00AC-4969-984F-2456383F5EA3}" name="Priority" dataDxfId="765"/>
    <tableColumn id="3" xr3:uid="{DB7ED285-2C0D-41FE-B6FA-B18ED6964A46}" name="Impact" dataDxfId="764"/>
    <tableColumn id="4" xr3:uid="{4B73D367-CD4E-41E5-B8E6-954C6C66AB13}" name="Compliance" dataDxfId="763">
      <calculatedColumnFormula>IF(COUNTIF(D3:D49,"Non Compliant")&gt;0,"Non Compliant",IF(COUNTIF(D3:D49,"Partially Compliant")&gt;0,"Partially Compliant","Fully Compliant"))</calculatedColumnFormula>
    </tableColumn>
    <tableColumn id="5" xr3:uid="{6249834C-4C4D-4F5E-9B2C-132418E5E80B}" name="Work assigned to" dataDxfId="762"/>
    <tableColumn id="6" xr3:uid="{86F8E99D-7A62-48A6-921F-1448B7FFF98B}" name="Projected date for completion" dataDxfId="761"/>
    <tableColumn id="7" xr3:uid="{BCD260B0-7C3C-4317-9570-AD0FFBC0ED1A}" name="Description of work needing to be done" dataDxfId="760"/>
    <tableColumn id="8" xr3:uid="{BBCF221F-0C9A-4AC6-99E9-22FDB80A1979}" name="Evidence of Compliance" dataDxfId="75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CC37FE-1CD9-431E-A10E-C103AAF088AE}" name="Table2" displayName="Table2" ref="A1:G12" totalsRowShown="0" headerRowDxfId="758" dataDxfId="756" headerRowBorderDxfId="757" tableBorderDxfId="755" totalsRowBorderDxfId="754">
  <autoFilter ref="A1:G12" xr:uid="{5A30A0DF-7076-4884-8122-D7A248085FB4}"/>
  <tableColumns count="7">
    <tableColumn id="1" xr3:uid="{CC71243E-5FD8-4265-A5E8-61AB93FAE605}" name="Column1" dataDxfId="753"/>
    <tableColumn id="2" xr3:uid="{C569FC8F-3305-408D-A6B5-32FB31447DFA}" name="Priority" dataDxfId="752"/>
    <tableColumn id="3" xr3:uid="{C560D761-CD11-46ED-B34D-322A0F5A5486}" name="Impact" dataDxfId="751"/>
    <tableColumn id="4" xr3:uid="{1FD61E97-DFDF-41D8-9C0D-42461F747643}" name="Compliance" dataDxfId="750">
      <calculatedColumnFormula>IF(COUNTIF(D3:D50,"Non Compliant")&gt;0,"Non Compliant",IF(COUNTIF(D3:D50,"Partially Compliant")&gt;0,"Partially Compliant","Fully Compliant"))</calculatedColumnFormula>
    </tableColumn>
    <tableColumn id="5" xr3:uid="{CB0DC206-C95D-49AA-8331-9E1F6B58B161}" name="Work assigned to" dataDxfId="749"/>
    <tableColumn id="6" xr3:uid="{DE7AAE90-1CA9-442F-ACCA-1BB77E89A084}" name="Projected date for completion" dataDxfId="748"/>
    <tableColumn id="7" xr3:uid="{00236093-171D-476B-B9B3-7D057583008C}" name="Description of work needing to be done" dataDxfId="7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DC2799-09A5-4580-9A98-26719C912E7E}" name="Table3" displayName="Table3" ref="A1:H12" totalsRowShown="0" headerRowDxfId="746" dataDxfId="745" tableBorderDxfId="744">
  <tableColumns count="8">
    <tableColumn id="1" xr3:uid="{D24E95F5-5FC7-48F5-901E-71A6E7717326}" name="attract and maintain a competent and diverse workforce that can meet community and organisational needs" dataDxfId="743"/>
    <tableColumn id="2" xr3:uid="{37C2E8BE-99CF-41D6-B422-CD6B797FF304}" name="Priority" dataDxfId="742"/>
    <tableColumn id="3" xr3:uid="{89F11A9A-A7ED-4B06-B3B1-63FFE4D100DF}" name="Impact" dataDxfId="741"/>
    <tableColumn id="4" xr3:uid="{FD1641D6-E1C5-4633-86B0-EFB28287887C}" name="Compliance" dataDxfId="740">
      <calculatedColumnFormula>IF(COUNTIF(D3:D50,"Non Compliant")&gt;0,"Non Compliant",IF(COUNTIF(D3:D50,"Partially Compliant")&gt;0,"Partially Compliant","Fully Compliant"))</calculatedColumnFormula>
    </tableColumn>
    <tableColumn id="5" xr3:uid="{584A011F-D808-4E2D-813F-CE06397AD97D}" name="Work assigned to" dataDxfId="739"/>
    <tableColumn id="6" xr3:uid="{E0125C64-5D43-4750-A9BF-320A97BB2A88}" name="Projected date for completion" dataDxfId="738"/>
    <tableColumn id="7" xr3:uid="{F7E45963-6608-4EA7-AF15-FC3D4C328B3B}" name="Description of work needing to be done" dataDxfId="737"/>
    <tableColumn id="8" xr3:uid="{B83CB38B-639C-4B95-8C66-84437C26022E}" name="Evidence of Compliance" dataDxfId="736"/>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844166-F20A-4268-A5E4-6E29F9C1449A}" name="Table35" displayName="Table35" ref="A1:H12" totalsRowShown="0" headerRowDxfId="735" dataDxfId="733" headerRowBorderDxfId="734" tableBorderDxfId="732" totalsRowBorderDxfId="731">
  <autoFilter ref="A1:H12" xr:uid="{3CF12713-E1DC-4042-A595-A161AA9BAFD5}"/>
  <tableColumns count="8">
    <tableColumn id="1" xr3:uid="{4097D040-8181-40FE-8F4C-BB2A4A6D0B47}" name="develop and implement a variety of entry routes into the service to attract and recruit a diverse and professional workforce to meet its identified workforce requirements" dataDxfId="730"/>
    <tableColumn id="2" xr3:uid="{95E9F0E7-8742-4577-BAE2-A99DF2365F62}" name="Priority" dataDxfId="729"/>
    <tableColumn id="3" xr3:uid="{56C71826-1E47-4FB9-A98C-FDBBFA777A91}" name="Impact" dataDxfId="728"/>
    <tableColumn id="4" xr3:uid="{661CEB2A-4F8D-42E6-94D3-89A4A2625D99}" name="Compliance" dataDxfId="727">
      <calculatedColumnFormula>IF(COUNTIF(D3:D50,"Non Compliant")&gt;0,"Non Compliant",IF(COUNTIF(D3:D50,"Partially Compliant")&gt;0,"Partially Compliant","Fully Compliant"))</calculatedColumnFormula>
    </tableColumn>
    <tableColumn id="5" xr3:uid="{C48C0D03-C90A-4DF9-B9BB-350FBBCEF464}" name="Work assigned to" dataDxfId="726"/>
    <tableColumn id="6" xr3:uid="{8BAF97BC-6396-48DA-94D1-30A85AC1A838}" name="Projected date for completion" dataDxfId="725"/>
    <tableColumn id="7" xr3:uid="{B028F557-8B01-4364-A6DB-CB486213C76C}" name="Description of work needing to be done" dataDxfId="724"/>
    <tableColumn id="8" xr3:uid="{C9AF09B5-3F1F-408F-A0C4-053F8EDDF04F}" name="Evidence of Compliance" dataDxfId="72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6A7879-11E9-447E-BE29-AB30CFD75264}" name="Table356" displayName="Table356" ref="A1:H12" totalsRowShown="0" headerRowDxfId="722" dataDxfId="720" headerRowBorderDxfId="721" tableBorderDxfId="719" totalsRowBorderDxfId="718">
  <autoFilter ref="A1:H12" xr:uid="{3CF12713-E1DC-4042-A595-A161AA9BAFD5}"/>
  <tableColumns count="8">
    <tableColumn id="1" xr3:uid="{D218B91B-550B-4D35-A882-38701708192D}" name="Column1" dataDxfId="717"/>
    <tableColumn id="2" xr3:uid="{166D8C3B-79B1-4340-B2C4-EED243ADF177}" name="Priority" dataDxfId="716"/>
    <tableColumn id="3" xr3:uid="{21DBE1EA-083E-4AC1-81B7-6553E83D05F3}" name="Impact" dataDxfId="715"/>
    <tableColumn id="4" xr3:uid="{D6986B9E-027F-4D1D-8988-1EEFDA4F7BDD}" name="Compliance" dataDxfId="714">
      <calculatedColumnFormula>IF(COUNTIF(D3:D50,"Non Compliant")&gt;0,"Non Compliant",IF(COUNTIF(D3:D50,"Partially Compliant")&gt;0,"Partially Compliant","Fully Compliant"))</calculatedColumnFormula>
    </tableColumn>
    <tableColumn id="5" xr3:uid="{BBE8C6D4-5951-420F-8E6A-DFF1C597ECC8}" name="Work assigned to" dataDxfId="713"/>
    <tableColumn id="6" xr3:uid="{9957A2B3-CD88-4EA7-9191-B5CE60E66421}" name="Projected date for completion" dataDxfId="712"/>
    <tableColumn id="7" xr3:uid="{6ECA12D3-6F96-44EE-A042-33F062519FC3}" name="Description of work needing to be done" dataDxfId="711"/>
    <tableColumn id="8" xr3:uid="{888F4CC2-0AAC-4406-AF97-9A475C3F9FFF}" name="Evidence of Compliance" dataDxfId="7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AB40A5-13AB-4732-ADE2-D6DAE3C38473}" name="Table3567" displayName="Table3567" ref="A1:H12" totalsRowShown="0" headerRowDxfId="709" dataDxfId="707" headerRowBorderDxfId="708" tableBorderDxfId="706" totalsRowBorderDxfId="705">
  <autoFilter ref="A1:H12" xr:uid="{3CF12713-E1DC-4042-A595-A161AA9BAFD5}"/>
  <tableColumns count="8">
    <tableColumn id="1" xr3:uid="{3A872D1F-A2A9-44CB-8E50-33958C765656}" name="train and develop employees, including leaders, so they are competent in their respective roles" dataDxfId="704"/>
    <tableColumn id="2" xr3:uid="{BDE76DF8-B202-4CB5-8EF0-792DAA3BE78C}" name="Priority" dataDxfId="703"/>
    <tableColumn id="3" xr3:uid="{150D7184-FC04-426D-A17C-9026EDFDB86A}" name="Impact" dataDxfId="702"/>
    <tableColumn id="4" xr3:uid="{299C91EC-3524-4E7B-B1E1-D398D6CF4560}" name="Compliance" dataDxfId="701">
      <calculatedColumnFormula>IF(COUNTIF(D3:D50,"Non Compliant")&gt;0,"Non Compliant",IF(COUNTIF(D3:D50,"Partially Compliant")&gt;0,"Partially Compliant","Fully Compliant"))</calculatedColumnFormula>
    </tableColumn>
    <tableColumn id="5" xr3:uid="{FB037CB6-E0BE-4402-9B7A-2662756E3EED}" name="Work assigned to" dataDxfId="700"/>
    <tableColumn id="6" xr3:uid="{6BDBC66A-F628-4DC4-9237-B4968BBE0DBE}" name="Projected date for completion" dataDxfId="699"/>
    <tableColumn id="7" xr3:uid="{0886FBD4-98D3-4301-8DD5-7710F2B3739B}" name="Description of work needing to be done" dataDxfId="698"/>
    <tableColumn id="8" xr3:uid="{774C8EB9-D328-4C26-A61C-181189FE20B8}" name="Evidence of Compliance" dataDxfId="69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1.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24.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dimension ref="A1"/>
  <sheetViews>
    <sheetView topLeftCell="A13" workbookViewId="0">
      <selection sqref="A1:XFD1048576"/>
    </sheetView>
  </sheetViews>
  <sheetFormatPr defaultRowHeight="14.75" x14ac:dyDescent="0.7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5.5" customHeight="1" x14ac:dyDescent="0.75">
      <c r="A1" s="30" t="s">
        <v>210</v>
      </c>
      <c r="B1" s="31" t="s">
        <v>8</v>
      </c>
      <c r="C1" s="31" t="s">
        <v>9</v>
      </c>
      <c r="D1" s="31" t="s">
        <v>10</v>
      </c>
      <c r="E1" s="31" t="s">
        <v>39</v>
      </c>
      <c r="F1" s="31" t="s">
        <v>40</v>
      </c>
      <c r="G1" s="42" t="s">
        <v>41</v>
      </c>
      <c r="H1" s="71" t="s">
        <v>42</v>
      </c>
    </row>
    <row r="2" spans="1:8"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63</v>
      </c>
      <c r="B3" s="3"/>
      <c r="C3" s="3"/>
      <c r="D3" s="4"/>
      <c r="E3" s="35"/>
      <c r="F3" s="36"/>
      <c r="G3" s="44"/>
      <c r="H3" s="35"/>
    </row>
    <row r="4" spans="1:8" ht="39.450000000000003" customHeight="1" x14ac:dyDescent="0.75">
      <c r="A4" s="34" t="s">
        <v>64</v>
      </c>
      <c r="B4" s="3"/>
      <c r="C4" s="3"/>
      <c r="D4" s="4"/>
      <c r="E4" s="35"/>
      <c r="F4" s="36"/>
      <c r="G4" s="44"/>
      <c r="H4" s="69"/>
    </row>
    <row r="5" spans="1:8" ht="39.450000000000003" customHeight="1" x14ac:dyDescent="0.75">
      <c r="A5" s="34" t="s">
        <v>65</v>
      </c>
      <c r="B5" s="3"/>
      <c r="C5" s="3"/>
      <c r="D5" s="4"/>
      <c r="E5" s="35"/>
      <c r="F5" s="36"/>
      <c r="G5" s="44"/>
      <c r="H5" s="35"/>
    </row>
    <row r="6" spans="1:8" ht="39.450000000000003" customHeight="1" x14ac:dyDescent="0.75">
      <c r="A6" s="34" t="s">
        <v>66</v>
      </c>
      <c r="B6" s="3"/>
      <c r="C6" s="3"/>
      <c r="D6" s="4"/>
      <c r="E6" s="35"/>
      <c r="F6" s="36"/>
      <c r="G6" s="44"/>
      <c r="H6" s="69"/>
    </row>
    <row r="7" spans="1:8" ht="39.450000000000003" customHeight="1" x14ac:dyDescent="0.75">
      <c r="A7" s="34" t="s">
        <v>67</v>
      </c>
      <c r="B7" s="3"/>
      <c r="C7" s="3"/>
      <c r="D7" s="4"/>
      <c r="E7" s="35"/>
      <c r="F7" s="36"/>
      <c r="G7" s="44"/>
      <c r="H7" s="35"/>
    </row>
    <row r="8" spans="1:8" ht="39.450000000000003" customHeight="1" x14ac:dyDescent="0.75">
      <c r="A8" s="34" t="s">
        <v>68</v>
      </c>
      <c r="B8" s="3"/>
      <c r="C8" s="3"/>
      <c r="D8" s="4"/>
      <c r="E8" s="35"/>
      <c r="F8" s="36"/>
      <c r="G8" s="44"/>
      <c r="H8" s="69"/>
    </row>
    <row r="9" spans="1:8" ht="39.450000000000003" customHeight="1" x14ac:dyDescent="0.75">
      <c r="A9" s="34" t="s">
        <v>69</v>
      </c>
      <c r="B9" s="3"/>
      <c r="C9" s="3"/>
      <c r="D9" s="4"/>
      <c r="E9" s="35"/>
      <c r="F9" s="36"/>
      <c r="G9" s="44"/>
      <c r="H9" s="35"/>
    </row>
    <row r="10" spans="1:8" ht="39.450000000000003" customHeight="1" x14ac:dyDescent="0.75">
      <c r="A10" s="34" t="s">
        <v>70</v>
      </c>
      <c r="B10" s="3"/>
      <c r="C10" s="3"/>
      <c r="D10" s="4"/>
      <c r="E10" s="35"/>
      <c r="F10" s="36"/>
      <c r="G10" s="44"/>
      <c r="H10" s="69"/>
    </row>
    <row r="11" spans="1:8" ht="39.450000000000003" customHeight="1" x14ac:dyDescent="0.75">
      <c r="A11" s="34" t="s">
        <v>71</v>
      </c>
      <c r="B11" s="3"/>
      <c r="C11" s="3"/>
      <c r="D11" s="4"/>
      <c r="E11" s="35"/>
      <c r="F11" s="36"/>
      <c r="G11" s="44"/>
      <c r="H11" s="40"/>
    </row>
    <row r="12" spans="1:8" ht="39.450000000000003" customHeight="1" x14ac:dyDescent="0.75">
      <c r="A12" s="37" t="s">
        <v>72</v>
      </c>
      <c r="B12" s="38"/>
      <c r="C12" s="38"/>
      <c r="D12" s="39"/>
      <c r="E12" s="40"/>
      <c r="F12" s="41"/>
      <c r="G12" s="45"/>
      <c r="H12" s="69"/>
    </row>
  </sheetData>
  <conditionalFormatting sqref="B2:B12">
    <cfRule type="cellIs" dxfId="278" priority="7" operator="equal">
      <formula>"Low"</formula>
    </cfRule>
    <cfRule type="cellIs" dxfId="277" priority="8" operator="equal">
      <formula>"Medium"</formula>
    </cfRule>
    <cfRule type="cellIs" dxfId="276" priority="9" operator="equal">
      <formula>"High"</formula>
    </cfRule>
  </conditionalFormatting>
  <conditionalFormatting sqref="C2:C12">
    <cfRule type="cellIs" dxfId="275" priority="4" operator="equal">
      <formula>"Low"</formula>
    </cfRule>
    <cfRule type="cellIs" dxfId="274" priority="5" operator="equal">
      <formula>"Medium"</formula>
    </cfRule>
    <cfRule type="cellIs" dxfId="273"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C3EDA4A6-8A1F-4591-B019-19A03C0216FC}">
            <xm:f>Lists!$C$4</xm:f>
            <x14:dxf>
              <font>
                <color auto="1"/>
              </font>
              <fill>
                <patternFill>
                  <bgColor rgb="FFFF3300"/>
                </patternFill>
              </fill>
            </x14:dxf>
          </x14:cfRule>
          <x14:cfRule type="cellIs" priority="2" operator="equal" id="{54F145CF-3FAA-4F99-ABC2-D568DC2042B0}">
            <xm:f>Lists!$C$3</xm:f>
            <x14:dxf>
              <font>
                <color auto="1"/>
              </font>
              <fill>
                <patternFill>
                  <bgColor rgb="FFFFC000"/>
                </patternFill>
              </fill>
            </x14:dxf>
          </x14:cfRule>
          <x14:cfRule type="cellIs" priority="3" operator="equal" id="{32FB9AC5-5ACF-424D-B588-6EFF9D0AE21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dimension ref="A1:H12"/>
  <sheetViews>
    <sheetView workbookViewId="0">
      <pane ySplit="1" topLeftCell="A2" activePane="bottomLeft" state="frozen"/>
      <selection pane="bottomLeft" activeCell="A4" sqref="A4"/>
    </sheetView>
  </sheetViews>
  <sheetFormatPr defaultColWidth="9" defaultRowHeight="39.450000000000003" customHeight="1" x14ac:dyDescent="0.75"/>
  <cols>
    <col min="1" max="1" width="59.0898437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134.5" customHeight="1" x14ac:dyDescent="0.75">
      <c r="A1" s="30" t="s">
        <v>38</v>
      </c>
      <c r="B1" s="31" t="s">
        <v>8</v>
      </c>
      <c r="C1" s="31" t="s">
        <v>9</v>
      </c>
      <c r="D1" s="31" t="s">
        <v>10</v>
      </c>
      <c r="E1" s="31" t="s">
        <v>39</v>
      </c>
      <c r="F1" s="31" t="s">
        <v>40</v>
      </c>
      <c r="G1" s="42" t="s">
        <v>41</v>
      </c>
      <c r="H1" s="71" t="s">
        <v>42</v>
      </c>
    </row>
    <row r="2" spans="1:8" s="32" customFormat="1" ht="48.75"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73</v>
      </c>
      <c r="B3" s="3"/>
      <c r="C3" s="3"/>
      <c r="D3" s="4"/>
      <c r="E3" s="35"/>
      <c r="F3" s="36"/>
      <c r="G3" s="44"/>
      <c r="H3" s="35"/>
    </row>
    <row r="4" spans="1:8" ht="39.450000000000003" customHeight="1" x14ac:dyDescent="0.75">
      <c r="A4" s="34" t="s">
        <v>74</v>
      </c>
      <c r="B4" s="3"/>
      <c r="C4" s="3"/>
      <c r="D4" s="4"/>
      <c r="E4" s="35"/>
      <c r="F4" s="36"/>
      <c r="G4" s="44"/>
      <c r="H4" s="69"/>
    </row>
    <row r="5" spans="1:8" ht="39.450000000000003" customHeight="1" x14ac:dyDescent="0.75">
      <c r="A5" s="34" t="s">
        <v>75</v>
      </c>
      <c r="B5" s="3"/>
      <c r="C5" s="3"/>
      <c r="D5" s="4"/>
      <c r="E5" s="35"/>
      <c r="F5" s="36"/>
      <c r="G5" s="44"/>
      <c r="H5" s="35"/>
    </row>
    <row r="6" spans="1:8" ht="39.450000000000003" customHeight="1" x14ac:dyDescent="0.75">
      <c r="A6" s="34" t="s">
        <v>76</v>
      </c>
      <c r="B6" s="3"/>
      <c r="C6" s="3"/>
      <c r="D6" s="4"/>
      <c r="E6" s="35"/>
      <c r="F6" s="36"/>
      <c r="G6" s="44"/>
      <c r="H6" s="69"/>
    </row>
    <row r="7" spans="1:8" ht="39.450000000000003" customHeight="1" x14ac:dyDescent="0.75">
      <c r="A7" s="34" t="s">
        <v>77</v>
      </c>
      <c r="B7" s="3"/>
      <c r="C7" s="3"/>
      <c r="D7" s="4"/>
      <c r="E7" s="35"/>
      <c r="F7" s="36"/>
      <c r="G7" s="44"/>
      <c r="H7" s="35"/>
    </row>
    <row r="8" spans="1:8" ht="39.450000000000003" customHeight="1" x14ac:dyDescent="0.75">
      <c r="A8" s="34" t="s">
        <v>78</v>
      </c>
      <c r="B8" s="3"/>
      <c r="C8" s="3"/>
      <c r="D8" s="4"/>
      <c r="E8" s="35"/>
      <c r="F8" s="36"/>
      <c r="G8" s="44"/>
      <c r="H8" s="69"/>
    </row>
    <row r="9" spans="1:8" ht="39.450000000000003" customHeight="1" x14ac:dyDescent="0.75">
      <c r="A9" s="34" t="s">
        <v>79</v>
      </c>
      <c r="B9" s="3"/>
      <c r="C9" s="3"/>
      <c r="D9" s="4"/>
      <c r="E9" s="35"/>
      <c r="F9" s="36"/>
      <c r="G9" s="44"/>
      <c r="H9" s="35"/>
    </row>
    <row r="10" spans="1:8" ht="39.450000000000003" customHeight="1" x14ac:dyDescent="0.75">
      <c r="A10" s="34" t="s">
        <v>80</v>
      </c>
      <c r="B10" s="3"/>
      <c r="C10" s="3"/>
      <c r="D10" s="4"/>
      <c r="E10" s="35"/>
      <c r="F10" s="36"/>
      <c r="G10" s="44"/>
      <c r="H10" s="69"/>
    </row>
    <row r="11" spans="1:8" ht="39.450000000000003" customHeight="1" x14ac:dyDescent="0.75">
      <c r="A11" s="34" t="s">
        <v>81</v>
      </c>
      <c r="B11" s="3"/>
      <c r="C11" s="3"/>
      <c r="D11" s="4"/>
      <c r="E11" s="35"/>
      <c r="F11" s="36"/>
      <c r="G11" s="44"/>
      <c r="H11" s="40"/>
    </row>
    <row r="12" spans="1:8" ht="39.450000000000003" customHeight="1" x14ac:dyDescent="0.75">
      <c r="A12" s="37" t="s">
        <v>82</v>
      </c>
      <c r="B12" s="38"/>
      <c r="C12" s="38"/>
      <c r="D12" s="39"/>
      <c r="E12" s="40"/>
      <c r="F12" s="41"/>
      <c r="G12" s="45"/>
      <c r="H12" s="69"/>
    </row>
  </sheetData>
  <conditionalFormatting sqref="B2:B12">
    <cfRule type="cellIs" dxfId="269" priority="7" operator="equal">
      <formula>"Low"</formula>
    </cfRule>
    <cfRule type="cellIs" dxfId="268" priority="8" operator="equal">
      <formula>"Medium"</formula>
    </cfRule>
    <cfRule type="cellIs" dxfId="267" priority="9" operator="equal">
      <formula>"High"</formula>
    </cfRule>
  </conditionalFormatting>
  <conditionalFormatting sqref="C2:C12">
    <cfRule type="cellIs" dxfId="266" priority="4" operator="equal">
      <formula>"Low"</formula>
    </cfRule>
    <cfRule type="cellIs" dxfId="265" priority="5" operator="equal">
      <formula>"Medium"</formula>
    </cfRule>
    <cfRule type="cellIs" dxfId="264"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DFBE0796-5C8B-4B2A-A1E6-D91EF7BC20DF}">
            <xm:f>Lists!$C$4</xm:f>
            <x14:dxf>
              <font>
                <color auto="1"/>
              </font>
              <fill>
                <patternFill>
                  <bgColor rgb="FFFF3300"/>
                </patternFill>
              </fill>
            </x14:dxf>
          </x14:cfRule>
          <x14:cfRule type="cellIs" priority="2" operator="equal" id="{A05F9D3C-28EE-4D21-997E-CD5EB3C4A68D}">
            <xm:f>Lists!$C$3</xm:f>
            <x14:dxf>
              <font>
                <color auto="1"/>
              </font>
              <fill>
                <patternFill>
                  <bgColor rgb="FFFFC000"/>
                </patternFill>
              </fill>
            </x14:dxf>
          </x14:cfRule>
          <x14:cfRule type="cellIs" priority="3" operator="equal" id="{98FFF73A-EECC-47CE-AAF2-8C97741A0B49}">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dimension ref="A1:H50"/>
  <sheetViews>
    <sheetView workbookViewId="0">
      <pane ySplit="1" topLeftCell="A2" activePane="bottomLeft" state="frozen"/>
      <selection pane="bottomLeft" activeCell="A2" sqref="A2"/>
    </sheetView>
  </sheetViews>
  <sheetFormatPr defaultColWidth="9" defaultRowHeight="18"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4.5" customHeight="1" x14ac:dyDescent="0.75">
      <c r="A1" s="30" t="s">
        <v>211</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83</v>
      </c>
      <c r="B3" s="3"/>
      <c r="C3" s="3"/>
      <c r="D3" s="4"/>
      <c r="E3" s="35"/>
      <c r="F3" s="36"/>
      <c r="G3" s="44"/>
      <c r="H3" s="35"/>
    </row>
    <row r="4" spans="1:8" ht="39.450000000000003" customHeight="1" x14ac:dyDescent="0.75">
      <c r="A4" s="34" t="s">
        <v>84</v>
      </c>
      <c r="B4" s="3"/>
      <c r="C4" s="3"/>
      <c r="D4" s="4"/>
      <c r="E4" s="35"/>
      <c r="F4" s="36"/>
      <c r="G4" s="44"/>
      <c r="H4" s="69"/>
    </row>
    <row r="5" spans="1:8" ht="39.450000000000003" customHeight="1" x14ac:dyDescent="0.75">
      <c r="A5" s="34" t="s">
        <v>85</v>
      </c>
      <c r="B5" s="3"/>
      <c r="C5" s="3"/>
      <c r="D5" s="4"/>
      <c r="E5" s="35"/>
      <c r="F5" s="36"/>
      <c r="G5" s="44"/>
      <c r="H5" s="35"/>
    </row>
    <row r="6" spans="1:8" ht="39.450000000000003" customHeight="1" x14ac:dyDescent="0.75">
      <c r="A6" s="34" t="s">
        <v>86</v>
      </c>
      <c r="B6" s="3"/>
      <c r="C6" s="3"/>
      <c r="D6" s="4"/>
      <c r="E6" s="35"/>
      <c r="F6" s="36"/>
      <c r="G6" s="44"/>
      <c r="H6" s="69"/>
    </row>
    <row r="7" spans="1:8" ht="39.450000000000003" customHeight="1" x14ac:dyDescent="0.75">
      <c r="A7" s="34" t="s">
        <v>87</v>
      </c>
      <c r="B7" s="3"/>
      <c r="C7" s="3"/>
      <c r="D7" s="4"/>
      <c r="E7" s="35"/>
      <c r="F7" s="36"/>
      <c r="G7" s="44"/>
      <c r="H7" s="35"/>
    </row>
    <row r="8" spans="1:8" ht="39.450000000000003" customHeight="1" x14ac:dyDescent="0.75">
      <c r="A8" s="34" t="s">
        <v>88</v>
      </c>
      <c r="B8" s="3"/>
      <c r="C8" s="3"/>
      <c r="D8" s="4"/>
      <c r="E8" s="35"/>
      <c r="F8" s="36"/>
      <c r="G8" s="44"/>
      <c r="H8" s="69"/>
    </row>
    <row r="9" spans="1:8" ht="39.450000000000003" customHeight="1" x14ac:dyDescent="0.75">
      <c r="A9" s="34" t="s">
        <v>89</v>
      </c>
      <c r="B9" s="3"/>
      <c r="C9" s="3"/>
      <c r="D9" s="4"/>
      <c r="E9" s="35"/>
      <c r="F9" s="36"/>
      <c r="G9" s="44"/>
      <c r="H9" s="35"/>
    </row>
    <row r="10" spans="1:8" ht="39.450000000000003" customHeight="1" x14ac:dyDescent="0.75">
      <c r="A10" s="34" t="s">
        <v>90</v>
      </c>
      <c r="B10" s="3"/>
      <c r="C10" s="3"/>
      <c r="D10" s="4"/>
      <c r="E10" s="35"/>
      <c r="F10" s="36"/>
      <c r="G10" s="44"/>
      <c r="H10" s="69"/>
    </row>
    <row r="11" spans="1:8" ht="39.450000000000003" customHeight="1" x14ac:dyDescent="0.75">
      <c r="A11" s="34" t="s">
        <v>91</v>
      </c>
      <c r="B11" s="3"/>
      <c r="C11" s="3"/>
      <c r="D11" s="4"/>
      <c r="E11" s="35"/>
      <c r="F11" s="36"/>
      <c r="G11" s="44"/>
      <c r="H11" s="40"/>
    </row>
    <row r="12" spans="1:8" ht="39.450000000000003" customHeight="1" x14ac:dyDescent="0.75">
      <c r="A12" s="37" t="s">
        <v>92</v>
      </c>
      <c r="B12" s="38"/>
      <c r="C12" s="38"/>
      <c r="D12" s="39"/>
      <c r="E12" s="40"/>
      <c r="F12" s="41"/>
      <c r="G12" s="45"/>
      <c r="H12" s="69"/>
    </row>
    <row r="13" spans="1:8" ht="39" customHeight="1" x14ac:dyDescent="0.75"/>
    <row r="14" spans="1:8" ht="39" customHeight="1" x14ac:dyDescent="0.75"/>
    <row r="15" spans="1:8" ht="39" customHeight="1" x14ac:dyDescent="0.75"/>
    <row r="16" spans="1:8" ht="39" customHeight="1" x14ac:dyDescent="0.75"/>
    <row r="17" ht="39" customHeight="1" x14ac:dyDescent="0.75"/>
    <row r="18" ht="39" customHeight="1" x14ac:dyDescent="0.75"/>
    <row r="19" ht="39" customHeight="1" x14ac:dyDescent="0.75"/>
    <row r="20" ht="39" customHeight="1" x14ac:dyDescent="0.75"/>
    <row r="21" ht="39" customHeight="1" x14ac:dyDescent="0.75"/>
    <row r="22" ht="39" customHeight="1" x14ac:dyDescent="0.75"/>
    <row r="23" ht="39" customHeight="1" x14ac:dyDescent="0.75"/>
    <row r="24" ht="39" customHeight="1" x14ac:dyDescent="0.75"/>
    <row r="25" ht="39" customHeight="1" x14ac:dyDescent="0.75"/>
    <row r="26" ht="39" customHeight="1" x14ac:dyDescent="0.75"/>
    <row r="27" ht="39" customHeight="1" x14ac:dyDescent="0.75"/>
    <row r="28" ht="39" customHeight="1" x14ac:dyDescent="0.75"/>
    <row r="29" ht="39" customHeight="1" x14ac:dyDescent="0.75"/>
    <row r="30" ht="39" customHeight="1" x14ac:dyDescent="0.75"/>
    <row r="31" ht="39" customHeight="1" x14ac:dyDescent="0.75"/>
    <row r="32" ht="39" customHeight="1" x14ac:dyDescent="0.75"/>
    <row r="33" ht="39" customHeight="1" x14ac:dyDescent="0.75"/>
    <row r="34" ht="39" customHeight="1" x14ac:dyDescent="0.75"/>
    <row r="35" ht="39" customHeight="1" x14ac:dyDescent="0.75"/>
    <row r="36" ht="39" customHeight="1" x14ac:dyDescent="0.75"/>
    <row r="37" ht="39" customHeight="1" x14ac:dyDescent="0.75"/>
    <row r="38" ht="39" customHeight="1" x14ac:dyDescent="0.75"/>
    <row r="39" ht="39" customHeight="1" x14ac:dyDescent="0.75"/>
    <row r="40" ht="39" customHeight="1" x14ac:dyDescent="0.75"/>
    <row r="41" ht="39" customHeight="1" x14ac:dyDescent="0.75"/>
    <row r="42" ht="39" customHeight="1" x14ac:dyDescent="0.75"/>
    <row r="43" ht="39" customHeight="1" x14ac:dyDescent="0.75"/>
    <row r="44" ht="39" customHeight="1" x14ac:dyDescent="0.75"/>
    <row r="45" ht="39" customHeight="1" x14ac:dyDescent="0.75"/>
    <row r="46" ht="39" customHeight="1" x14ac:dyDescent="0.75"/>
    <row r="47" ht="39" customHeight="1" x14ac:dyDescent="0.75"/>
    <row r="48" ht="39" customHeight="1" x14ac:dyDescent="0.75"/>
    <row r="49" ht="39" customHeight="1" x14ac:dyDescent="0.75"/>
    <row r="50" ht="39" customHeight="1" x14ac:dyDescent="0.75"/>
  </sheetData>
  <conditionalFormatting sqref="B2:B12">
    <cfRule type="cellIs" dxfId="260" priority="7" operator="equal">
      <formula>"Low"</formula>
    </cfRule>
    <cfRule type="cellIs" dxfId="259" priority="8" operator="equal">
      <formula>"Medium"</formula>
    </cfRule>
    <cfRule type="cellIs" dxfId="258" priority="9" operator="equal">
      <formula>"High"</formula>
    </cfRule>
  </conditionalFormatting>
  <conditionalFormatting sqref="C2:C12">
    <cfRule type="cellIs" dxfId="257" priority="4" operator="equal">
      <formula>"Low"</formula>
    </cfRule>
    <cfRule type="cellIs" dxfId="256" priority="5" operator="equal">
      <formula>"Medium"</formula>
    </cfRule>
    <cfRule type="cellIs" dxfId="255"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C4A62FC0-772F-47EA-9923-75347DE7223C}">
            <xm:f>Lists!$C$4</xm:f>
            <x14:dxf>
              <font>
                <color auto="1"/>
              </font>
              <fill>
                <patternFill>
                  <bgColor rgb="FFFF3300"/>
                </patternFill>
              </fill>
            </x14:dxf>
          </x14:cfRule>
          <x14:cfRule type="cellIs" priority="2" operator="equal" id="{FD36358F-F280-4222-9DFA-83DA38B7F876}">
            <xm:f>Lists!$C$3</xm:f>
            <x14:dxf>
              <font>
                <color auto="1"/>
              </font>
              <fill>
                <patternFill>
                  <bgColor rgb="FFFFC000"/>
                </patternFill>
              </fill>
            </x14:dxf>
          </x14:cfRule>
          <x14:cfRule type="cellIs" priority="3" operator="equal" id="{10914058-26A8-4BC8-9EF5-25A1D66666D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dimension ref="A1:H50"/>
  <sheetViews>
    <sheetView workbookViewId="0">
      <pane ySplit="1" topLeftCell="A2" activePane="bottomLeft" state="frozen"/>
      <selection pane="bottomLeft" activeCell="A2" sqref="A2"/>
    </sheetView>
  </sheetViews>
  <sheetFormatPr defaultColWidth="9" defaultRowHeight="18"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47.25" customHeight="1" x14ac:dyDescent="0.75">
      <c r="A1" s="30" t="s">
        <v>212</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93</v>
      </c>
      <c r="B3" s="3"/>
      <c r="C3" s="3"/>
      <c r="D3" s="4"/>
      <c r="E3" s="35"/>
      <c r="F3" s="36"/>
      <c r="G3" s="44"/>
      <c r="H3" s="35"/>
    </row>
    <row r="4" spans="1:8" ht="39.450000000000003" customHeight="1" x14ac:dyDescent="0.75">
      <c r="A4" s="34" t="s">
        <v>94</v>
      </c>
      <c r="B4" s="3"/>
      <c r="C4" s="3"/>
      <c r="D4" s="4"/>
      <c r="E4" s="35"/>
      <c r="F4" s="36"/>
      <c r="G4" s="44"/>
      <c r="H4" s="69"/>
    </row>
    <row r="5" spans="1:8" ht="39.450000000000003" customHeight="1" x14ac:dyDescent="0.75">
      <c r="A5" s="34" t="s">
        <v>95</v>
      </c>
      <c r="B5" s="3"/>
      <c r="C5" s="3"/>
      <c r="D5" s="4"/>
      <c r="E5" s="35"/>
      <c r="F5" s="36"/>
      <c r="G5" s="44"/>
      <c r="H5" s="35"/>
    </row>
    <row r="6" spans="1:8" ht="39.450000000000003" customHeight="1" x14ac:dyDescent="0.75">
      <c r="A6" s="34" t="s">
        <v>96</v>
      </c>
      <c r="B6" s="3"/>
      <c r="C6" s="3"/>
      <c r="D6" s="4"/>
      <c r="E6" s="35"/>
      <c r="F6" s="36"/>
      <c r="G6" s="44"/>
      <c r="H6" s="69"/>
    </row>
    <row r="7" spans="1:8" ht="39.450000000000003" customHeight="1" x14ac:dyDescent="0.75">
      <c r="A7" s="34" t="s">
        <v>97</v>
      </c>
      <c r="B7" s="3"/>
      <c r="C7" s="3"/>
      <c r="D7" s="4"/>
      <c r="E7" s="35"/>
      <c r="F7" s="36"/>
      <c r="G7" s="44"/>
      <c r="H7" s="35"/>
    </row>
    <row r="8" spans="1:8" ht="39.450000000000003" customHeight="1" x14ac:dyDescent="0.75">
      <c r="A8" s="34" t="s">
        <v>98</v>
      </c>
      <c r="B8" s="3"/>
      <c r="C8" s="3"/>
      <c r="D8" s="4"/>
      <c r="E8" s="35"/>
      <c r="F8" s="36"/>
      <c r="G8" s="44"/>
      <c r="H8" s="69"/>
    </row>
    <row r="9" spans="1:8" ht="39.450000000000003" customHeight="1" x14ac:dyDescent="0.75">
      <c r="A9" s="34" t="s">
        <v>99</v>
      </c>
      <c r="B9" s="3"/>
      <c r="C9" s="3"/>
      <c r="D9" s="4"/>
      <c r="E9" s="35"/>
      <c r="F9" s="36"/>
      <c r="G9" s="44"/>
      <c r="H9" s="35"/>
    </row>
    <row r="10" spans="1:8" ht="39.450000000000003" customHeight="1" x14ac:dyDescent="0.75">
      <c r="A10" s="34" t="s">
        <v>100</v>
      </c>
      <c r="B10" s="3"/>
      <c r="C10" s="3"/>
      <c r="D10" s="4"/>
      <c r="E10" s="35"/>
      <c r="F10" s="36"/>
      <c r="G10" s="44"/>
      <c r="H10" s="69"/>
    </row>
    <row r="11" spans="1:8" ht="39.450000000000003" customHeight="1" x14ac:dyDescent="0.75">
      <c r="A11" s="34" t="s">
        <v>101</v>
      </c>
      <c r="B11" s="3"/>
      <c r="C11" s="3"/>
      <c r="D11" s="4"/>
      <c r="E11" s="35"/>
      <c r="F11" s="36"/>
      <c r="G11" s="44"/>
      <c r="H11" s="40"/>
    </row>
    <row r="12" spans="1:8" ht="39.450000000000003" customHeight="1" x14ac:dyDescent="0.75">
      <c r="A12" s="37" t="s">
        <v>102</v>
      </c>
      <c r="B12" s="38"/>
      <c r="C12" s="38"/>
      <c r="D12" s="39"/>
      <c r="E12" s="40"/>
      <c r="F12" s="41"/>
      <c r="G12" s="45"/>
      <c r="H12" s="69"/>
    </row>
    <row r="13" spans="1:8" ht="39" customHeight="1" x14ac:dyDescent="0.75"/>
    <row r="14" spans="1:8" ht="39" customHeight="1" x14ac:dyDescent="0.75"/>
    <row r="15" spans="1:8" ht="39" customHeight="1" x14ac:dyDescent="0.75"/>
    <row r="16" spans="1:8" ht="39" customHeight="1" x14ac:dyDescent="0.75"/>
    <row r="17" ht="39" customHeight="1" x14ac:dyDescent="0.75"/>
    <row r="18" ht="39" customHeight="1" x14ac:dyDescent="0.75"/>
    <row r="19" ht="39" customHeight="1" x14ac:dyDescent="0.75"/>
    <row r="20" ht="39" customHeight="1" x14ac:dyDescent="0.75"/>
    <row r="21" ht="39" customHeight="1" x14ac:dyDescent="0.75"/>
    <row r="22" ht="39" customHeight="1" x14ac:dyDescent="0.75"/>
    <row r="23" ht="39" customHeight="1" x14ac:dyDescent="0.75"/>
    <row r="24" ht="39" customHeight="1" x14ac:dyDescent="0.75"/>
    <row r="25" ht="39" customHeight="1" x14ac:dyDescent="0.75"/>
    <row r="26" ht="39" customHeight="1" x14ac:dyDescent="0.75"/>
    <row r="27" ht="39" customHeight="1" x14ac:dyDescent="0.75"/>
    <row r="28" ht="39" customHeight="1" x14ac:dyDescent="0.75"/>
    <row r="29" ht="39" customHeight="1" x14ac:dyDescent="0.75"/>
    <row r="30" ht="39" customHeight="1" x14ac:dyDescent="0.75"/>
    <row r="31" ht="39" customHeight="1" x14ac:dyDescent="0.75"/>
    <row r="32" ht="39" customHeight="1" x14ac:dyDescent="0.75"/>
    <row r="33" ht="39" customHeight="1" x14ac:dyDescent="0.75"/>
    <row r="34" ht="39" customHeight="1" x14ac:dyDescent="0.75"/>
    <row r="35" ht="39" customHeight="1" x14ac:dyDescent="0.75"/>
    <row r="36" ht="39" customHeight="1" x14ac:dyDescent="0.75"/>
    <row r="37" ht="39" customHeight="1" x14ac:dyDescent="0.75"/>
    <row r="38" ht="39" customHeight="1" x14ac:dyDescent="0.75"/>
    <row r="39" ht="39" customHeight="1" x14ac:dyDescent="0.75"/>
    <row r="40" ht="39" customHeight="1" x14ac:dyDescent="0.75"/>
    <row r="41" ht="39" customHeight="1" x14ac:dyDescent="0.75"/>
    <row r="42" ht="39" customHeight="1" x14ac:dyDescent="0.75"/>
    <row r="43" ht="39" customHeight="1" x14ac:dyDescent="0.75"/>
    <row r="44" ht="39" customHeight="1" x14ac:dyDescent="0.75"/>
    <row r="45" ht="39" customHeight="1" x14ac:dyDescent="0.75"/>
    <row r="46" ht="39" customHeight="1" x14ac:dyDescent="0.75"/>
    <row r="47" ht="39" customHeight="1" x14ac:dyDescent="0.75"/>
    <row r="48" ht="39" customHeight="1" x14ac:dyDescent="0.75"/>
    <row r="49" ht="39" customHeight="1" x14ac:dyDescent="0.75"/>
    <row r="50" ht="39" customHeight="1" x14ac:dyDescent="0.75"/>
  </sheetData>
  <conditionalFormatting sqref="B2:B12">
    <cfRule type="cellIs" dxfId="251" priority="7" operator="equal">
      <formula>"Low"</formula>
    </cfRule>
    <cfRule type="cellIs" dxfId="250" priority="8" operator="equal">
      <formula>"Medium"</formula>
    </cfRule>
    <cfRule type="cellIs" dxfId="249" priority="9" operator="equal">
      <formula>"High"</formula>
    </cfRule>
  </conditionalFormatting>
  <conditionalFormatting sqref="C2:C12">
    <cfRule type="cellIs" dxfId="248" priority="4" operator="equal">
      <formula>"Low"</formula>
    </cfRule>
    <cfRule type="cellIs" dxfId="247" priority="5" operator="equal">
      <formula>"Medium"</formula>
    </cfRule>
    <cfRule type="cellIs" dxfId="246"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ABD59649-81AC-44C4-9063-779B4517DE06}">
            <xm:f>Lists!$C$4</xm:f>
            <x14:dxf>
              <font>
                <color auto="1"/>
              </font>
              <fill>
                <patternFill>
                  <bgColor rgb="FFFF3300"/>
                </patternFill>
              </fill>
            </x14:dxf>
          </x14:cfRule>
          <x14:cfRule type="cellIs" priority="2" operator="equal" id="{C25C532B-CCEB-446A-890A-85B397FEACF5}">
            <xm:f>Lists!$C$3</xm:f>
            <x14:dxf>
              <font>
                <color auto="1"/>
              </font>
              <fill>
                <patternFill>
                  <bgColor rgb="FFFFC000"/>
                </patternFill>
              </fill>
            </x14:dxf>
          </x14:cfRule>
          <x14:cfRule type="cellIs" priority="3" operator="equal" id="{5061DFFF-71E4-466C-B30F-34724127F79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9" customHeight="1" x14ac:dyDescent="0.75">
      <c r="A1" s="30" t="s">
        <v>213</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103</v>
      </c>
      <c r="B3" s="3"/>
      <c r="C3" s="3"/>
      <c r="D3" s="4"/>
      <c r="E3" s="35"/>
      <c r="F3" s="36"/>
      <c r="G3" s="44"/>
      <c r="H3" s="35"/>
    </row>
    <row r="4" spans="1:8" ht="39.450000000000003" customHeight="1" x14ac:dyDescent="0.75">
      <c r="A4" s="34" t="s">
        <v>104</v>
      </c>
      <c r="B4" s="3"/>
      <c r="C4" s="3"/>
      <c r="D4" s="4"/>
      <c r="E4" s="35"/>
      <c r="F4" s="36"/>
      <c r="G4" s="44"/>
      <c r="H4" s="69"/>
    </row>
    <row r="5" spans="1:8" ht="39.450000000000003" customHeight="1" x14ac:dyDescent="0.75">
      <c r="A5" s="34" t="s">
        <v>105</v>
      </c>
      <c r="B5" s="3"/>
      <c r="C5" s="3"/>
      <c r="D5" s="4"/>
      <c r="E5" s="35"/>
      <c r="F5" s="36"/>
      <c r="G5" s="44"/>
      <c r="H5" s="35"/>
    </row>
    <row r="6" spans="1:8" ht="39.450000000000003" customHeight="1" x14ac:dyDescent="0.75">
      <c r="A6" s="34" t="s">
        <v>106</v>
      </c>
      <c r="B6" s="3"/>
      <c r="C6" s="3"/>
      <c r="D6" s="4"/>
      <c r="E6" s="35"/>
      <c r="F6" s="36"/>
      <c r="G6" s="44"/>
      <c r="H6" s="69"/>
    </row>
    <row r="7" spans="1:8" ht="39.450000000000003" customHeight="1" x14ac:dyDescent="0.75">
      <c r="A7" s="34" t="s">
        <v>107</v>
      </c>
      <c r="B7" s="3"/>
      <c r="C7" s="3"/>
      <c r="D7" s="4"/>
      <c r="E7" s="35"/>
      <c r="F7" s="36"/>
      <c r="G7" s="44"/>
      <c r="H7" s="35"/>
    </row>
    <row r="8" spans="1:8" ht="39.450000000000003" customHeight="1" x14ac:dyDescent="0.75">
      <c r="A8" s="34" t="s">
        <v>108</v>
      </c>
      <c r="B8" s="3"/>
      <c r="C8" s="3"/>
      <c r="D8" s="4"/>
      <c r="E8" s="35"/>
      <c r="F8" s="36"/>
      <c r="G8" s="44"/>
      <c r="H8" s="69"/>
    </row>
    <row r="9" spans="1:8" ht="39.450000000000003" customHeight="1" x14ac:dyDescent="0.75">
      <c r="A9" s="34" t="s">
        <v>109</v>
      </c>
      <c r="B9" s="3"/>
      <c r="C9" s="3"/>
      <c r="D9" s="4"/>
      <c r="E9" s="35"/>
      <c r="F9" s="36"/>
      <c r="G9" s="44"/>
      <c r="H9" s="35"/>
    </row>
    <row r="10" spans="1:8" ht="39.450000000000003" customHeight="1" x14ac:dyDescent="0.75">
      <c r="A10" s="34" t="s">
        <v>110</v>
      </c>
      <c r="B10" s="3"/>
      <c r="C10" s="3"/>
      <c r="D10" s="4"/>
      <c r="E10" s="35"/>
      <c r="F10" s="36"/>
      <c r="G10" s="44"/>
      <c r="H10" s="69"/>
    </row>
    <row r="11" spans="1:8" ht="39.450000000000003" customHeight="1" x14ac:dyDescent="0.75">
      <c r="A11" s="34" t="s">
        <v>111</v>
      </c>
      <c r="B11" s="3"/>
      <c r="C11" s="3"/>
      <c r="D11" s="4"/>
      <c r="E11" s="35"/>
      <c r="F11" s="36"/>
      <c r="G11" s="44"/>
      <c r="H11" s="40"/>
    </row>
    <row r="12" spans="1:8" ht="39.450000000000003" customHeight="1" x14ac:dyDescent="0.75">
      <c r="A12" s="37" t="s">
        <v>112</v>
      </c>
      <c r="B12" s="38"/>
      <c r="C12" s="38"/>
      <c r="D12" s="39"/>
      <c r="E12" s="40"/>
      <c r="F12" s="41"/>
      <c r="G12" s="45"/>
      <c r="H12" s="69"/>
    </row>
  </sheetData>
  <conditionalFormatting sqref="B2:B12">
    <cfRule type="cellIs" dxfId="242" priority="7" operator="equal">
      <formula>"Low"</formula>
    </cfRule>
    <cfRule type="cellIs" dxfId="241" priority="8" operator="equal">
      <formula>"Medium"</formula>
    </cfRule>
    <cfRule type="cellIs" dxfId="240" priority="9" operator="equal">
      <formula>"High"</formula>
    </cfRule>
  </conditionalFormatting>
  <conditionalFormatting sqref="C2:C12">
    <cfRule type="cellIs" dxfId="239" priority="4" operator="equal">
      <formula>"Low"</formula>
    </cfRule>
    <cfRule type="cellIs" dxfId="238" priority="5" operator="equal">
      <formula>"Medium"</formula>
    </cfRule>
    <cfRule type="cellIs" dxfId="237"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E249BE32-CCC3-4925-AFF8-F0EF250A4C7B}">
            <xm:f>Lists!$C$4</xm:f>
            <x14:dxf>
              <font>
                <color auto="1"/>
              </font>
              <fill>
                <patternFill>
                  <bgColor rgb="FFFF3300"/>
                </patternFill>
              </fill>
            </x14:dxf>
          </x14:cfRule>
          <x14:cfRule type="cellIs" priority="2" operator="equal" id="{6E384231-54BA-4B57-9A23-7CA98FE2CD0F}">
            <xm:f>Lists!$C$3</xm:f>
            <x14:dxf>
              <font>
                <color auto="1"/>
              </font>
              <fill>
                <patternFill>
                  <bgColor rgb="FFFFC000"/>
                </patternFill>
              </fill>
            </x14:dxf>
          </x14:cfRule>
          <x14:cfRule type="cellIs" priority="3" operator="equal" id="{9CAA0CF1-A895-4DD2-9279-761628B809A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D3:D12 D13:D50</xm:sqref>
        </x14:dataValidation>
        <x14:dataValidation type="list" allowBlank="1" showInputMessage="1" showErrorMessage="1" xr:uid="{7CF32DC5-9E94-4433-9458-BEF850214BD0}">
          <x14:formula1>
            <xm:f>Lists!$B$2:$B$4</xm:f>
          </x14:formula1>
          <xm:sqref>C2:C12 C13:C50</xm:sqref>
        </x14:dataValidation>
        <x14:dataValidation type="list" allowBlank="1" showInputMessage="1" showErrorMessage="1" xr:uid="{CB587238-3A58-4743-8D8F-186BCF390787}">
          <x14:formula1>
            <xm:f>Lists!$A$2:$A$4</xm:f>
          </x14:formula1>
          <xm:sqref>B2:B12 B13:B50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dimension ref="A1:H12"/>
  <sheetViews>
    <sheetView workbookViewId="0">
      <pane ySplit="1" topLeftCell="A5"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8.5" customHeight="1" x14ac:dyDescent="0.75">
      <c r="A1" s="30" t="s">
        <v>214</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113</v>
      </c>
      <c r="B3" s="3"/>
      <c r="C3" s="3"/>
      <c r="D3" s="4"/>
      <c r="E3" s="35"/>
      <c r="F3" s="36"/>
      <c r="G3" s="44"/>
      <c r="H3" s="35"/>
    </row>
    <row r="4" spans="1:8" ht="39.450000000000003" customHeight="1" x14ac:dyDescent="0.75">
      <c r="A4" s="34" t="s">
        <v>114</v>
      </c>
      <c r="B4" s="3"/>
      <c r="C4" s="3"/>
      <c r="D4" s="4"/>
      <c r="E4" s="35"/>
      <c r="F4" s="36"/>
      <c r="G4" s="44"/>
      <c r="H4" s="69"/>
    </row>
    <row r="5" spans="1:8" ht="39.450000000000003" customHeight="1" x14ac:dyDescent="0.75">
      <c r="A5" s="34" t="s">
        <v>115</v>
      </c>
      <c r="B5" s="3"/>
      <c r="C5" s="3"/>
      <c r="D5" s="4"/>
      <c r="E5" s="35"/>
      <c r="F5" s="36"/>
      <c r="G5" s="44"/>
      <c r="H5" s="35"/>
    </row>
    <row r="6" spans="1:8" ht="39.450000000000003" customHeight="1" x14ac:dyDescent="0.75">
      <c r="A6" s="34" t="s">
        <v>116</v>
      </c>
      <c r="B6" s="3"/>
      <c r="C6" s="3"/>
      <c r="D6" s="4"/>
      <c r="E6" s="35"/>
      <c r="F6" s="36"/>
      <c r="G6" s="44"/>
      <c r="H6" s="69"/>
    </row>
    <row r="7" spans="1:8" ht="39.450000000000003" customHeight="1" x14ac:dyDescent="0.75">
      <c r="A7" s="34" t="s">
        <v>117</v>
      </c>
      <c r="B7" s="3"/>
      <c r="C7" s="3"/>
      <c r="D7" s="4"/>
      <c r="E7" s="35"/>
      <c r="F7" s="36"/>
      <c r="G7" s="44"/>
      <c r="H7" s="35"/>
    </row>
    <row r="8" spans="1:8" ht="39.450000000000003" customHeight="1" x14ac:dyDescent="0.75">
      <c r="A8" s="34" t="s">
        <v>118</v>
      </c>
      <c r="B8" s="3"/>
      <c r="C8" s="3"/>
      <c r="D8" s="4"/>
      <c r="E8" s="35"/>
      <c r="F8" s="36"/>
      <c r="G8" s="44"/>
      <c r="H8" s="69"/>
    </row>
    <row r="9" spans="1:8" ht="39.450000000000003" customHeight="1" x14ac:dyDescent="0.75">
      <c r="A9" s="34" t="s">
        <v>119</v>
      </c>
      <c r="B9" s="3"/>
      <c r="C9" s="3"/>
      <c r="D9" s="4"/>
      <c r="E9" s="35"/>
      <c r="F9" s="36"/>
      <c r="G9" s="44"/>
      <c r="H9" s="35"/>
    </row>
    <row r="10" spans="1:8" ht="39.450000000000003" customHeight="1" x14ac:dyDescent="0.75">
      <c r="A10" s="34" t="s">
        <v>120</v>
      </c>
      <c r="B10" s="3"/>
      <c r="C10" s="3"/>
      <c r="D10" s="4"/>
      <c r="E10" s="35"/>
      <c r="F10" s="36"/>
      <c r="G10" s="44"/>
      <c r="H10" s="69"/>
    </row>
    <row r="11" spans="1:8" ht="39.450000000000003" customHeight="1" x14ac:dyDescent="0.75">
      <c r="A11" s="34" t="s">
        <v>121</v>
      </c>
      <c r="B11" s="3"/>
      <c r="C11" s="3"/>
      <c r="D11" s="4"/>
      <c r="E11" s="35"/>
      <c r="F11" s="36"/>
      <c r="G11" s="44"/>
      <c r="H11" s="40"/>
    </row>
    <row r="12" spans="1:8" ht="39.450000000000003" customHeight="1" x14ac:dyDescent="0.75">
      <c r="A12" s="37" t="s">
        <v>122</v>
      </c>
      <c r="B12" s="38"/>
      <c r="C12" s="38"/>
      <c r="D12" s="39"/>
      <c r="E12" s="40"/>
      <c r="F12" s="41"/>
      <c r="G12" s="45"/>
      <c r="H12" s="69"/>
    </row>
  </sheetData>
  <conditionalFormatting sqref="B2:B12">
    <cfRule type="cellIs" dxfId="233" priority="7" operator="equal">
      <formula>"Low"</formula>
    </cfRule>
    <cfRule type="cellIs" dxfId="232" priority="8" operator="equal">
      <formula>"Medium"</formula>
    </cfRule>
    <cfRule type="cellIs" dxfId="231" priority="9" operator="equal">
      <formula>"High"</formula>
    </cfRule>
  </conditionalFormatting>
  <conditionalFormatting sqref="C2:C12">
    <cfRule type="cellIs" dxfId="230" priority="4" operator="equal">
      <formula>"Low"</formula>
    </cfRule>
    <cfRule type="cellIs" dxfId="229" priority="5" operator="equal">
      <formula>"Medium"</formula>
    </cfRule>
    <cfRule type="cellIs" dxfId="228"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AA7FA0C4-64CA-45B7-BAB3-774CE8965341}">
            <xm:f>Lists!$C$4</xm:f>
            <x14:dxf>
              <font>
                <color auto="1"/>
              </font>
              <fill>
                <patternFill>
                  <bgColor rgb="FFFF3300"/>
                </patternFill>
              </fill>
            </x14:dxf>
          </x14:cfRule>
          <x14:cfRule type="cellIs" priority="2" operator="equal" id="{25A7B140-78DE-452A-94CA-6681D887A3DD}">
            <xm:f>Lists!$C$3</xm:f>
            <x14:dxf>
              <font>
                <color auto="1"/>
              </font>
              <fill>
                <patternFill>
                  <bgColor rgb="FFFFC000"/>
                </patternFill>
              </fill>
            </x14:dxf>
          </x14:cfRule>
          <x14:cfRule type="cellIs" priority="3" operator="equal" id="{0C6DF5E8-3F7F-46F7-908F-24DB215713B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1.5" customHeight="1" x14ac:dyDescent="0.75">
      <c r="A1" s="30" t="s">
        <v>215</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123</v>
      </c>
      <c r="B3" s="3"/>
      <c r="C3" s="3"/>
      <c r="D3" s="4"/>
      <c r="E3" s="35"/>
      <c r="F3" s="36"/>
      <c r="G3" s="44"/>
      <c r="H3" s="35"/>
    </row>
    <row r="4" spans="1:8" ht="39.450000000000003" customHeight="1" x14ac:dyDescent="0.75">
      <c r="A4" s="34" t="s">
        <v>124</v>
      </c>
      <c r="B4" s="3"/>
      <c r="C4" s="3"/>
      <c r="D4" s="4"/>
      <c r="E4" s="35"/>
      <c r="F4" s="36"/>
      <c r="G4" s="44"/>
      <c r="H4" s="69"/>
    </row>
    <row r="5" spans="1:8" ht="39.450000000000003" customHeight="1" x14ac:dyDescent="0.75">
      <c r="A5" s="34" t="s">
        <v>125</v>
      </c>
      <c r="B5" s="3"/>
      <c r="C5" s="3"/>
      <c r="D5" s="4"/>
      <c r="E5" s="35"/>
      <c r="F5" s="36"/>
      <c r="G5" s="44"/>
      <c r="H5" s="35"/>
    </row>
    <row r="6" spans="1:8" ht="39.450000000000003" customHeight="1" x14ac:dyDescent="0.75">
      <c r="A6" s="34" t="s">
        <v>126</v>
      </c>
      <c r="B6" s="3"/>
      <c r="C6" s="3"/>
      <c r="D6" s="4"/>
      <c r="E6" s="35"/>
      <c r="F6" s="36"/>
      <c r="G6" s="44"/>
      <c r="H6" s="69"/>
    </row>
    <row r="7" spans="1:8" ht="39.450000000000003" customHeight="1" x14ac:dyDescent="0.75">
      <c r="A7" s="34" t="s">
        <v>127</v>
      </c>
      <c r="B7" s="3"/>
      <c r="C7" s="3"/>
      <c r="D7" s="4"/>
      <c r="E7" s="35"/>
      <c r="F7" s="36"/>
      <c r="G7" s="44"/>
      <c r="H7" s="35"/>
    </row>
    <row r="8" spans="1:8" ht="39.450000000000003" customHeight="1" x14ac:dyDescent="0.75">
      <c r="A8" s="34" t="s">
        <v>128</v>
      </c>
      <c r="B8" s="3"/>
      <c r="C8" s="3"/>
      <c r="D8" s="4"/>
      <c r="E8" s="35"/>
      <c r="F8" s="36"/>
      <c r="G8" s="44"/>
      <c r="H8" s="69"/>
    </row>
    <row r="9" spans="1:8" ht="39.450000000000003" customHeight="1" x14ac:dyDescent="0.75">
      <c r="A9" s="34" t="s">
        <v>129</v>
      </c>
      <c r="B9" s="3"/>
      <c r="C9" s="3"/>
      <c r="D9" s="4"/>
      <c r="E9" s="35"/>
      <c r="F9" s="36"/>
      <c r="G9" s="44"/>
      <c r="H9" s="35"/>
    </row>
    <row r="10" spans="1:8" ht="39.450000000000003" customHeight="1" x14ac:dyDescent="0.75">
      <c r="A10" s="34" t="s">
        <v>130</v>
      </c>
      <c r="B10" s="3"/>
      <c r="C10" s="3"/>
      <c r="D10" s="4"/>
      <c r="E10" s="35"/>
      <c r="F10" s="36"/>
      <c r="G10" s="44"/>
      <c r="H10" s="69"/>
    </row>
    <row r="11" spans="1:8" ht="39.450000000000003" customHeight="1" x14ac:dyDescent="0.75">
      <c r="A11" s="34" t="s">
        <v>131</v>
      </c>
      <c r="B11" s="3"/>
      <c r="C11" s="3"/>
      <c r="D11" s="4"/>
      <c r="E11" s="35"/>
      <c r="F11" s="36"/>
      <c r="G11" s="44"/>
      <c r="H11" s="40"/>
    </row>
    <row r="12" spans="1:8" ht="39.450000000000003" customHeight="1" x14ac:dyDescent="0.75">
      <c r="A12" s="37" t="s">
        <v>132</v>
      </c>
      <c r="B12" s="38"/>
      <c r="C12" s="38"/>
      <c r="D12" s="39"/>
      <c r="E12" s="40"/>
      <c r="F12" s="41"/>
      <c r="G12" s="45"/>
      <c r="H12" s="69"/>
    </row>
  </sheetData>
  <conditionalFormatting sqref="B2:B12">
    <cfRule type="cellIs" dxfId="224" priority="7" operator="equal">
      <formula>"Low"</formula>
    </cfRule>
    <cfRule type="cellIs" dxfId="223" priority="8" operator="equal">
      <formula>"Medium"</formula>
    </cfRule>
    <cfRule type="cellIs" dxfId="222" priority="9" operator="equal">
      <formula>"High"</formula>
    </cfRule>
  </conditionalFormatting>
  <conditionalFormatting sqref="C2:C12">
    <cfRule type="cellIs" dxfId="221" priority="4" operator="equal">
      <formula>"Low"</formula>
    </cfRule>
    <cfRule type="cellIs" dxfId="220" priority="5" operator="equal">
      <formula>"Medium"</formula>
    </cfRule>
    <cfRule type="cellIs" dxfId="219"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B94E6AFE-B4BD-433F-AC69-935985340862}">
            <xm:f>Lists!$C$4</xm:f>
            <x14:dxf>
              <font>
                <color auto="1"/>
              </font>
              <fill>
                <patternFill>
                  <bgColor rgb="FFFF3300"/>
                </patternFill>
              </fill>
            </x14:dxf>
          </x14:cfRule>
          <x14:cfRule type="cellIs" priority="2" operator="equal" id="{E0192269-9F8A-4273-8194-C17F64E93B1D}">
            <xm:f>Lists!$C$3</xm:f>
            <x14:dxf>
              <font>
                <color auto="1"/>
              </font>
              <fill>
                <patternFill>
                  <bgColor rgb="FFFFC000"/>
                </patternFill>
              </fill>
            </x14:dxf>
          </x14:cfRule>
          <x14:cfRule type="cellIs" priority="3" operator="equal" id="{CF570B1E-FAF9-49EA-99C9-336EE3A339F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dimension ref="A1:H12"/>
  <sheetViews>
    <sheetView workbookViewId="0">
      <pane ySplit="1" topLeftCell="A2" activePane="bottomLeft" state="frozen"/>
      <selection pane="bottomLeft" activeCell="A8" sqref="A8"/>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9.25" customHeight="1" x14ac:dyDescent="0.75">
      <c r="A1" s="30" t="s">
        <v>216</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133</v>
      </c>
      <c r="B3" s="3"/>
      <c r="C3" s="3"/>
      <c r="D3" s="4"/>
      <c r="E3" s="35"/>
      <c r="F3" s="36"/>
      <c r="G3" s="44"/>
      <c r="H3" s="35"/>
    </row>
    <row r="4" spans="1:8" ht="39.450000000000003" customHeight="1" x14ac:dyDescent="0.75">
      <c r="A4" s="34" t="s">
        <v>134</v>
      </c>
      <c r="B4" s="3"/>
      <c r="C4" s="3"/>
      <c r="D4" s="4"/>
      <c r="E4" s="35"/>
      <c r="F4" s="36"/>
      <c r="G4" s="44"/>
      <c r="H4" s="69"/>
    </row>
    <row r="5" spans="1:8" ht="39.450000000000003" customHeight="1" x14ac:dyDescent="0.75">
      <c r="A5" s="34" t="s">
        <v>135</v>
      </c>
      <c r="B5" s="3"/>
      <c r="C5" s="3"/>
      <c r="D5" s="4"/>
      <c r="E5" s="35"/>
      <c r="F5" s="36"/>
      <c r="G5" s="44"/>
      <c r="H5" s="35"/>
    </row>
    <row r="6" spans="1:8" ht="39.450000000000003" customHeight="1" x14ac:dyDescent="0.75">
      <c r="A6" s="34" t="s">
        <v>136</v>
      </c>
      <c r="B6" s="3"/>
      <c r="C6" s="3"/>
      <c r="D6" s="4"/>
      <c r="E6" s="35"/>
      <c r="F6" s="36"/>
      <c r="G6" s="44"/>
      <c r="H6" s="69"/>
    </row>
    <row r="7" spans="1:8" ht="39.450000000000003" customHeight="1" x14ac:dyDescent="0.75">
      <c r="A7" s="34" t="s">
        <v>137</v>
      </c>
      <c r="B7" s="3"/>
      <c r="C7" s="3"/>
      <c r="D7" s="4"/>
      <c r="E7" s="35"/>
      <c r="F7" s="36"/>
      <c r="G7" s="44"/>
      <c r="H7" s="35"/>
    </row>
    <row r="8" spans="1:8" ht="39.450000000000003" customHeight="1" x14ac:dyDescent="0.75">
      <c r="A8" s="34" t="s">
        <v>138</v>
      </c>
      <c r="B8" s="3"/>
      <c r="C8" s="3"/>
      <c r="D8" s="4"/>
      <c r="E8" s="35"/>
      <c r="F8" s="36"/>
      <c r="G8" s="44"/>
      <c r="H8" s="69"/>
    </row>
    <row r="9" spans="1:8" ht="39.450000000000003" customHeight="1" x14ac:dyDescent="0.75">
      <c r="A9" s="34" t="s">
        <v>139</v>
      </c>
      <c r="B9" s="3"/>
      <c r="C9" s="3"/>
      <c r="D9" s="4"/>
      <c r="E9" s="35"/>
      <c r="F9" s="36"/>
      <c r="G9" s="44"/>
      <c r="H9" s="35"/>
    </row>
    <row r="10" spans="1:8" ht="39.450000000000003" customHeight="1" x14ac:dyDescent="0.75">
      <c r="A10" s="34" t="s">
        <v>140</v>
      </c>
      <c r="B10" s="3"/>
      <c r="C10" s="3"/>
      <c r="D10" s="4"/>
      <c r="E10" s="35"/>
      <c r="F10" s="36"/>
      <c r="G10" s="44"/>
      <c r="H10" s="69"/>
    </row>
    <row r="11" spans="1:8" ht="39.450000000000003" customHeight="1" x14ac:dyDescent="0.75">
      <c r="A11" s="34" t="s">
        <v>141</v>
      </c>
      <c r="B11" s="3"/>
      <c r="C11" s="3"/>
      <c r="D11" s="4"/>
      <c r="E11" s="35"/>
      <c r="F11" s="36"/>
      <c r="G11" s="44"/>
      <c r="H11" s="40"/>
    </row>
    <row r="12" spans="1:8" ht="39.450000000000003" customHeight="1" x14ac:dyDescent="0.75">
      <c r="A12" s="37" t="s">
        <v>142</v>
      </c>
      <c r="B12" s="38"/>
      <c r="C12" s="38"/>
      <c r="D12" s="39"/>
      <c r="E12" s="40"/>
      <c r="F12" s="41"/>
      <c r="G12" s="45"/>
      <c r="H12" s="69"/>
    </row>
  </sheetData>
  <conditionalFormatting sqref="B2:B12">
    <cfRule type="cellIs" dxfId="215" priority="7" operator="equal">
      <formula>"Low"</formula>
    </cfRule>
    <cfRule type="cellIs" dxfId="214" priority="8" operator="equal">
      <formula>"Medium"</formula>
    </cfRule>
    <cfRule type="cellIs" dxfId="213" priority="9" operator="equal">
      <formula>"High"</formula>
    </cfRule>
  </conditionalFormatting>
  <conditionalFormatting sqref="C2:C12">
    <cfRule type="cellIs" dxfId="212" priority="4" operator="equal">
      <formula>"Low"</formula>
    </cfRule>
    <cfRule type="cellIs" dxfId="211" priority="5" operator="equal">
      <formula>"Medium"</formula>
    </cfRule>
    <cfRule type="cellIs" dxfId="210"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E25586F9-CAA1-4445-880B-751B584E93CE}">
            <xm:f>Lists!$C$4</xm:f>
            <x14:dxf>
              <font>
                <color auto="1"/>
              </font>
              <fill>
                <patternFill>
                  <bgColor rgb="FFFF3300"/>
                </patternFill>
              </fill>
            </x14:dxf>
          </x14:cfRule>
          <x14:cfRule type="cellIs" priority="2" operator="equal" id="{C84EA5CD-591D-431E-B973-92792FA85B8B}">
            <xm:f>Lists!$C$3</xm:f>
            <x14:dxf>
              <font>
                <color auto="1"/>
              </font>
              <fill>
                <patternFill>
                  <bgColor rgb="FFFFC000"/>
                </patternFill>
              </fill>
            </x14:dxf>
          </x14:cfRule>
          <x14:cfRule type="cellIs" priority="3" operator="equal" id="{AC3899B8-D606-407F-9D3E-17A5D3A8CF0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9F23D-107C-4F00-B981-EB649FDE9444}">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9.45" customHeight="1" x14ac:dyDescent="0.75">
      <c r="A1" s="30" t="s">
        <v>217</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143</v>
      </c>
      <c r="B3" s="3"/>
      <c r="C3" s="3"/>
      <c r="D3" s="4"/>
      <c r="E3" s="35"/>
      <c r="F3" s="36"/>
      <c r="G3" s="44"/>
      <c r="H3" s="35"/>
    </row>
    <row r="4" spans="1:8" ht="39.450000000000003" customHeight="1" x14ac:dyDescent="0.75">
      <c r="A4" s="34" t="s">
        <v>144</v>
      </c>
      <c r="B4" s="3"/>
      <c r="C4" s="3"/>
      <c r="D4" s="4"/>
      <c r="E4" s="35"/>
      <c r="F4" s="36"/>
      <c r="G4" s="44"/>
      <c r="H4" s="69"/>
    </row>
    <row r="5" spans="1:8" ht="39.450000000000003" customHeight="1" x14ac:dyDescent="0.75">
      <c r="A5" s="34" t="s">
        <v>145</v>
      </c>
      <c r="B5" s="3"/>
      <c r="C5" s="3"/>
      <c r="D5" s="4"/>
      <c r="E5" s="35"/>
      <c r="F5" s="36"/>
      <c r="G5" s="44"/>
      <c r="H5" s="35"/>
    </row>
    <row r="6" spans="1:8" ht="39.450000000000003" customHeight="1" x14ac:dyDescent="0.75">
      <c r="A6" s="34" t="s">
        <v>146</v>
      </c>
      <c r="B6" s="3"/>
      <c r="C6" s="3"/>
      <c r="D6" s="4"/>
      <c r="E6" s="35"/>
      <c r="F6" s="36"/>
      <c r="G6" s="44"/>
      <c r="H6" s="69"/>
    </row>
    <row r="7" spans="1:8" ht="39.450000000000003" customHeight="1" x14ac:dyDescent="0.75">
      <c r="A7" s="34" t="s">
        <v>147</v>
      </c>
      <c r="B7" s="3"/>
      <c r="C7" s="3"/>
      <c r="D7" s="4"/>
      <c r="E7" s="35"/>
      <c r="F7" s="36"/>
      <c r="G7" s="44"/>
      <c r="H7" s="35"/>
    </row>
    <row r="8" spans="1:8" ht="39.450000000000003" customHeight="1" x14ac:dyDescent="0.75">
      <c r="A8" s="34" t="s">
        <v>148</v>
      </c>
      <c r="B8" s="3"/>
      <c r="C8" s="3"/>
      <c r="D8" s="4"/>
      <c r="E8" s="35"/>
      <c r="F8" s="36"/>
      <c r="G8" s="44"/>
      <c r="H8" s="69"/>
    </row>
    <row r="9" spans="1:8" ht="39.450000000000003" customHeight="1" x14ac:dyDescent="0.75">
      <c r="A9" s="34" t="s">
        <v>149</v>
      </c>
      <c r="B9" s="3"/>
      <c r="C9" s="3"/>
      <c r="D9" s="4"/>
      <c r="E9" s="35"/>
      <c r="F9" s="36"/>
      <c r="G9" s="44"/>
      <c r="H9" s="35"/>
    </row>
    <row r="10" spans="1:8" ht="39.450000000000003" customHeight="1" x14ac:dyDescent="0.75">
      <c r="A10" s="34" t="s">
        <v>150</v>
      </c>
      <c r="B10" s="3"/>
      <c r="C10" s="3"/>
      <c r="D10" s="4"/>
      <c r="E10" s="35"/>
      <c r="F10" s="36"/>
      <c r="G10" s="44"/>
      <c r="H10" s="69"/>
    </row>
    <row r="11" spans="1:8" ht="39.450000000000003" customHeight="1" x14ac:dyDescent="0.75">
      <c r="A11" s="34" t="s">
        <v>151</v>
      </c>
      <c r="B11" s="3"/>
      <c r="C11" s="3"/>
      <c r="D11" s="4"/>
      <c r="E11" s="35"/>
      <c r="F11" s="36"/>
      <c r="G11" s="44"/>
      <c r="H11" s="40"/>
    </row>
    <row r="12" spans="1:8" ht="39.450000000000003" customHeight="1" x14ac:dyDescent="0.75">
      <c r="A12" s="37" t="s">
        <v>152</v>
      </c>
      <c r="B12" s="38"/>
      <c r="C12" s="38"/>
      <c r="D12" s="39"/>
      <c r="E12" s="40"/>
      <c r="F12" s="41"/>
      <c r="G12" s="45"/>
      <c r="H12" s="69"/>
    </row>
  </sheetData>
  <conditionalFormatting sqref="B2:B12">
    <cfRule type="cellIs" dxfId="206" priority="7" operator="equal">
      <formula>"Low"</formula>
    </cfRule>
    <cfRule type="cellIs" dxfId="205" priority="8" operator="equal">
      <formula>"Medium"</formula>
    </cfRule>
    <cfRule type="cellIs" dxfId="204" priority="9" operator="equal">
      <formula>"High"</formula>
    </cfRule>
  </conditionalFormatting>
  <conditionalFormatting sqref="C2:C12">
    <cfRule type="cellIs" dxfId="203" priority="4" operator="equal">
      <formula>"Low"</formula>
    </cfRule>
    <cfRule type="cellIs" dxfId="202" priority="5" operator="equal">
      <formula>"Medium"</formula>
    </cfRule>
    <cfRule type="cellIs" dxfId="201"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A0B6CAAB-6ECE-4376-B036-E12192B2E3B1}">
            <xm:f>Lists!$C$4</xm:f>
            <x14:dxf>
              <font>
                <color auto="1"/>
              </font>
              <fill>
                <patternFill>
                  <bgColor rgb="FFFF3300"/>
                </patternFill>
              </fill>
            </x14:dxf>
          </x14:cfRule>
          <x14:cfRule type="cellIs" priority="2" operator="equal" id="{EF6BB6C2-FB8E-48DF-B702-1055EC82BEA3}">
            <xm:f>Lists!$C$3</xm:f>
            <x14:dxf>
              <font>
                <color auto="1"/>
              </font>
              <fill>
                <patternFill>
                  <bgColor rgb="FFFFC000"/>
                </patternFill>
              </fill>
            </x14:dxf>
          </x14:cfRule>
          <x14:cfRule type="cellIs" priority="3" operator="equal" id="{795B69FA-9696-41CA-AF8B-C3614C4E35F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57A2BA8-B9E6-4962-8816-4B0ED65F449F}">
          <x14:formula1>
            <xm:f>Lists!$C$2:$C$4</xm:f>
          </x14:formula1>
          <xm:sqref>D3:D50</xm:sqref>
        </x14:dataValidation>
        <x14:dataValidation type="list" allowBlank="1" showInputMessage="1" showErrorMessage="1" xr:uid="{BD5011A2-D664-4F19-B70C-E898907598B0}">
          <x14:formula1>
            <xm:f>Lists!$B$2:$B$4</xm:f>
          </x14:formula1>
          <xm:sqref>C2:C50</xm:sqref>
        </x14:dataValidation>
        <x14:dataValidation type="list" allowBlank="1" showInputMessage="1" showErrorMessage="1" xr:uid="{21BD6A11-68F1-4246-84E0-BE8F7A569344}">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5CA3-6C45-44A3-8C39-A27FA4406C6B}">
  <dimension ref="A1:H12"/>
  <sheetViews>
    <sheetView workbookViewId="0">
      <pane ySplit="1" topLeftCell="A2" activePane="bottomLeft" state="frozen"/>
      <selection pane="bottomLeft" activeCell="A3" sqref="A3"/>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91.75" customHeight="1" x14ac:dyDescent="0.75">
      <c r="A1" s="30" t="s">
        <v>492</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153</v>
      </c>
      <c r="B3" s="3"/>
      <c r="C3" s="3"/>
      <c r="D3" s="4"/>
      <c r="E3" s="35"/>
      <c r="F3" s="36"/>
      <c r="G3" s="44"/>
      <c r="H3" s="35"/>
    </row>
    <row r="4" spans="1:8" ht="39.450000000000003" customHeight="1" x14ac:dyDescent="0.75">
      <c r="A4" s="34" t="s">
        <v>154</v>
      </c>
      <c r="B4" s="3"/>
      <c r="C4" s="3"/>
      <c r="D4" s="4"/>
      <c r="E4" s="35"/>
      <c r="F4" s="36"/>
      <c r="G4" s="44"/>
      <c r="H4" s="69"/>
    </row>
    <row r="5" spans="1:8" ht="39.450000000000003" customHeight="1" x14ac:dyDescent="0.75">
      <c r="A5" s="34" t="s">
        <v>155</v>
      </c>
      <c r="B5" s="3"/>
      <c r="C5" s="3"/>
      <c r="D5" s="4"/>
      <c r="E5" s="35"/>
      <c r="F5" s="36"/>
      <c r="G5" s="44"/>
      <c r="H5" s="35"/>
    </row>
    <row r="6" spans="1:8" ht="39.450000000000003" customHeight="1" x14ac:dyDescent="0.75">
      <c r="A6" s="34" t="s">
        <v>156</v>
      </c>
      <c r="B6" s="3"/>
      <c r="C6" s="3"/>
      <c r="D6" s="4"/>
      <c r="E6" s="35"/>
      <c r="F6" s="36"/>
      <c r="G6" s="44"/>
      <c r="H6" s="69"/>
    </row>
    <row r="7" spans="1:8" ht="39.450000000000003" customHeight="1" x14ac:dyDescent="0.75">
      <c r="A7" s="34" t="s">
        <v>157</v>
      </c>
      <c r="B7" s="3"/>
      <c r="C7" s="3"/>
      <c r="D7" s="4"/>
      <c r="E7" s="35"/>
      <c r="F7" s="36"/>
      <c r="G7" s="44"/>
      <c r="H7" s="35"/>
    </row>
    <row r="8" spans="1:8" ht="39.450000000000003" customHeight="1" x14ac:dyDescent="0.75">
      <c r="A8" s="34" t="s">
        <v>158</v>
      </c>
      <c r="B8" s="3"/>
      <c r="C8" s="3"/>
      <c r="D8" s="4"/>
      <c r="E8" s="35"/>
      <c r="F8" s="36"/>
      <c r="G8" s="44"/>
      <c r="H8" s="69"/>
    </row>
    <row r="9" spans="1:8" ht="39.450000000000003" customHeight="1" x14ac:dyDescent="0.75">
      <c r="A9" s="34" t="s">
        <v>159</v>
      </c>
      <c r="B9" s="3"/>
      <c r="C9" s="3"/>
      <c r="D9" s="4"/>
      <c r="E9" s="35"/>
      <c r="F9" s="36"/>
      <c r="G9" s="44"/>
      <c r="H9" s="35"/>
    </row>
    <row r="10" spans="1:8" ht="39.450000000000003" customHeight="1" x14ac:dyDescent="0.75">
      <c r="A10" s="34" t="s">
        <v>160</v>
      </c>
      <c r="B10" s="3"/>
      <c r="C10" s="3"/>
      <c r="D10" s="4"/>
      <c r="E10" s="35"/>
      <c r="F10" s="36"/>
      <c r="G10" s="44"/>
      <c r="H10" s="69"/>
    </row>
    <row r="11" spans="1:8" ht="39.450000000000003" customHeight="1" x14ac:dyDescent="0.75">
      <c r="A11" s="34" t="s">
        <v>161</v>
      </c>
      <c r="B11" s="3"/>
      <c r="C11" s="3"/>
      <c r="D11" s="4"/>
      <c r="E11" s="35"/>
      <c r="F11" s="36"/>
      <c r="G11" s="44"/>
      <c r="H11" s="40"/>
    </row>
    <row r="12" spans="1:8" ht="39.450000000000003" customHeight="1" x14ac:dyDescent="0.75">
      <c r="A12" s="37" t="s">
        <v>162</v>
      </c>
      <c r="B12" s="38"/>
      <c r="C12" s="38"/>
      <c r="D12" s="39"/>
      <c r="E12" s="40"/>
      <c r="F12" s="41"/>
      <c r="G12" s="45"/>
      <c r="H12" s="69"/>
    </row>
  </sheetData>
  <conditionalFormatting sqref="B2:B12">
    <cfRule type="cellIs" dxfId="197" priority="7" operator="equal">
      <formula>"Low"</formula>
    </cfRule>
    <cfRule type="cellIs" dxfId="196" priority="8" operator="equal">
      <formula>"Medium"</formula>
    </cfRule>
    <cfRule type="cellIs" dxfId="195" priority="9" operator="equal">
      <formula>"High"</formula>
    </cfRule>
  </conditionalFormatting>
  <conditionalFormatting sqref="C2:C12">
    <cfRule type="cellIs" dxfId="194" priority="4" operator="equal">
      <formula>"Low"</formula>
    </cfRule>
    <cfRule type="cellIs" dxfId="193" priority="5" operator="equal">
      <formula>"Medium"</formula>
    </cfRule>
    <cfRule type="cellIs" dxfId="192"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B099D0FF-B47D-48EC-9981-0B66566EA7F2}">
            <xm:f>Lists!$C$4</xm:f>
            <x14:dxf>
              <font>
                <color auto="1"/>
              </font>
              <fill>
                <patternFill>
                  <bgColor rgb="FFFF3300"/>
                </patternFill>
              </fill>
            </x14:dxf>
          </x14:cfRule>
          <x14:cfRule type="cellIs" priority="2" operator="equal" id="{E84D39E1-FEE9-4A46-86A5-C225D46E9D96}">
            <xm:f>Lists!$C$3</xm:f>
            <x14:dxf>
              <font>
                <color auto="1"/>
              </font>
              <fill>
                <patternFill>
                  <bgColor rgb="FFFFC000"/>
                </patternFill>
              </fill>
            </x14:dxf>
          </x14:cfRule>
          <x14:cfRule type="cellIs" priority="3" operator="equal" id="{144BC576-ADFD-4C99-B9E2-356DBE15DB2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C57A056-7804-4B99-B82A-2CBF62D85333}">
          <x14:formula1>
            <xm:f>Lists!$A$2:$A$4</xm:f>
          </x14:formula1>
          <xm:sqref>B2:B50</xm:sqref>
        </x14:dataValidation>
        <x14:dataValidation type="list" allowBlank="1" showInputMessage="1" showErrorMessage="1" xr:uid="{14A211B0-2438-4E45-A40B-FFDD0C38E26C}">
          <x14:formula1>
            <xm:f>Lists!$B$2:$B$4</xm:f>
          </x14:formula1>
          <xm:sqref>C2:C50</xm:sqref>
        </x14:dataValidation>
        <x14:dataValidation type="list" allowBlank="1" showInputMessage="1" showErrorMessage="1" xr:uid="{0EE50A76-7086-4D34-BAEC-8D8A09DE0258}">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tabColor rgb="FFFF0000"/>
  </sheetPr>
  <dimension ref="A2:L52"/>
  <sheetViews>
    <sheetView showGridLines="0" tabSelected="1" zoomScale="85" zoomScaleNormal="85" workbookViewId="0">
      <selection activeCell="O9" sqref="O9"/>
    </sheetView>
  </sheetViews>
  <sheetFormatPr defaultColWidth="9" defaultRowHeight="18" customHeight="1" x14ac:dyDescent="0.75"/>
  <cols>
    <col min="1" max="1" width="9" style="2"/>
    <col min="2" max="2" width="53.54296875" style="2" customWidth="1"/>
    <col min="3" max="11" width="8.76953125" style="2" customWidth="1"/>
    <col min="12" max="16384" width="9" style="2"/>
  </cols>
  <sheetData>
    <row r="2" spans="1:12" ht="72.75" customHeight="1" x14ac:dyDescent="0.75"/>
    <row r="3" spans="1:12" ht="18" customHeight="1" thickBot="1" x14ac:dyDescent="0.9"/>
    <row r="4" spans="1:12" ht="20.65" customHeight="1" thickTop="1" thickBot="1" x14ac:dyDescent="0.9">
      <c r="B4" s="105" t="s">
        <v>0</v>
      </c>
      <c r="C4" s="105"/>
      <c r="D4" s="105"/>
      <c r="E4" s="105"/>
      <c r="F4" s="105"/>
      <c r="G4" s="105"/>
      <c r="I4" s="95" t="s">
        <v>1</v>
      </c>
      <c r="J4" s="96"/>
      <c r="K4" s="96"/>
      <c r="L4" s="97"/>
    </row>
    <row r="5" spans="1:12" ht="20.65" customHeight="1" thickBot="1" x14ac:dyDescent="0.9">
      <c r="B5" s="77" t="s">
        <v>2</v>
      </c>
      <c r="C5" s="104"/>
      <c r="D5" s="104"/>
      <c r="E5" s="104"/>
      <c r="F5" s="104"/>
      <c r="G5" s="104"/>
      <c r="I5" s="98"/>
      <c r="J5" s="99"/>
      <c r="K5" s="99"/>
      <c r="L5" s="100"/>
    </row>
    <row r="6" spans="1:12" ht="20.65" customHeight="1" thickBot="1" x14ac:dyDescent="0.9">
      <c r="B6" s="77" t="s">
        <v>3</v>
      </c>
      <c r="C6" s="104"/>
      <c r="D6" s="104"/>
      <c r="E6" s="104"/>
      <c r="F6" s="104"/>
      <c r="G6" s="104"/>
      <c r="I6" s="98"/>
      <c r="J6" s="99"/>
      <c r="K6" s="99"/>
      <c r="L6" s="100"/>
    </row>
    <row r="7" spans="1:12" ht="20.65" customHeight="1" thickBot="1" x14ac:dyDescent="0.9">
      <c r="B7" s="77" t="s">
        <v>4</v>
      </c>
      <c r="C7" s="104"/>
      <c r="D7" s="104"/>
      <c r="E7" s="104"/>
      <c r="F7" s="104"/>
      <c r="G7" s="104"/>
      <c r="I7" s="98"/>
      <c r="J7" s="99"/>
      <c r="K7" s="99"/>
      <c r="L7" s="100"/>
    </row>
    <row r="8" spans="1:12" ht="20.65" customHeight="1" thickBot="1" x14ac:dyDescent="0.9">
      <c r="B8" s="77" t="s">
        <v>5</v>
      </c>
      <c r="C8" s="104"/>
      <c r="D8" s="104"/>
      <c r="E8" s="104"/>
      <c r="F8" s="104"/>
      <c r="G8" s="104"/>
      <c r="I8" s="101"/>
      <c r="J8" s="102"/>
      <c r="K8" s="102"/>
      <c r="L8" s="103"/>
    </row>
    <row r="9" spans="1:12" ht="18" customHeight="1" x14ac:dyDescent="0.75">
      <c r="B9" s="18"/>
      <c r="C9" s="18"/>
      <c r="D9"/>
    </row>
    <row r="10" spans="1:12" ht="18" customHeight="1" x14ac:dyDescent="0.75">
      <c r="A10" s="89" t="s">
        <v>6</v>
      </c>
      <c r="B10" s="89" t="s">
        <v>7</v>
      </c>
      <c r="C10" s="93" t="s">
        <v>8</v>
      </c>
      <c r="D10" s="93"/>
      <c r="E10" s="93"/>
      <c r="F10" s="94" t="s">
        <v>9</v>
      </c>
      <c r="G10" s="94"/>
      <c r="H10" s="94"/>
      <c r="I10" s="90" t="s">
        <v>10</v>
      </c>
      <c r="J10" s="91"/>
      <c r="K10" s="91"/>
      <c r="L10" s="92"/>
    </row>
    <row r="11" spans="1:12" s="5" customFormat="1" ht="31.2" customHeight="1" x14ac:dyDescent="0.75">
      <c r="A11" s="89"/>
      <c r="B11" s="89"/>
      <c r="C11" s="6" t="s">
        <v>11</v>
      </c>
      <c r="D11" s="7" t="s">
        <v>12</v>
      </c>
      <c r="E11" s="8" t="s">
        <v>13</v>
      </c>
      <c r="F11" s="6" t="s">
        <v>11</v>
      </c>
      <c r="G11" s="7" t="s">
        <v>12</v>
      </c>
      <c r="H11" s="8" t="s">
        <v>13</v>
      </c>
      <c r="I11" s="9" t="s">
        <v>14</v>
      </c>
      <c r="J11" s="10" t="s">
        <v>18</v>
      </c>
      <c r="K11" s="11" t="s">
        <v>15</v>
      </c>
      <c r="L11" s="14" t="s">
        <v>16</v>
      </c>
    </row>
    <row r="12" spans="1:12" s="5" customFormat="1" ht="14.75" x14ac:dyDescent="0.75">
      <c r="A12" s="78"/>
      <c r="B12" s="80" t="s">
        <v>228</v>
      </c>
      <c r="C12" s="81"/>
      <c r="D12" s="81"/>
      <c r="E12" s="81"/>
      <c r="F12" s="81"/>
      <c r="G12" s="81"/>
      <c r="H12" s="81"/>
      <c r="I12" s="82"/>
      <c r="J12" s="82"/>
      <c r="K12" s="82"/>
      <c r="L12" s="81"/>
    </row>
    <row r="13" spans="1:12" ht="59" x14ac:dyDescent="0.75">
      <c r="A13" s="3" t="s">
        <v>256</v>
      </c>
      <c r="B13" s="79" t="s">
        <v>255</v>
      </c>
      <c r="C13" s="16">
        <f>COUNTIF('Criteria 1a'!$B$3:$B$49,"Low")</f>
        <v>0</v>
      </c>
      <c r="D13" s="16">
        <f>COUNTIF('Criteria 1a'!$B$3:$B$49,"Medium")</f>
        <v>0</v>
      </c>
      <c r="E13" s="16">
        <f>COUNTIF('Criteria 1a'!$B$3:$B$49,"High")</f>
        <v>0</v>
      </c>
      <c r="F13" s="17">
        <f>COUNTIF('Criteria 1a'!$C$3:$C$49,"Low")</f>
        <v>0</v>
      </c>
      <c r="G13" s="17">
        <f>COUNTIF('Criteria 1a'!$C$3:$C$49,"Medium")</f>
        <v>0</v>
      </c>
      <c r="H13" s="17">
        <f>COUNTIF('Criteria 1a'!$C$3:$C$49,"High")</f>
        <v>0</v>
      </c>
      <c r="I13" s="15">
        <f>COUNTIF('Criteria 1a'!$D$3:$D$49,"Fully Compliant")</f>
        <v>0</v>
      </c>
      <c r="J13" s="15">
        <f>COUNTIF('Criteria 1a'!$D$3:$D$49,"Partially Compliant")</f>
        <v>0</v>
      </c>
      <c r="K13" s="15">
        <f>COUNTIF('Criteria 1a'!$D$3:$D$49,"Non Compliant")</f>
        <v>0</v>
      </c>
      <c r="L13" s="13"/>
    </row>
    <row r="14" spans="1:12" ht="44.25" x14ac:dyDescent="0.75">
      <c r="A14" s="3" t="s">
        <v>257</v>
      </c>
      <c r="B14" s="79" t="s">
        <v>252</v>
      </c>
      <c r="C14" s="16">
        <f>COUNTIF('Criteria 1b'!$B$3:$B$49,"Low")</f>
        <v>0</v>
      </c>
      <c r="D14" s="16">
        <f>COUNTIF('Criteria 1b'!$B$3:$B$49,"Medium")</f>
        <v>0</v>
      </c>
      <c r="E14" s="16">
        <f>COUNTIF('Criteria 1b'!$B$3:$B$49,"High")</f>
        <v>0</v>
      </c>
      <c r="F14" s="17">
        <f>COUNTIF('Criteria 1b'!$C$3:$C$49,"Low")</f>
        <v>0</v>
      </c>
      <c r="G14" s="17">
        <f>COUNTIF('Criteria 1b'!$C$3:$C$49,"Medium")</f>
        <v>0</v>
      </c>
      <c r="H14" s="17">
        <f>COUNTIF('Criteria 1b'!$C$3:$C$49,"High")</f>
        <v>0</v>
      </c>
      <c r="I14" s="15">
        <f>COUNTIF('Criteria 1b'!$D$3:$D$49,"Fully Compliant")</f>
        <v>0</v>
      </c>
      <c r="J14" s="15">
        <f>COUNTIF('Criteria 1b'!$D$3:$D$49,"Partially Compliant")</f>
        <v>0</v>
      </c>
      <c r="K14" s="15">
        <f>COUNTIF('Criteria 1b'!$D$3:$D$49,"Non Compliant")</f>
        <v>0</v>
      </c>
      <c r="L14" s="13"/>
    </row>
    <row r="15" spans="1:12" ht="59" x14ac:dyDescent="0.75">
      <c r="A15" s="3" t="s">
        <v>258</v>
      </c>
      <c r="B15" s="79" t="s">
        <v>253</v>
      </c>
      <c r="C15" s="16">
        <f>COUNTIF('Criteria 1c'!$B$3:$B$49,"Low")</f>
        <v>0</v>
      </c>
      <c r="D15" s="16">
        <f>COUNTIF('Criteria 1c'!$B$3:$B$49,"Medium")</f>
        <v>0</v>
      </c>
      <c r="E15" s="16">
        <f>COUNTIF('Criteria 1c'!$B$3:$B$49,"High")</f>
        <v>0</v>
      </c>
      <c r="F15" s="17">
        <f>COUNTIF('Criteria 1c'!$C$3:$C$49,"Low")</f>
        <v>0</v>
      </c>
      <c r="G15" s="17">
        <f>COUNTIF('Criteria 1c'!$C$3:$C$49,"Medium")</f>
        <v>0</v>
      </c>
      <c r="H15" s="17">
        <f>COUNTIF('Criteria 1c'!$C$3:$C$49,"High")</f>
        <v>0</v>
      </c>
      <c r="I15" s="15">
        <f>COUNTIF('Criteria 1c'!$D$3:$D$49,"Fully Compliant")</f>
        <v>0</v>
      </c>
      <c r="J15" s="15">
        <f>COUNTIF('Criteria 1c'!$D$3:$D$49,"Partially Compliant")</f>
        <v>0</v>
      </c>
      <c r="K15" s="15">
        <f>COUNTIF('Criteria 1c'!$D$3:$D$49,"Non Compliant")</f>
        <v>0</v>
      </c>
      <c r="L15" s="13"/>
    </row>
    <row r="16" spans="1:12" ht="44.25" x14ac:dyDescent="0.75">
      <c r="A16" s="3" t="s">
        <v>259</v>
      </c>
      <c r="B16" s="79" t="s">
        <v>254</v>
      </c>
      <c r="C16" s="16">
        <f>COUNTIF('Criteria 1d'!$B$3:$B$49,"Low")</f>
        <v>0</v>
      </c>
      <c r="D16" s="16">
        <f>COUNTIF('Criteria 1d'!$B$3:$B$49,"Medium")</f>
        <v>0</v>
      </c>
      <c r="E16" s="16">
        <f>COUNTIF('Criteria 1d'!$B$3:$B$49,"High")</f>
        <v>0</v>
      </c>
      <c r="F16" s="17">
        <f>COUNTIF('Criteria 1d'!$C$3:$C$49,"Low")</f>
        <v>0</v>
      </c>
      <c r="G16" s="17">
        <f>COUNTIF('Criteria 1d'!$C$3:$C$49,"Medium")</f>
        <v>0</v>
      </c>
      <c r="H16" s="17">
        <f>COUNTIF('Criteria 1d'!$C$3:$C$49,"High")</f>
        <v>0</v>
      </c>
      <c r="I16" s="15">
        <f>COUNTIF('Criteria 1d'!$D$3:$D$49,"Fully Compliant")</f>
        <v>0</v>
      </c>
      <c r="J16" s="15">
        <f>COUNTIF('Criteria 1d'!$D$3:$D$49,"Partially Compliant")</f>
        <v>0</v>
      </c>
      <c r="K16" s="15">
        <f>COUNTIF('Criteria 1d'!$D$3:$D$49,"Non Compliant")</f>
        <v>0</v>
      </c>
      <c r="L16" s="13"/>
    </row>
    <row r="17" spans="1:12" ht="197.75" customHeight="1" x14ac:dyDescent="0.75">
      <c r="A17" s="4" t="s">
        <v>208</v>
      </c>
      <c r="B17" s="79" t="s">
        <v>207</v>
      </c>
      <c r="C17" s="16">
        <f>COUNTIF('Criteria 2a-h'!$B$3:$B$50,"Low")</f>
        <v>0</v>
      </c>
      <c r="D17" s="16">
        <f>COUNTIF('Criteria 2a-h'!$B$3:$B$50,"Medium")</f>
        <v>0</v>
      </c>
      <c r="E17" s="16">
        <f>COUNTIF('Criteria 2a-h'!$B$3:$B$50,"High")</f>
        <v>0</v>
      </c>
      <c r="F17" s="17">
        <f>COUNTIF('Criteria 2a-h'!$C$3:$C$50,"Low")</f>
        <v>0</v>
      </c>
      <c r="G17" s="17">
        <f>COUNTIF('Criteria 2a-h'!$C$3:$C$50,"Medium")</f>
        <v>0</v>
      </c>
      <c r="H17" s="17">
        <f>COUNTIF('Criteria 2a-h'!$C$3:$C$50,"High")</f>
        <v>0</v>
      </c>
      <c r="I17" s="15">
        <f>COUNTIF('Criteria 2a-h'!$D$3:$D$50,"Fully Compliant")</f>
        <v>0</v>
      </c>
      <c r="J17" s="15">
        <f>COUNTIF('Criteria 2a-h'!$D$3:$D$50,"Partially Compliant")</f>
        <v>0</v>
      </c>
      <c r="K17" s="15">
        <f>COUNTIF('Criteria 2a-h'!$D$3:$D$50,"Non Compliant")</f>
        <v>0</v>
      </c>
      <c r="L17" s="13"/>
    </row>
    <row r="18" spans="1:12" ht="60" customHeight="1" x14ac:dyDescent="0.75">
      <c r="A18" s="3">
        <v>3</v>
      </c>
      <c r="B18" s="12" t="s">
        <v>209</v>
      </c>
      <c r="C18" s="16">
        <f>COUNTIF('Criteria 3'!$B$3:$B$50,"Low")</f>
        <v>0</v>
      </c>
      <c r="D18" s="16">
        <f>COUNTIF('Criteria 3'!$B$3:$B$50,"Medium")</f>
        <v>0</v>
      </c>
      <c r="E18" s="16">
        <f>COUNTIF('Criteria 3'!$B$3:$B$50,"High")</f>
        <v>0</v>
      </c>
      <c r="F18" s="17">
        <f>COUNTIF('Criteria 3'!$C$3:$C$50,"Low")</f>
        <v>0</v>
      </c>
      <c r="G18" s="17">
        <f>COUNTIF('Criteria 3'!$C$3:$C$50,"Medium")</f>
        <v>0</v>
      </c>
      <c r="H18" s="17">
        <f>COUNTIF('Criteria 3'!$C$3:$C$50,"High")</f>
        <v>0</v>
      </c>
      <c r="I18" s="15">
        <f>COUNTIF('Criteria 3'!$D$3:$D$50,"Fully Compliant")</f>
        <v>0</v>
      </c>
      <c r="J18" s="15">
        <f>COUNTIF('Criteria 3'!$D$3:$D$50,"Partially Compliant")</f>
        <v>0</v>
      </c>
      <c r="K18" s="15">
        <f>COUNTIF('Criteria 3'!$D$3:$D$50,"Non Compliant")</f>
        <v>0</v>
      </c>
      <c r="L18" s="13"/>
    </row>
    <row r="19" spans="1:12" ht="60" customHeight="1" x14ac:dyDescent="0.75">
      <c r="A19" s="3">
        <v>4</v>
      </c>
      <c r="B19" s="12" t="s">
        <v>210</v>
      </c>
      <c r="C19" s="16">
        <f>COUNTIF('Criteria 4'!$B$3:$B$50,"Low")</f>
        <v>0</v>
      </c>
      <c r="D19" s="16">
        <f>COUNTIF('Criteria 4'!$B$3:$B$50,"Medium")</f>
        <v>0</v>
      </c>
      <c r="E19" s="16">
        <f>COUNTIF('Criteria 4'!$B$3:$B$50,"High")</f>
        <v>0</v>
      </c>
      <c r="F19" s="17">
        <f>COUNTIF('Criteria 4'!$C$3:$C$50,"Low")</f>
        <v>0</v>
      </c>
      <c r="G19" s="17">
        <f>COUNTIF('Criteria 4'!$C$3:$C$50,"Medium")</f>
        <v>0</v>
      </c>
      <c r="H19" s="17">
        <f>COUNTIF('Criteria 4'!$C$3:$C$50,"High")</f>
        <v>0</v>
      </c>
      <c r="I19" s="15">
        <f>COUNTIF('Criteria 4'!$D$3:$D$50,"Fully Compliant")</f>
        <v>0</v>
      </c>
      <c r="J19" s="15">
        <f>COUNTIF('Criteria 4'!$D$3:$D$50,"Partially Compliant")</f>
        <v>0</v>
      </c>
      <c r="K19" s="15">
        <f>COUNTIF('Criteria 4'!$D$3:$D$50,"Non Compliant")</f>
        <v>0</v>
      </c>
      <c r="L19" s="13"/>
    </row>
    <row r="20" spans="1:12" ht="137.25" customHeight="1" x14ac:dyDescent="0.75">
      <c r="A20" s="4" t="s">
        <v>490</v>
      </c>
      <c r="B20" s="79" t="s">
        <v>488</v>
      </c>
      <c r="C20" s="16">
        <f>COUNTIF('Criteria 5a-e'!$B$3:$B$50,"Low")</f>
        <v>0</v>
      </c>
      <c r="D20" s="16">
        <f>COUNTIF('Criteria 5a-e'!$B$3:$B$50,"Medium")</f>
        <v>0</v>
      </c>
      <c r="E20" s="16">
        <f>COUNTIF('Criteria 5a-e'!$B$3:$B$50,"High")</f>
        <v>0</v>
      </c>
      <c r="F20" s="17">
        <f>COUNTIF('Criteria 5a-e'!$C$3:$C$50,"Low")</f>
        <v>0</v>
      </c>
      <c r="G20" s="17">
        <f>COUNTIF('Criteria 5a-e'!$C$3:$C$50,"Medium")</f>
        <v>0</v>
      </c>
      <c r="H20" s="17">
        <f>COUNTIF('Criteria 5a-e'!$C$3:$C$50,"High")</f>
        <v>0</v>
      </c>
      <c r="I20" s="15">
        <f>COUNTIF('Criteria 5a-e'!$D$3:$D$50,"Fully Compliant")</f>
        <v>0</v>
      </c>
      <c r="J20" s="15">
        <f>COUNTIF('Criteria 5a-e'!$D$3:$D$50,"Partially Compliant")</f>
        <v>0</v>
      </c>
      <c r="K20" s="15">
        <f>COUNTIF('Criteria 5a-e'!$D$3:$D$50,"Non Compliant")</f>
        <v>0</v>
      </c>
      <c r="L20" s="13"/>
    </row>
    <row r="21" spans="1:12" ht="60" customHeight="1" x14ac:dyDescent="0.75">
      <c r="A21" s="3">
        <v>6</v>
      </c>
      <c r="B21" s="12" t="s">
        <v>211</v>
      </c>
      <c r="C21" s="16">
        <f>COUNTIF('Criteria 6'!$B$3:$B$50,"Low")</f>
        <v>0</v>
      </c>
      <c r="D21" s="16">
        <f>COUNTIF('Criteria 6'!$B$3:$B$50,"Medium")</f>
        <v>0</v>
      </c>
      <c r="E21" s="16">
        <f>COUNTIF('Criteria 6'!$B$3:$B$50,"High")</f>
        <v>0</v>
      </c>
      <c r="F21" s="17">
        <f>COUNTIF('Criteria 6'!$C$3:$C$50,"Low")</f>
        <v>0</v>
      </c>
      <c r="G21" s="17">
        <f>COUNTIF('Criteria 6'!$C$3:$C$50,"Medium")</f>
        <v>0</v>
      </c>
      <c r="H21" s="17">
        <f>COUNTIF('Criteria 6'!$C$3:$C$50,"High")</f>
        <v>0</v>
      </c>
      <c r="I21" s="15">
        <f>COUNTIF('Criteria 6'!$D$3:$D$50,"Fully Compliant")</f>
        <v>0</v>
      </c>
      <c r="J21" s="15">
        <f>COUNTIF('Criteria 6'!$D$3:$D$50,"Partially Compliant")</f>
        <v>0</v>
      </c>
      <c r="K21" s="15">
        <f>COUNTIF('Criteria 6'!$D$3:$D$50,"Non Compliant")</f>
        <v>0</v>
      </c>
      <c r="L21" s="13"/>
    </row>
    <row r="22" spans="1:12" ht="60" customHeight="1" x14ac:dyDescent="0.75">
      <c r="A22" s="3">
        <v>7</v>
      </c>
      <c r="B22" s="12" t="s">
        <v>212</v>
      </c>
      <c r="C22" s="16">
        <f>COUNTIF('Criteria 7'!$B$3:$B$50,"Low")</f>
        <v>0</v>
      </c>
      <c r="D22" s="16">
        <f>COUNTIF('Criteria 7'!$B$3:$B$50,"Medium")</f>
        <v>0</v>
      </c>
      <c r="E22" s="16">
        <f>COUNTIF('Criteria 7'!$B$3:$B$50,"High")</f>
        <v>0</v>
      </c>
      <c r="F22" s="17">
        <f>COUNTIF('Criteria 7'!$C$3:$C$50,"Low")</f>
        <v>0</v>
      </c>
      <c r="G22" s="17">
        <f>COUNTIF('Criteria 7'!$C$3:$C$50,"Medium")</f>
        <v>0</v>
      </c>
      <c r="H22" s="17">
        <f>COUNTIF('Criteria 7'!$C$3:$C$50,"High")</f>
        <v>0</v>
      </c>
      <c r="I22" s="15">
        <f>COUNTIF('Criteria 7'!$D$3:$D$50,"Fully Compliant")</f>
        <v>0</v>
      </c>
      <c r="J22" s="15">
        <f>COUNTIF('Criteria 7'!$D$3:$D$50,"Partially Compliant")</f>
        <v>0</v>
      </c>
      <c r="K22" s="15">
        <f>COUNTIF('Criteria 7'!$D$3:$D$50,"Non Compliant")</f>
        <v>0</v>
      </c>
      <c r="L22" s="13"/>
    </row>
    <row r="23" spans="1:12" ht="60" customHeight="1" x14ac:dyDescent="0.75">
      <c r="A23" s="3">
        <v>8</v>
      </c>
      <c r="B23" s="12" t="s">
        <v>213</v>
      </c>
      <c r="C23" s="16">
        <f>COUNTIF('Criteria 8'!$B$3:$B$50,"Low")</f>
        <v>0</v>
      </c>
      <c r="D23" s="16">
        <f>COUNTIF('Criteria 8'!$B$3:$B$50,"Medium")</f>
        <v>0</v>
      </c>
      <c r="E23" s="16">
        <f>COUNTIF('Criteria 8'!$B$3:$B$50,"High")</f>
        <v>0</v>
      </c>
      <c r="F23" s="17">
        <f>COUNTIF('Criteria 8'!$C$3:$C$50,"Low")</f>
        <v>0</v>
      </c>
      <c r="G23" s="17">
        <f>COUNTIF('Criteria 8'!$C$3:$C$50,"Medium")</f>
        <v>0</v>
      </c>
      <c r="H23" s="17">
        <f>COUNTIF('Criteria 8'!$C$3:$C$50,"High")</f>
        <v>0</v>
      </c>
      <c r="I23" s="15">
        <f>COUNTIF('Criteria 8'!$D$3:$D$50,"Fully Compliant")</f>
        <v>0</v>
      </c>
      <c r="J23" s="15">
        <f>COUNTIF('Criteria 8'!$D$3:$D$50,"Partially Compliant")</f>
        <v>0</v>
      </c>
      <c r="K23" s="15">
        <f>COUNTIF('Criteria 8'!$D$3:$D$50,"Non Compliant")</f>
        <v>0</v>
      </c>
      <c r="L23" s="13"/>
    </row>
    <row r="24" spans="1:12" ht="60" customHeight="1" x14ac:dyDescent="0.75">
      <c r="A24" s="3">
        <v>9</v>
      </c>
      <c r="B24" s="12" t="s">
        <v>214</v>
      </c>
      <c r="C24" s="16">
        <f>COUNTIF('Criteria 9'!$B$3:$B$50,"Low")</f>
        <v>0</v>
      </c>
      <c r="D24" s="16">
        <f>COUNTIF('Criteria 9'!$B$3:$B$50,"Medium")</f>
        <v>0</v>
      </c>
      <c r="E24" s="16">
        <f>COUNTIF('Criteria 9'!$B$3:$B$50,"High")</f>
        <v>0</v>
      </c>
      <c r="F24" s="17">
        <f>COUNTIF('Criteria 9'!$C$3:$C$50,"Low")</f>
        <v>0</v>
      </c>
      <c r="G24" s="17">
        <f>COUNTIF('Criteria 9'!$C$3:$C$50,"Medium")</f>
        <v>0</v>
      </c>
      <c r="H24" s="17">
        <f>COUNTIF('Criteria 9'!$C$3:$C$50,"High")</f>
        <v>0</v>
      </c>
      <c r="I24" s="15">
        <f>COUNTIF('Criteria 9'!$D$3:$D$50,"Fully Compliant")</f>
        <v>0</v>
      </c>
      <c r="J24" s="15">
        <f>COUNTIF('Criteria 9'!$D$3:$D$50,"Partially Compliant")</f>
        <v>0</v>
      </c>
      <c r="K24" s="15">
        <f>COUNTIF('Criteria 9'!$D$3:$D$50,"Non Compliant")</f>
        <v>0</v>
      </c>
      <c r="L24" s="13"/>
    </row>
    <row r="25" spans="1:12" ht="60" customHeight="1" x14ac:dyDescent="0.75">
      <c r="A25" s="3">
        <v>10</v>
      </c>
      <c r="B25" s="12" t="s">
        <v>215</v>
      </c>
      <c r="C25" s="16">
        <f>COUNTIF('Criteria 10'!$B$3:$B$50,"Low")</f>
        <v>0</v>
      </c>
      <c r="D25" s="16">
        <f>COUNTIF('Criteria 10'!$B$3:$B$50,"Medium")</f>
        <v>0</v>
      </c>
      <c r="E25" s="16">
        <f>COUNTIF('Criteria 10'!$B$3:$B$50,"High")</f>
        <v>0</v>
      </c>
      <c r="F25" s="17">
        <f>COUNTIF('Criteria 10'!$C$3:$C$50,"Low")</f>
        <v>0</v>
      </c>
      <c r="G25" s="17">
        <f>COUNTIF('Criteria 10'!$C$3:$C$50,"Medium")</f>
        <v>0</v>
      </c>
      <c r="H25" s="17">
        <f>COUNTIF('Criteria 10'!$C$3:$C$50,"High")</f>
        <v>0</v>
      </c>
      <c r="I25" s="15">
        <f>COUNTIF('Criteria 10'!$D$3:$D$50,"Fully Compliant")</f>
        <v>0</v>
      </c>
      <c r="J25" s="15">
        <f>COUNTIF('Criteria 10'!$D$3:$D$50,"Partially Compliant")</f>
        <v>0</v>
      </c>
      <c r="K25" s="15">
        <f>COUNTIF('Criteria 10'!$D$3:$D$50,"Non Compliant")</f>
        <v>0</v>
      </c>
      <c r="L25" s="13"/>
    </row>
    <row r="26" spans="1:12" ht="60" customHeight="1" x14ac:dyDescent="0.75">
      <c r="A26" s="3">
        <v>11</v>
      </c>
      <c r="B26" s="12" t="s">
        <v>216</v>
      </c>
      <c r="C26" s="16">
        <f>COUNTIF('Criteria 11'!$B$3:$B$50,"Low")</f>
        <v>0</v>
      </c>
      <c r="D26" s="16">
        <f>COUNTIF('Criteria 11'!$B$3:$B$50,"Medium")</f>
        <v>0</v>
      </c>
      <c r="E26" s="16">
        <f>COUNTIF('Criteria 11'!$B$3:$B$50,"High")</f>
        <v>0</v>
      </c>
      <c r="F26" s="17">
        <f>COUNTIF('Criteria 11'!$C$3:$C$50,"Low")</f>
        <v>0</v>
      </c>
      <c r="G26" s="17">
        <f>COUNTIF('Criteria 11'!$C$3:$C$50,"Medium")</f>
        <v>0</v>
      </c>
      <c r="H26" s="17">
        <f>COUNTIF('Criteria 11'!$C$3:$C$50,"High")</f>
        <v>0</v>
      </c>
      <c r="I26" s="15">
        <f>COUNTIF('Criteria 11'!$D$3:$D$50,"Fully Compliant")</f>
        <v>0</v>
      </c>
      <c r="J26" s="15">
        <f>COUNTIF('Criteria 11'!$D$3:$D$50,"Partially Compliant")</f>
        <v>0</v>
      </c>
      <c r="K26" s="15">
        <f>COUNTIF('Criteria 11'!$D$3:$D$50,"Non Compliant")</f>
        <v>0</v>
      </c>
      <c r="L26" s="13"/>
    </row>
    <row r="27" spans="1:12" ht="60" customHeight="1" x14ac:dyDescent="0.75">
      <c r="A27" s="3">
        <v>12</v>
      </c>
      <c r="B27" s="12" t="s">
        <v>217</v>
      </c>
      <c r="C27" s="16">
        <f>COUNTIF('Criteria 12'!$B$3:$B$50,"Low")</f>
        <v>0</v>
      </c>
      <c r="D27" s="16">
        <f>COUNTIF('Criteria 12'!$B$3:$B$50,"Medium")</f>
        <v>0</v>
      </c>
      <c r="E27" s="16">
        <f>COUNTIF('Criteria 12'!$B$3:$B$50,"High")</f>
        <v>0</v>
      </c>
      <c r="F27" s="17">
        <f>COUNTIF('Criteria 12'!$C$3:$C$50,"Low")</f>
        <v>0</v>
      </c>
      <c r="G27" s="17">
        <f>COUNTIF('Criteria 12'!$C$3:$C$50,"Medium")</f>
        <v>0</v>
      </c>
      <c r="H27" s="17">
        <f>COUNTIF('Criteria 12'!$C$3:$C$50,"High")</f>
        <v>0</v>
      </c>
      <c r="I27" s="15">
        <f>COUNTIF('Criteria 12'!$D$3:$D$50,"Fully Compliant")</f>
        <v>0</v>
      </c>
      <c r="J27" s="15">
        <f>COUNTIF('Criteria 12'!$D$3:$D$50,"Partially Compliant")</f>
        <v>0</v>
      </c>
      <c r="K27" s="15">
        <f>COUNTIF('Criteria 12'!$D$3:$D$50,"Non Compliant")</f>
        <v>0</v>
      </c>
      <c r="L27" s="13"/>
    </row>
    <row r="28" spans="1:12" ht="75.75" customHeight="1" x14ac:dyDescent="0.75">
      <c r="A28" s="3" t="s">
        <v>491</v>
      </c>
      <c r="B28" s="12" t="s">
        <v>493</v>
      </c>
      <c r="C28" s="16">
        <f>COUNTIF('Criteria 13a-c'!$B$3:$B$50,"Low")</f>
        <v>0</v>
      </c>
      <c r="D28" s="16">
        <f>COUNTIF('Criteria 13a-c'!$B$3:$B$50,"Medium")</f>
        <v>0</v>
      </c>
      <c r="E28" s="16">
        <f>COUNTIF('Criteria 13a-c'!$B$3:$B$50,"High")</f>
        <v>0</v>
      </c>
      <c r="F28" s="17">
        <f>COUNTIF('Criteria 13a-c'!$C$3:$C$50,"Low")</f>
        <v>0</v>
      </c>
      <c r="G28" s="17">
        <f>COUNTIF('Criteria 13a-c'!$C$3:$C$50,"Medium")</f>
        <v>0</v>
      </c>
      <c r="H28" s="17">
        <f>COUNTIF('Criteria 13a-c'!$C$3:$C$50,"High")</f>
        <v>0</v>
      </c>
      <c r="I28" s="15">
        <f>COUNTIF('Criteria 13a-c'!$D$3:$D$50,"Fully Compliant")</f>
        <v>0</v>
      </c>
      <c r="J28" s="15">
        <f>COUNTIF('Criteria 13a-c'!$D$3:$D$50,"Partially Compliant")</f>
        <v>0</v>
      </c>
      <c r="K28" s="15">
        <f>COUNTIF('Criteria 13a-c'!$D$3:$D$50,"Non Compliant")</f>
        <v>0</v>
      </c>
      <c r="L28" s="13"/>
    </row>
    <row r="29" spans="1:12" ht="60" customHeight="1" x14ac:dyDescent="0.75">
      <c r="A29" s="3">
        <v>14</v>
      </c>
      <c r="B29" s="12" t="s">
        <v>218</v>
      </c>
      <c r="C29" s="16">
        <f>COUNTIF('Criteria 14'!$B$3:$B$50,"Low")</f>
        <v>0</v>
      </c>
      <c r="D29" s="16">
        <f>COUNTIF('Criteria 14'!$B$3:$B$50,"Medium")</f>
        <v>0</v>
      </c>
      <c r="E29" s="16">
        <f>COUNTIF('Criteria 14'!$B$3:$B$50,"High")</f>
        <v>0</v>
      </c>
      <c r="F29" s="17">
        <f>COUNTIF('Criteria 14'!$C$3:$C$50,"Low")</f>
        <v>0</v>
      </c>
      <c r="G29" s="17">
        <f>COUNTIF('Criteria 14'!$C$3:$C$50,"Medium")</f>
        <v>0</v>
      </c>
      <c r="H29" s="17">
        <f>COUNTIF('Criteria 14'!$C$3:$C$50,"High")</f>
        <v>0</v>
      </c>
      <c r="I29" s="15">
        <f>COUNTIF('Criteria 14'!$D$3:$D$50,"Fully Compliant")</f>
        <v>0</v>
      </c>
      <c r="J29" s="15">
        <f>COUNTIF('Criteria 14'!$D$3:$D$50,"Partially Compliant")</f>
        <v>0</v>
      </c>
      <c r="K29" s="15">
        <f>COUNTIF('Criteria 14'!$D$3:$D$50,"Non Compliant")</f>
        <v>0</v>
      </c>
      <c r="L29" s="13"/>
    </row>
    <row r="30" spans="1:12" ht="71.650000000000006" customHeight="1" x14ac:dyDescent="0.75">
      <c r="A30" s="3">
        <v>15</v>
      </c>
      <c r="B30" s="79" t="s">
        <v>219</v>
      </c>
      <c r="C30" s="16">
        <f>COUNTIF('Criteria 15'!$B$3:$B$50,"Low")</f>
        <v>0</v>
      </c>
      <c r="D30" s="16">
        <f>COUNTIF('Criteria 15'!$B$3:$B$50,"Medium")</f>
        <v>0</v>
      </c>
      <c r="E30" s="16">
        <f>COUNTIF('Criteria 15'!$B$3:$B$50,"High")</f>
        <v>0</v>
      </c>
      <c r="F30" s="17">
        <f>COUNTIF('Criteria 15'!$C$3:$C$50,"Low")</f>
        <v>0</v>
      </c>
      <c r="G30" s="17">
        <f>COUNTIF('Criteria 15'!$C$3:$C$50,"Medium")</f>
        <v>0</v>
      </c>
      <c r="H30" s="17">
        <f>COUNTIF('Criteria 15'!$C$3:$C$50,"High")</f>
        <v>0</v>
      </c>
      <c r="I30" s="15">
        <f>COUNTIF('Criteria 15'!$D$3:$D$50,"Fully Compliant")</f>
        <v>0</v>
      </c>
      <c r="J30" s="15">
        <f>COUNTIF('Criteria 15'!$D$3:$D$50,"Partially Compliant")</f>
        <v>0</v>
      </c>
      <c r="K30" s="15">
        <f>COUNTIF('Criteria 15'!$D$3:$D$50,"Non Compliant")</f>
        <v>0</v>
      </c>
      <c r="L30" s="13"/>
    </row>
    <row r="31" spans="1:12" ht="44.25" x14ac:dyDescent="0.75">
      <c r="A31" s="4" t="s">
        <v>269</v>
      </c>
      <c r="B31" s="79" t="s">
        <v>267</v>
      </c>
      <c r="C31" s="16">
        <f>COUNTIF('Criteria 16a'!$B$3:$B$50,"Low")</f>
        <v>0</v>
      </c>
      <c r="D31" s="16">
        <f>COUNTIF('Criteria 16a'!$B$3:$B$50,"Medium")</f>
        <v>0</v>
      </c>
      <c r="E31" s="16">
        <f>COUNTIF('Criteria 16a'!$B$3:$B$50,"High")</f>
        <v>0</v>
      </c>
      <c r="F31" s="17">
        <f>COUNTIF('Criteria 16a'!$C$3:$C$50,"Low")</f>
        <v>0</v>
      </c>
      <c r="G31" s="17">
        <f>COUNTIF('Criteria 16a'!$C$3:$C$50,"Medium")</f>
        <v>0</v>
      </c>
      <c r="H31" s="17">
        <f>COUNTIF('Criteria 16a'!$C$3:$C$50,"High")</f>
        <v>0</v>
      </c>
      <c r="I31" s="15">
        <f>COUNTIF('Criteria 16a'!$D$3:$D$50,"Fully Compliant")</f>
        <v>0</v>
      </c>
      <c r="J31" s="15">
        <f>COUNTIF('Criteria 16a'!$D$3:$D$50,"Partially Compliant")</f>
        <v>0</v>
      </c>
      <c r="K31" s="15">
        <f>COUNTIF('Criteria 16a'!$D$3:$D$50,"Non Compliant")</f>
        <v>0</v>
      </c>
      <c r="L31" s="13"/>
    </row>
    <row r="32" spans="1:12" ht="51.75" customHeight="1" x14ac:dyDescent="0.75">
      <c r="A32" s="4" t="s">
        <v>270</v>
      </c>
      <c r="B32" s="79" t="s">
        <v>260</v>
      </c>
      <c r="C32" s="16">
        <f>COUNTIF('Criteria 16b'!$B$3:$B$50,"Low")</f>
        <v>0</v>
      </c>
      <c r="D32" s="16">
        <f>COUNTIF('Criteria 16b'!$B$3:$B$50,"Medium")</f>
        <v>0</v>
      </c>
      <c r="E32" s="16">
        <f>COUNTIF('Criteria 16b'!$B$3:$B$50,"High")</f>
        <v>0</v>
      </c>
      <c r="F32" s="17">
        <f>COUNTIF('Criteria 16b'!$C$3:$C$50,"Low")</f>
        <v>0</v>
      </c>
      <c r="G32" s="17">
        <f>COUNTIF('Criteria 16b'!$C$3:$C$50,"Medium")</f>
        <v>0</v>
      </c>
      <c r="H32" s="17">
        <f>COUNTIF('Criteria 16b'!$C$3:$C$50,"High")</f>
        <v>0</v>
      </c>
      <c r="I32" s="15">
        <f>COUNTIF('Criteria 16b'!$D$3:$D$50,"Fully Compliant")</f>
        <v>0</v>
      </c>
      <c r="J32" s="15">
        <f>COUNTIF('Criteria 16b'!$D$3:$D$50,"Partially Compliant")</f>
        <v>0</v>
      </c>
      <c r="K32" s="15">
        <f>COUNTIF('Criteria 16b'!$D$3:$D$50,"Non Compliant")</f>
        <v>0</v>
      </c>
      <c r="L32" s="13"/>
    </row>
    <row r="33" spans="1:12" ht="44.25" x14ac:dyDescent="0.75">
      <c r="A33" s="4" t="s">
        <v>271</v>
      </c>
      <c r="B33" s="79" t="s">
        <v>261</v>
      </c>
      <c r="C33" s="16">
        <f>COUNTIF('Criteria 16c'!$B$3:$B$50,"Low")</f>
        <v>0</v>
      </c>
      <c r="D33" s="16">
        <f>COUNTIF('Criteria 16c'!$B$3:$B$50,"Medium")</f>
        <v>0</v>
      </c>
      <c r="E33" s="16">
        <f>COUNTIF('Criteria 16c'!$B$3:$B$50,"High")</f>
        <v>0</v>
      </c>
      <c r="F33" s="17">
        <f>COUNTIF('Criteria 16c'!$C$3:$C$50,"Low")</f>
        <v>0</v>
      </c>
      <c r="G33" s="17">
        <f>COUNTIF('Criteria 16c'!$C$3:$C$50,"Medium")</f>
        <v>0</v>
      </c>
      <c r="H33" s="17">
        <f>COUNTIF('Criteria 16c'!$C$3:$C$50,"High")</f>
        <v>0</v>
      </c>
      <c r="I33" s="15">
        <f>COUNTIF('Criteria 16c'!$D$3:$D$50,"Fully Compliant")</f>
        <v>0</v>
      </c>
      <c r="J33" s="15">
        <f>COUNTIF('Criteria 16c'!$D$3:$D$50,"Partially Compliant")</f>
        <v>0</v>
      </c>
      <c r="K33" s="15">
        <f>COUNTIF('Criteria 16c'!$D$3:$D$50,"Non Compliant")</f>
        <v>0</v>
      </c>
      <c r="L33" s="13"/>
    </row>
    <row r="34" spans="1:12" ht="59" x14ac:dyDescent="0.75">
      <c r="A34" s="4" t="s">
        <v>272</v>
      </c>
      <c r="B34" s="79" t="s">
        <v>262</v>
      </c>
      <c r="C34" s="16">
        <f>COUNTIF('Criteria 16d'!$B$3:$B$50,"Low")</f>
        <v>0</v>
      </c>
      <c r="D34" s="16">
        <f>COUNTIF('Criteria 16d'!$B$3:$B$50,"Medium")</f>
        <v>0</v>
      </c>
      <c r="E34" s="16">
        <f>COUNTIF('Criteria 16d'!$B$3:$B$50,"High")</f>
        <v>0</v>
      </c>
      <c r="F34" s="17">
        <f>COUNTIF('Criteria 16d'!$C$3:$C$50,"Low")</f>
        <v>0</v>
      </c>
      <c r="G34" s="17">
        <f>COUNTIF('Criteria 16d'!$C$3:$C$50,"Medium")</f>
        <v>0</v>
      </c>
      <c r="H34" s="17">
        <f>COUNTIF('Criteria 16d'!$C$3:$C$50,"High")</f>
        <v>0</v>
      </c>
      <c r="I34" s="15">
        <f>COUNTIF('Criteria 16d'!$D$3:$D$50,"Fully Compliant")</f>
        <v>0</v>
      </c>
      <c r="J34" s="15">
        <f>COUNTIF('Criteria 16d'!$D$3:$D$50,"Partially Compliant")</f>
        <v>0</v>
      </c>
      <c r="K34" s="15">
        <f>COUNTIF('Criteria 16d'!$D$3:$D$50,"Non Compliant")</f>
        <v>0</v>
      </c>
      <c r="L34" s="13"/>
    </row>
    <row r="35" spans="1:12" ht="44.25" x14ac:dyDescent="0.75">
      <c r="A35" s="4" t="s">
        <v>273</v>
      </c>
      <c r="B35" s="79" t="s">
        <v>263</v>
      </c>
      <c r="C35" s="16">
        <f>COUNTIF('Criteria 16e'!$B$3:$B$50,"Low")</f>
        <v>0</v>
      </c>
      <c r="D35" s="16">
        <f>COUNTIF('Criteria 16e'!$B$3:$B$50,"Medium")</f>
        <v>0</v>
      </c>
      <c r="E35" s="16">
        <f>COUNTIF('Criteria 16e'!$B$3:$B$50,"High")</f>
        <v>0</v>
      </c>
      <c r="F35" s="17">
        <f>COUNTIF('Criteria 16e'!$C$3:$C$50,"Low")</f>
        <v>0</v>
      </c>
      <c r="G35" s="17">
        <f>COUNTIF('Criteria 16e'!$C$3:$C$50,"Medium")</f>
        <v>0</v>
      </c>
      <c r="H35" s="17">
        <f>COUNTIF('Criteria 16e'!$C$3:$C$50,"High")</f>
        <v>0</v>
      </c>
      <c r="I35" s="15">
        <f>COUNTIF('Criteria 16e'!$D$3:$D$50,"Fully Compliant")</f>
        <v>0</v>
      </c>
      <c r="J35" s="15">
        <f>COUNTIF('Criteria 16e'!$D$3:$D$50,"Partially Compliant")</f>
        <v>0</v>
      </c>
      <c r="K35" s="15">
        <f>COUNTIF('Criteria 16e'!$D$3:$D$50,"Non Compliant")</f>
        <v>0</v>
      </c>
      <c r="L35" s="13"/>
    </row>
    <row r="36" spans="1:12" ht="59" x14ac:dyDescent="0.75">
      <c r="A36" s="4" t="s">
        <v>274</v>
      </c>
      <c r="B36" s="79" t="s">
        <v>264</v>
      </c>
      <c r="C36" s="16">
        <f>COUNTIF('Criteria 16f'!$B$3:$B$50,"Low")</f>
        <v>0</v>
      </c>
      <c r="D36" s="16">
        <f>COUNTIF('Criteria 16f'!$B$3:$B$50,"Medium")</f>
        <v>0</v>
      </c>
      <c r="E36" s="16">
        <f>COUNTIF('Criteria 16f'!$B$3:$B$50,"High")</f>
        <v>0</v>
      </c>
      <c r="F36" s="17">
        <f>COUNTIF('Criteria 16f'!$C$3:$C$50,"Low")</f>
        <v>0</v>
      </c>
      <c r="G36" s="17">
        <f>COUNTIF('Criteria 16f'!$C$3:$C$50,"Medium")</f>
        <v>0</v>
      </c>
      <c r="H36" s="17">
        <f>COUNTIF('Criteria 16f'!$C$3:$C$50,"High")</f>
        <v>0</v>
      </c>
      <c r="I36" s="15">
        <f>COUNTIF('Criteria 16f'!$D$3:$D$50,"Fully Compliant")</f>
        <v>0</v>
      </c>
      <c r="J36" s="15">
        <f>COUNTIF('Criteria 16f'!$D$3:$D$50,"Partially Compliant")</f>
        <v>0</v>
      </c>
      <c r="K36" s="15">
        <f>COUNTIF('Criteria 16f'!$D$3:$D$50,"Non Compliant")</f>
        <v>0</v>
      </c>
      <c r="L36" s="13"/>
    </row>
    <row r="37" spans="1:12" ht="44.25" x14ac:dyDescent="0.75">
      <c r="A37" s="4" t="s">
        <v>275</v>
      </c>
      <c r="B37" s="79" t="s">
        <v>265</v>
      </c>
      <c r="C37" s="16">
        <f>COUNTIF('Criteria 16g'!$B$3:$B$50,"Low")</f>
        <v>0</v>
      </c>
      <c r="D37" s="16">
        <f>COUNTIF('Criteria 16g'!$B$3:$B$50,"Medium")</f>
        <v>0</v>
      </c>
      <c r="E37" s="16">
        <f>COUNTIF('Criteria 16g'!$B$3:$B$50,"High")</f>
        <v>0</v>
      </c>
      <c r="F37" s="17">
        <f>COUNTIF('Criteria 16g'!$C$3:$C$50,"Low")</f>
        <v>0</v>
      </c>
      <c r="G37" s="17">
        <f>COUNTIF('Criteria 16g'!$C$3:$C$50,"Medium")</f>
        <v>0</v>
      </c>
      <c r="H37" s="17">
        <f>COUNTIF('Criteria 16g'!$C$3:$C$50,"High")</f>
        <v>0</v>
      </c>
      <c r="I37" s="15">
        <f>COUNTIF('Criteria 16g'!$D$3:$D$50,"Fully Compliant")</f>
        <v>0</v>
      </c>
      <c r="J37" s="15">
        <f>COUNTIF('Criteria 16g'!$D$3:$D$50,"Partially Compliant")</f>
        <v>0</v>
      </c>
      <c r="K37" s="15">
        <f>COUNTIF('Criteria 16g'!$D$3:$D$50,"Non Compliant")</f>
        <v>0</v>
      </c>
      <c r="L37" s="13"/>
    </row>
    <row r="38" spans="1:12" ht="56.25" customHeight="1" x14ac:dyDescent="0.75">
      <c r="A38" s="4" t="s">
        <v>276</v>
      </c>
      <c r="B38" s="79" t="s">
        <v>266</v>
      </c>
      <c r="C38" s="16">
        <f>COUNTIF('Criteria 16h'!$B$3:$B$50,"Low")</f>
        <v>0</v>
      </c>
      <c r="D38" s="16">
        <f>COUNTIF('Criteria 16h'!$B$3:$B$50,"Medium")</f>
        <v>0</v>
      </c>
      <c r="E38" s="16">
        <f>COUNTIF('Criteria 16h'!$B$3:$B$50,"High")</f>
        <v>0</v>
      </c>
      <c r="F38" s="17">
        <f>COUNTIF('Criteria 16h'!$C$3:$C$50,"Low")</f>
        <v>0</v>
      </c>
      <c r="G38" s="17">
        <f>COUNTIF('Criteria 16h'!$C$3:$C$50,"Medium")</f>
        <v>0</v>
      </c>
      <c r="H38" s="17">
        <f>COUNTIF('Criteria 16h'!$C$3:$C$50,"High")</f>
        <v>0</v>
      </c>
      <c r="I38" s="15">
        <f>COUNTIF('Criteria 16h'!$D$3:$D$50,"Fully Compliant")</f>
        <v>0</v>
      </c>
      <c r="J38" s="15">
        <f>COUNTIF('Criteria 16h'!$D$3:$D$50,"Partially Compliant")</f>
        <v>0</v>
      </c>
      <c r="K38" s="15">
        <f>COUNTIF('Criteria 16h'!$D$3:$D$50,"Non Compliant")</f>
        <v>0</v>
      </c>
      <c r="L38" s="13"/>
    </row>
    <row r="39" spans="1:12" ht="59" x14ac:dyDescent="0.75">
      <c r="A39" s="4" t="s">
        <v>277</v>
      </c>
      <c r="B39" s="79" t="s">
        <v>268</v>
      </c>
      <c r="C39" s="16">
        <f>COUNTIF('Criteria 16i'!$B$3:$B$50,"Low")</f>
        <v>0</v>
      </c>
      <c r="D39" s="16">
        <f>COUNTIF('Criteria 16i'!$B$3:$B$50,"Medium")</f>
        <v>0</v>
      </c>
      <c r="E39" s="16">
        <f>COUNTIF('Criteria 16i'!$B$3:$B$50,"High")</f>
        <v>0</v>
      </c>
      <c r="F39" s="17">
        <f>COUNTIF('Criteria 16i'!$C$3:$C$50,"Low")</f>
        <v>0</v>
      </c>
      <c r="G39" s="17">
        <f>COUNTIF('Criteria 16i'!$C$3:$C$50,"Medium")</f>
        <v>0</v>
      </c>
      <c r="H39" s="17">
        <f>COUNTIF('Criteria 16i'!$C$3:$C$50,"High")</f>
        <v>0</v>
      </c>
      <c r="I39" s="15">
        <f>COUNTIF('Criteria 16i'!$D$3:$D$50,"Fully Compliant")</f>
        <v>0</v>
      </c>
      <c r="J39" s="15">
        <f>COUNTIF('Criteria 16i'!$D$3:$D$50,"Partially Compliant")</f>
        <v>0</v>
      </c>
      <c r="K39" s="15">
        <f>COUNTIF('Criteria 16i'!$D$3:$D$50,"Non Compliant")</f>
        <v>0</v>
      </c>
      <c r="L39" s="13"/>
    </row>
    <row r="40" spans="1:12" ht="60" customHeight="1" x14ac:dyDescent="0.75">
      <c r="A40" s="3">
        <v>17</v>
      </c>
      <c r="B40" s="12" t="s">
        <v>494</v>
      </c>
      <c r="C40" s="16">
        <f>COUNTIF('Criteria 17'!$B$3:$B$50,"Low")</f>
        <v>0</v>
      </c>
      <c r="D40" s="16">
        <f>COUNTIF('Criteria 17'!$B$3:$B$50,"Medium")</f>
        <v>0</v>
      </c>
      <c r="E40" s="16">
        <f>COUNTIF('Criteria 17'!$B$3:$B$50,"High")</f>
        <v>0</v>
      </c>
      <c r="F40" s="17">
        <f>COUNTIF('Criteria 17'!$C$3:$C$50,"Low")</f>
        <v>0</v>
      </c>
      <c r="G40" s="17">
        <f>COUNTIF('Criteria 17'!$C$3:$C$50,"Medium")</f>
        <v>0</v>
      </c>
      <c r="H40" s="17">
        <f>COUNTIF('Criteria 17'!$C$3:$C$50,"High")</f>
        <v>0</v>
      </c>
      <c r="I40" s="15">
        <f>COUNTIF('Criteria 17'!$D$3:$D$50,"Fully Compliant")</f>
        <v>0</v>
      </c>
      <c r="J40" s="15">
        <f>COUNTIF('Criteria 17'!$D$3:$D$50,"Partially Compliant")</f>
        <v>0</v>
      </c>
      <c r="K40" s="15">
        <f>COUNTIF('Criteria 17'!$D$3:$D$50,"Non Compliant")</f>
        <v>0</v>
      </c>
      <c r="L40" s="13"/>
    </row>
    <row r="41" spans="1:12" ht="60" customHeight="1" x14ac:dyDescent="0.75">
      <c r="A41" s="3">
        <v>18</v>
      </c>
      <c r="B41" s="12" t="s">
        <v>220</v>
      </c>
      <c r="C41" s="16">
        <f>COUNTIF('Criteria 18'!$B$3:$B$50,"Low")</f>
        <v>0</v>
      </c>
      <c r="D41" s="16">
        <f>COUNTIF('Criteria 18'!$B$3:$B$50,"Medium")</f>
        <v>0</v>
      </c>
      <c r="E41" s="16">
        <f>COUNTIF('Criteria 18'!$B$3:$B$50,"High")</f>
        <v>0</v>
      </c>
      <c r="F41" s="17">
        <f>COUNTIF('Criteria 18'!$C$3:$C$50,"Low")</f>
        <v>0</v>
      </c>
      <c r="G41" s="17">
        <f>COUNTIF('Criteria 18'!$C$3:$C$50,"Medium")</f>
        <v>0</v>
      </c>
      <c r="H41" s="17">
        <f>COUNTIF('Criteria 18'!$C$3:$C$50,"High")</f>
        <v>0</v>
      </c>
      <c r="I41" s="15">
        <f>COUNTIF('Criteria 18'!$D$3:$D$50,"Fully Compliant")</f>
        <v>0</v>
      </c>
      <c r="J41" s="15">
        <f>COUNTIF('Criteria 18'!$D$3:$D$50,"Partially Compliant")</f>
        <v>0</v>
      </c>
      <c r="K41" s="15">
        <f>COUNTIF('Criteria 18'!$D$3:$D$50,"Non Compliant")</f>
        <v>0</v>
      </c>
      <c r="L41" s="13"/>
    </row>
    <row r="42" spans="1:12" ht="44.25" x14ac:dyDescent="0.75">
      <c r="A42" s="4" t="s">
        <v>283</v>
      </c>
      <c r="B42" s="79" t="s">
        <v>282</v>
      </c>
      <c r="C42" s="16">
        <f>COUNTIF('Criteria 19a'!$B$3:$B$50,"Low")</f>
        <v>0</v>
      </c>
      <c r="D42" s="16">
        <f>COUNTIF('Criteria 19a'!$B$3:$B$50,"Medium")</f>
        <v>0</v>
      </c>
      <c r="E42" s="16">
        <f>COUNTIF('Criteria 19a'!$B$3:$B$50,"High")</f>
        <v>0</v>
      </c>
      <c r="F42" s="17">
        <f>COUNTIF('Criteria 19a'!$C$3:$C$50,"Low")</f>
        <v>0</v>
      </c>
      <c r="G42" s="17">
        <f>COUNTIF('Criteria 19a'!$C$3:$C$50,"Medium")</f>
        <v>0</v>
      </c>
      <c r="H42" s="17">
        <f>COUNTIF('Criteria 19a'!$C$3:$C$50,"High")</f>
        <v>0</v>
      </c>
      <c r="I42" s="15">
        <f>COUNTIF('Criteria 19a'!$D$3:$D$50,"Fully Compliant")</f>
        <v>0</v>
      </c>
      <c r="J42" s="15">
        <f>COUNTIF('Criteria 19a'!$D$3:$D$50,"Partially Compliant")</f>
        <v>0</v>
      </c>
      <c r="K42" s="15">
        <f>COUNTIF('Criteria 19a'!$D$3:$D$50,"Non Compliant")</f>
        <v>0</v>
      </c>
      <c r="L42" s="13"/>
    </row>
    <row r="43" spans="1:12" ht="44.25" x14ac:dyDescent="0.75">
      <c r="A43" s="4" t="s">
        <v>284</v>
      </c>
      <c r="B43" s="79" t="s">
        <v>278</v>
      </c>
      <c r="C43" s="16">
        <f>COUNTIF('Criteria 19b'!$B$3:$B$50,"Low")</f>
        <v>0</v>
      </c>
      <c r="D43" s="16">
        <f>COUNTIF('Criteria 19b'!$B$3:$B$50,"Medium")</f>
        <v>0</v>
      </c>
      <c r="E43" s="16">
        <f>COUNTIF('Criteria 19b'!$B$3:$B$50,"High")</f>
        <v>0</v>
      </c>
      <c r="F43" s="17">
        <f>COUNTIF('Criteria 19b'!$C$3:$C$50,"Low")</f>
        <v>0</v>
      </c>
      <c r="G43" s="17">
        <f>COUNTIF('Criteria 19b'!$C$3:$C$50,"Medium")</f>
        <v>0</v>
      </c>
      <c r="H43" s="17">
        <f>COUNTIF('Criteria 19b'!$C$3:$C$50,"High")</f>
        <v>0</v>
      </c>
      <c r="I43" s="15">
        <f>COUNTIF('Criteria 19b'!$D$3:$D$50,"Fully Compliant")</f>
        <v>0</v>
      </c>
      <c r="J43" s="15">
        <f>COUNTIF('Criteria 19b'!$D$3:$D$50,"Partially Compliant")</f>
        <v>0</v>
      </c>
      <c r="K43" s="15">
        <f>COUNTIF('Criteria 19b'!$D$3:$D$50,"Non Compliant")</f>
        <v>0</v>
      </c>
      <c r="L43" s="73"/>
    </row>
    <row r="44" spans="1:12" ht="44.25" x14ac:dyDescent="0.75">
      <c r="A44" s="4" t="s">
        <v>285</v>
      </c>
      <c r="B44" s="79" t="s">
        <v>279</v>
      </c>
      <c r="C44" s="16">
        <f>COUNTIF('Criteria 19c'!$B$3:$B$50,"Low")</f>
        <v>0</v>
      </c>
      <c r="D44" s="16">
        <f>COUNTIF('Criteria 19c'!$B$3:$B$50,"Medium")</f>
        <v>0</v>
      </c>
      <c r="E44" s="16">
        <f>COUNTIF('Criteria 19c'!$B$3:$B$50,"High")</f>
        <v>0</v>
      </c>
      <c r="F44" s="17">
        <f>COUNTIF('Criteria 19c'!$C$3:$C$50,"Low")</f>
        <v>0</v>
      </c>
      <c r="G44" s="17">
        <f>COUNTIF('Criteria 19c'!$C$3:$C$50,"Medium")</f>
        <v>0</v>
      </c>
      <c r="H44" s="17">
        <f>COUNTIF('Criteria 19c'!$C$3:$C$50,"High")</f>
        <v>0</v>
      </c>
      <c r="I44" s="15">
        <f>COUNTIF('Criteria 19c'!$D$3:$D$50,"Fully Compliant")</f>
        <v>0</v>
      </c>
      <c r="J44" s="15">
        <f>COUNTIF('Criteria 19c'!$D$3:$D$50,"Partially Compliant")</f>
        <v>0</v>
      </c>
      <c r="K44" s="15">
        <f>COUNTIF('Criteria 19c'!$D$3:$D$50,"Non Compliant")</f>
        <v>0</v>
      </c>
      <c r="L44" s="73"/>
    </row>
    <row r="45" spans="1:12" ht="103.25" x14ac:dyDescent="0.75">
      <c r="A45" s="4" t="s">
        <v>287</v>
      </c>
      <c r="B45" s="79" t="s">
        <v>280</v>
      </c>
      <c r="C45" s="16">
        <f>COUNTIF('Criteria 19d'!$B$3:$B$50,"Low")</f>
        <v>0</v>
      </c>
      <c r="D45" s="16">
        <f>COUNTIF('Criteria 19d'!$B$3:$B$50,"Medium")</f>
        <v>0</v>
      </c>
      <c r="E45" s="16">
        <f>COUNTIF('Criteria 19d'!$B$3:$B$50,"High")</f>
        <v>0</v>
      </c>
      <c r="F45" s="17">
        <f>COUNTIF('Criteria 19d'!$C$3:$C$50,"Low")</f>
        <v>0</v>
      </c>
      <c r="G45" s="17">
        <f>COUNTIF('Criteria 19d'!$C$3:$C$50,"Medium")</f>
        <v>0</v>
      </c>
      <c r="H45" s="17">
        <f>COUNTIF('Criteria 19d'!$C$3:$C$50,"High")</f>
        <v>0</v>
      </c>
      <c r="I45" s="15">
        <f>COUNTIF('Criteria 19d'!$D$3:$D$50,"Fully Compliant")</f>
        <v>0</v>
      </c>
      <c r="J45" s="15">
        <f>COUNTIF('Criteria 19d'!$D$3:$D$50,"Partially Compliant")</f>
        <v>0</v>
      </c>
      <c r="K45" s="15">
        <f>COUNTIF('Criteria 19d'!$D$3:$D$50,"Non Compliant")</f>
        <v>0</v>
      </c>
      <c r="L45" s="73"/>
    </row>
    <row r="46" spans="1:12" ht="44.25" x14ac:dyDescent="0.75">
      <c r="A46" s="4" t="s">
        <v>286</v>
      </c>
      <c r="B46" s="79" t="s">
        <v>281</v>
      </c>
      <c r="C46" s="16">
        <f>COUNTIF('Criteria 19e'!$B$3:$B$50,"Low")</f>
        <v>0</v>
      </c>
      <c r="D46" s="16">
        <f>COUNTIF('Criteria 19e'!$B$3:$B$50,"Medium")</f>
        <v>0</v>
      </c>
      <c r="E46" s="16">
        <f>COUNTIF('Criteria 19e'!$B$3:$B$50,"High")</f>
        <v>0</v>
      </c>
      <c r="F46" s="17">
        <f>COUNTIF('Criteria 19e'!$C$3:$C$50,"Low")</f>
        <v>0</v>
      </c>
      <c r="G46" s="17">
        <f>COUNTIF('Criteria 19e'!$C$3:$C$50,"Medium")</f>
        <v>0</v>
      </c>
      <c r="H46" s="17">
        <f>COUNTIF('Criteria 19e'!$C$3:$C$50,"High")</f>
        <v>0</v>
      </c>
      <c r="I46" s="15">
        <f>COUNTIF('Criteria 19e'!$D$3:$D$50,"Fully Compliant")</f>
        <v>0</v>
      </c>
      <c r="J46" s="15">
        <f>COUNTIF('Criteria 19e'!$D$3:$D$50,"Partially Compliant")</f>
        <v>0</v>
      </c>
      <c r="K46" s="15">
        <f>COUNTIF('Criteria 19e'!$D$3:$D$50,"Non Compliant")</f>
        <v>0</v>
      </c>
      <c r="L46" s="73"/>
    </row>
    <row r="47" spans="1:12" ht="14.75" x14ac:dyDescent="0.75">
      <c r="A47" s="4"/>
      <c r="B47" s="83" t="s">
        <v>489</v>
      </c>
      <c r="C47" s="86"/>
      <c r="D47" s="86"/>
      <c r="E47" s="86"/>
      <c r="F47" s="86"/>
      <c r="G47" s="86"/>
      <c r="H47" s="86"/>
      <c r="I47" s="87"/>
      <c r="J47" s="87"/>
      <c r="K47" s="87"/>
      <c r="L47" s="88"/>
    </row>
    <row r="48" spans="1:12" ht="42.75" customHeight="1" x14ac:dyDescent="0.75">
      <c r="A48" s="3">
        <v>20</v>
      </c>
      <c r="B48" s="79" t="s">
        <v>251</v>
      </c>
      <c r="C48" s="16">
        <f>COUNTIF('Criteria 20'!$B$3:$B$50,"Low")</f>
        <v>0</v>
      </c>
      <c r="D48" s="16">
        <f>COUNTIF('Criteria 20'!$B$3:$B$50,"Medium")</f>
        <v>0</v>
      </c>
      <c r="E48" s="16">
        <f>COUNTIF('Criteria 20'!$B$3:$B$50,"High")</f>
        <v>0</v>
      </c>
      <c r="F48" s="17">
        <f>COUNTIF('Criteria 20'!$C$3:$C$50,"Low")</f>
        <v>0</v>
      </c>
      <c r="G48" s="17">
        <f>COUNTIF('Criteria 20'!$C$3:$C$50,"Medium")</f>
        <v>0</v>
      </c>
      <c r="H48" s="17">
        <f>COUNTIF('Criteria 20'!$C$3:$C$50,"High")</f>
        <v>0</v>
      </c>
      <c r="I48" s="72">
        <f>COUNTIF('Criteria 20'!$D$3:$D$50,"Fully Compliant")</f>
        <v>0</v>
      </c>
      <c r="J48" s="72">
        <f>COUNTIF('Criteria 20'!$D$3:$D$50,"Partially Compliant")</f>
        <v>0</v>
      </c>
      <c r="K48" s="72">
        <f>COUNTIF('Criteria 20'!$D$3:$D$50,"Non Compliant")</f>
        <v>0</v>
      </c>
      <c r="L48" s="73"/>
    </row>
    <row r="49" spans="1:12" ht="47.25" customHeight="1" x14ac:dyDescent="0.75">
      <c r="A49" s="84">
        <v>21</v>
      </c>
      <c r="B49" s="85" t="s">
        <v>229</v>
      </c>
      <c r="C49" s="16">
        <f>COUNTIF('Criteria 21'!$B$3:$B$50,"Low")</f>
        <v>0</v>
      </c>
      <c r="D49" s="16">
        <f>COUNTIF('Criteria 21'!$B$3:$B$50,"Medium")</f>
        <v>0</v>
      </c>
      <c r="E49" s="16">
        <f>COUNTIF('Criteria 21'!$B$3:$B$50,"High")</f>
        <v>0</v>
      </c>
      <c r="F49" s="17">
        <f>COUNTIF('Criteria 21'!$C$3:$C$50,"Low")</f>
        <v>0</v>
      </c>
      <c r="G49" s="17">
        <f>COUNTIF('Criteria 21'!$C$3:$C$50,"Medium")</f>
        <v>0</v>
      </c>
      <c r="H49" s="17">
        <f>COUNTIF('Criteria 21'!$C$3:$C$50,"High")</f>
        <v>0</v>
      </c>
      <c r="I49" s="72">
        <f>COUNTIF('Criteria 21'!$D$3:$D$50,"Fully Compliant")</f>
        <v>0</v>
      </c>
      <c r="J49" s="72">
        <f>COUNTIF('Criteria 21'!$D$3:$D$50,"Partially Compliant")</f>
        <v>0</v>
      </c>
      <c r="K49" s="72">
        <f>COUNTIF('Criteria 21'!$D$3:$D$50,"Non Compliant")</f>
        <v>0</v>
      </c>
      <c r="L49" s="13"/>
    </row>
    <row r="50" spans="1:12" ht="43.95" customHeight="1" thickBot="1" x14ac:dyDescent="0.9">
      <c r="A50" s="84">
        <v>23</v>
      </c>
      <c r="B50" s="85" t="s">
        <v>230</v>
      </c>
      <c r="C50" s="16">
        <f>COUNTIF('Criteria 22'!$B$3:$B$50,"Low")</f>
        <v>0</v>
      </c>
      <c r="D50" s="16">
        <f>COUNTIF('Criteria 22'!$B$3:$B$50,"Medium")</f>
        <v>0</v>
      </c>
      <c r="E50" s="16">
        <f>COUNTIF('Criteria 22'!$B$3:$B$50,"High")</f>
        <v>0</v>
      </c>
      <c r="F50" s="17">
        <f>COUNTIF('Criteria 22'!$C$3:$C$50,"Low")</f>
        <v>0</v>
      </c>
      <c r="G50" s="17">
        <f>COUNTIF('Criteria 22'!$C$3:$C$50,"Medium")</f>
        <v>0</v>
      </c>
      <c r="H50" s="17">
        <f>COUNTIF('Criteria 22'!$C$3:$C$50,"High")</f>
        <v>0</v>
      </c>
      <c r="I50" s="72">
        <f>COUNTIF('Criteria 22'!$D$3:$D$50,"Fully Compliant")</f>
        <v>0</v>
      </c>
      <c r="J50" s="72">
        <f>COUNTIF('Criteria 22'!$D$3:$D$50,"Partially Compliant")</f>
        <v>0</v>
      </c>
      <c r="K50" s="72">
        <f>COUNTIF('Criteria 22'!$D$3:$D$50,"Non Compliant")</f>
        <v>0</v>
      </c>
      <c r="L50" s="13"/>
    </row>
    <row r="51" spans="1:12" s="5" customFormat="1" ht="60" customHeight="1" thickTop="1" thickBot="1" x14ac:dyDescent="0.9">
      <c r="A51" s="64" t="s">
        <v>17</v>
      </c>
      <c r="B51" s="65"/>
      <c r="C51" s="66">
        <f>SUM(C13:C48)</f>
        <v>0</v>
      </c>
      <c r="D51" s="66">
        <f t="shared" ref="D51:K51" si="0">SUM(D13:D48)</f>
        <v>0</v>
      </c>
      <c r="E51" s="66">
        <f t="shared" si="0"/>
        <v>0</v>
      </c>
      <c r="F51" s="67">
        <f t="shared" si="0"/>
        <v>0</v>
      </c>
      <c r="G51" s="67">
        <f t="shared" si="0"/>
        <v>0</v>
      </c>
      <c r="H51" s="68">
        <f t="shared" si="0"/>
        <v>0</v>
      </c>
      <c r="I51" s="74">
        <f t="shared" si="0"/>
        <v>0</v>
      </c>
      <c r="J51" s="75">
        <f t="shared" si="0"/>
        <v>0</v>
      </c>
      <c r="K51" s="75">
        <f t="shared" si="0"/>
        <v>0</v>
      </c>
      <c r="L51" s="76"/>
    </row>
    <row r="52" spans="1:12" ht="18" customHeight="1" thickTop="1" x14ac:dyDescent="0.75"/>
  </sheetData>
  <sheetProtection algorithmName="SHA-512" hashValue="NQxhZ2T3o2NkzzqpSAUGnZeLdXrHxO7oZ7KfejbwEyLNWIacT27kPjggjWYgUrRde1wuQWYsC/fCss690EchzQ==" saltValue="YjBa9PWPrKhpys5lKKuPpA==" spinCount="100000" sheet="1" objects="1" scenarios="1"/>
  <protectedRanges>
    <protectedRange sqref="C5:G8" name="Contact Details"/>
  </protectedRanges>
  <mergeCells count="12">
    <mergeCell ref="I4:L4"/>
    <mergeCell ref="I5:L8"/>
    <mergeCell ref="C5:G5"/>
    <mergeCell ref="C6:G6"/>
    <mergeCell ref="C7:G7"/>
    <mergeCell ref="C8:G8"/>
    <mergeCell ref="B4:G4"/>
    <mergeCell ref="A10:A11"/>
    <mergeCell ref="I10:L10"/>
    <mergeCell ref="B10:B11"/>
    <mergeCell ref="C10:E10"/>
    <mergeCell ref="F10:H10"/>
  </mergeCells>
  <pageMargins left="0.7" right="0.7" top="0.75" bottom="0.75" header="0.3" footer="0.3"/>
  <pageSetup paperSize="8" scale="82" orientation="portrait"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EEEC-5CEE-4BF7-85FE-3AF619F94344}">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9.25" customHeight="1" x14ac:dyDescent="0.75">
      <c r="A1" s="30" t="s">
        <v>218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163</v>
      </c>
      <c r="B3" s="3"/>
      <c r="C3" s="3"/>
      <c r="D3" s="4"/>
      <c r="E3" s="35"/>
      <c r="F3" s="36"/>
      <c r="G3" s="44"/>
      <c r="H3" s="35"/>
    </row>
    <row r="4" spans="1:8" ht="39.450000000000003" customHeight="1" x14ac:dyDescent="0.75">
      <c r="A4" s="34" t="s">
        <v>164</v>
      </c>
      <c r="B4" s="3"/>
      <c r="C4" s="3"/>
      <c r="D4" s="4"/>
      <c r="E4" s="35"/>
      <c r="F4" s="36"/>
      <c r="G4" s="44"/>
      <c r="H4" s="69"/>
    </row>
    <row r="5" spans="1:8" ht="39.450000000000003" customHeight="1" x14ac:dyDescent="0.75">
      <c r="A5" s="34" t="s">
        <v>165</v>
      </c>
      <c r="B5" s="3"/>
      <c r="C5" s="3"/>
      <c r="D5" s="4"/>
      <c r="E5" s="35"/>
      <c r="F5" s="36"/>
      <c r="G5" s="44"/>
      <c r="H5" s="35"/>
    </row>
    <row r="6" spans="1:8" ht="39.450000000000003" customHeight="1" x14ac:dyDescent="0.75">
      <c r="A6" s="34" t="s">
        <v>166</v>
      </c>
      <c r="B6" s="3"/>
      <c r="C6" s="3"/>
      <c r="D6" s="4"/>
      <c r="E6" s="35"/>
      <c r="F6" s="36"/>
      <c r="G6" s="44"/>
      <c r="H6" s="69"/>
    </row>
    <row r="7" spans="1:8" ht="39.450000000000003" customHeight="1" x14ac:dyDescent="0.75">
      <c r="A7" s="34" t="s">
        <v>167</v>
      </c>
      <c r="B7" s="3"/>
      <c r="C7" s="3"/>
      <c r="D7" s="4"/>
      <c r="E7" s="35"/>
      <c r="F7" s="36"/>
      <c r="G7" s="44"/>
      <c r="H7" s="35"/>
    </row>
    <row r="8" spans="1:8" ht="39.450000000000003" customHeight="1" x14ac:dyDescent="0.75">
      <c r="A8" s="34" t="s">
        <v>168</v>
      </c>
      <c r="B8" s="3"/>
      <c r="C8" s="3"/>
      <c r="D8" s="4"/>
      <c r="E8" s="35"/>
      <c r="F8" s="36"/>
      <c r="G8" s="44"/>
      <c r="H8" s="69"/>
    </row>
    <row r="9" spans="1:8" ht="39.450000000000003" customHeight="1" x14ac:dyDescent="0.75">
      <c r="A9" s="34" t="s">
        <v>169</v>
      </c>
      <c r="B9" s="3"/>
      <c r="C9" s="3"/>
      <c r="D9" s="4"/>
      <c r="E9" s="35"/>
      <c r="F9" s="36"/>
      <c r="G9" s="44"/>
      <c r="H9" s="35"/>
    </row>
    <row r="10" spans="1:8" ht="39.450000000000003" customHeight="1" x14ac:dyDescent="0.75">
      <c r="A10" s="34" t="s">
        <v>170</v>
      </c>
      <c r="B10" s="3"/>
      <c r="C10" s="3"/>
      <c r="D10" s="4"/>
      <c r="E10" s="35"/>
      <c r="F10" s="36"/>
      <c r="G10" s="44"/>
      <c r="H10" s="69"/>
    </row>
    <row r="11" spans="1:8" ht="39.450000000000003" customHeight="1" x14ac:dyDescent="0.75">
      <c r="A11" s="34" t="s">
        <v>171</v>
      </c>
      <c r="B11" s="3"/>
      <c r="C11" s="3"/>
      <c r="D11" s="4"/>
      <c r="E11" s="35"/>
      <c r="F11" s="36"/>
      <c r="G11" s="44"/>
      <c r="H11" s="40"/>
    </row>
    <row r="12" spans="1:8" ht="39.450000000000003" customHeight="1" x14ac:dyDescent="0.75">
      <c r="A12" s="37" t="s">
        <v>172</v>
      </c>
      <c r="B12" s="38"/>
      <c r="C12" s="38"/>
      <c r="D12" s="39"/>
      <c r="E12" s="40"/>
      <c r="F12" s="41"/>
      <c r="G12" s="45"/>
      <c r="H12" s="69"/>
    </row>
  </sheetData>
  <conditionalFormatting sqref="B2:B12">
    <cfRule type="cellIs" dxfId="188" priority="7" operator="equal">
      <formula>"Low"</formula>
    </cfRule>
    <cfRule type="cellIs" dxfId="187" priority="8" operator="equal">
      <formula>"Medium"</formula>
    </cfRule>
    <cfRule type="cellIs" dxfId="186" priority="9" operator="equal">
      <formula>"High"</formula>
    </cfRule>
  </conditionalFormatting>
  <conditionalFormatting sqref="C2:C12">
    <cfRule type="cellIs" dxfId="185" priority="4" operator="equal">
      <formula>"Low"</formula>
    </cfRule>
    <cfRule type="cellIs" dxfId="184" priority="5" operator="equal">
      <formula>"Medium"</formula>
    </cfRule>
    <cfRule type="cellIs" dxfId="183"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6EFA8594-E921-4948-AA30-BE3E0A0ADE72}">
            <xm:f>Lists!$C$4</xm:f>
            <x14:dxf>
              <font>
                <color auto="1"/>
              </font>
              <fill>
                <patternFill>
                  <bgColor rgb="FFFF3300"/>
                </patternFill>
              </fill>
            </x14:dxf>
          </x14:cfRule>
          <x14:cfRule type="cellIs" priority="2" operator="equal" id="{76CCD267-4F40-40A3-8787-64DDC4D5AC89}">
            <xm:f>Lists!$C$3</xm:f>
            <x14:dxf>
              <font>
                <color auto="1"/>
              </font>
              <fill>
                <patternFill>
                  <bgColor rgb="FFFFC000"/>
                </patternFill>
              </fill>
            </x14:dxf>
          </x14:cfRule>
          <x14:cfRule type="cellIs" priority="3" operator="equal" id="{5B5048A5-2C85-460D-B178-8EED616A0CC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225A18-7A70-4EDA-9126-C33BE0183063}">
          <x14:formula1>
            <xm:f>Lists!$C$2:$C$4</xm:f>
          </x14:formula1>
          <xm:sqref>D3:D50</xm:sqref>
        </x14:dataValidation>
        <x14:dataValidation type="list" allowBlank="1" showInputMessage="1" showErrorMessage="1" xr:uid="{81BF4CFE-45AA-4E91-AF99-3E18A01AC31B}">
          <x14:formula1>
            <xm:f>Lists!$B$2:$B$4</xm:f>
          </x14:formula1>
          <xm:sqref>C2:C50</xm:sqref>
        </x14:dataValidation>
        <x14:dataValidation type="list" allowBlank="1" showInputMessage="1" showErrorMessage="1" xr:uid="{361555BC-2DB0-4039-BCA0-6428F1FD93CD}">
          <x14:formula1>
            <xm:f>Lists!$A$2:$A$4</xm:f>
          </x14:formula1>
          <xm:sqref>B2:B50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1FB9-9136-4D5B-98BC-41DC67CCEDC0}">
  <dimension ref="A1:H12"/>
  <sheetViews>
    <sheetView workbookViewId="0">
      <pane ySplit="1" topLeftCell="A2" activePane="bottomLeft" state="frozen"/>
      <selection pane="bottomLeft" activeCell="A9" sqref="A9"/>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73.95" customHeight="1" x14ac:dyDescent="0.75">
      <c r="A1" s="30" t="s">
        <v>219</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173</v>
      </c>
      <c r="B3" s="3"/>
      <c r="C3" s="3"/>
      <c r="D3" s="4"/>
      <c r="E3" s="35"/>
      <c r="F3" s="36"/>
      <c r="G3" s="44"/>
      <c r="H3" s="35"/>
    </row>
    <row r="4" spans="1:8" ht="39.450000000000003" customHeight="1" x14ac:dyDescent="0.75">
      <c r="A4" s="34" t="s">
        <v>174</v>
      </c>
      <c r="B4" s="3"/>
      <c r="C4" s="3"/>
      <c r="D4" s="4"/>
      <c r="E4" s="35"/>
      <c r="F4" s="36"/>
      <c r="G4" s="44"/>
      <c r="H4" s="69"/>
    </row>
    <row r="5" spans="1:8" ht="39.450000000000003" customHeight="1" x14ac:dyDescent="0.75">
      <c r="A5" s="34" t="s">
        <v>175</v>
      </c>
      <c r="B5" s="3"/>
      <c r="C5" s="3"/>
      <c r="D5" s="4"/>
      <c r="E5" s="35"/>
      <c r="F5" s="36"/>
      <c r="G5" s="44"/>
      <c r="H5" s="35"/>
    </row>
    <row r="6" spans="1:8" ht="39.450000000000003" customHeight="1" x14ac:dyDescent="0.75">
      <c r="A6" s="34" t="s">
        <v>176</v>
      </c>
      <c r="B6" s="3"/>
      <c r="C6" s="3"/>
      <c r="D6" s="4"/>
      <c r="E6" s="35"/>
      <c r="F6" s="36"/>
      <c r="G6" s="44"/>
      <c r="H6" s="69"/>
    </row>
    <row r="7" spans="1:8" ht="39.450000000000003" customHeight="1" x14ac:dyDescent="0.75">
      <c r="A7" s="34" t="s">
        <v>177</v>
      </c>
      <c r="B7" s="3"/>
      <c r="C7" s="3"/>
      <c r="D7" s="4"/>
      <c r="E7" s="35"/>
      <c r="F7" s="36"/>
      <c r="G7" s="44"/>
      <c r="H7" s="35"/>
    </row>
    <row r="8" spans="1:8" ht="39.450000000000003" customHeight="1" x14ac:dyDescent="0.75">
      <c r="A8" s="34" t="s">
        <v>178</v>
      </c>
      <c r="B8" s="3"/>
      <c r="C8" s="3"/>
      <c r="D8" s="4"/>
      <c r="E8" s="35"/>
      <c r="F8" s="36"/>
      <c r="G8" s="44"/>
      <c r="H8" s="69"/>
    </row>
    <row r="9" spans="1:8" ht="39.450000000000003" customHeight="1" x14ac:dyDescent="0.75">
      <c r="A9" s="34" t="s">
        <v>179</v>
      </c>
      <c r="B9" s="3"/>
      <c r="C9" s="3"/>
      <c r="D9" s="4"/>
      <c r="E9" s="35"/>
      <c r="F9" s="36"/>
      <c r="G9" s="44"/>
      <c r="H9" s="35"/>
    </row>
    <row r="10" spans="1:8" ht="39.450000000000003" customHeight="1" x14ac:dyDescent="0.75">
      <c r="A10" s="34" t="s">
        <v>180</v>
      </c>
      <c r="B10" s="3"/>
      <c r="C10" s="3"/>
      <c r="D10" s="4"/>
      <c r="E10" s="35"/>
      <c r="F10" s="36"/>
      <c r="G10" s="44"/>
      <c r="H10" s="69"/>
    </row>
    <row r="11" spans="1:8" ht="39.450000000000003" customHeight="1" x14ac:dyDescent="0.75">
      <c r="A11" s="34" t="s">
        <v>181</v>
      </c>
      <c r="B11" s="3"/>
      <c r="C11" s="3"/>
      <c r="D11" s="4"/>
      <c r="E11" s="35"/>
      <c r="F11" s="36"/>
      <c r="G11" s="44"/>
      <c r="H11" s="40"/>
    </row>
    <row r="12" spans="1:8" ht="39.450000000000003" customHeight="1" x14ac:dyDescent="0.75">
      <c r="A12" s="37" t="s">
        <v>182</v>
      </c>
      <c r="B12" s="38"/>
      <c r="C12" s="38"/>
      <c r="D12" s="39"/>
      <c r="E12" s="40"/>
      <c r="F12" s="41"/>
      <c r="G12" s="45"/>
      <c r="H12" s="69"/>
    </row>
  </sheetData>
  <conditionalFormatting sqref="B2:B12">
    <cfRule type="cellIs" dxfId="179" priority="7" operator="equal">
      <formula>"Low"</formula>
    </cfRule>
    <cfRule type="cellIs" dxfId="178" priority="8" operator="equal">
      <formula>"Medium"</formula>
    </cfRule>
    <cfRule type="cellIs" dxfId="177" priority="9" operator="equal">
      <formula>"High"</formula>
    </cfRule>
  </conditionalFormatting>
  <conditionalFormatting sqref="C2:C12">
    <cfRule type="cellIs" dxfId="176" priority="4" operator="equal">
      <formula>"Low"</formula>
    </cfRule>
    <cfRule type="cellIs" dxfId="175" priority="5" operator="equal">
      <formula>"Medium"</formula>
    </cfRule>
    <cfRule type="cellIs" dxfId="174"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8A4FB400-800F-427D-829D-402576C55E40}">
            <xm:f>Lists!$C$4</xm:f>
            <x14:dxf>
              <font>
                <color auto="1"/>
              </font>
              <fill>
                <patternFill>
                  <bgColor rgb="FFFF3300"/>
                </patternFill>
              </fill>
            </x14:dxf>
          </x14:cfRule>
          <x14:cfRule type="cellIs" priority="2" operator="equal" id="{602222DA-6CD3-4A26-A2D2-1BE14E2C6C70}">
            <xm:f>Lists!$C$3</xm:f>
            <x14:dxf>
              <font>
                <color auto="1"/>
              </font>
              <fill>
                <patternFill>
                  <bgColor rgb="FFFFC000"/>
                </patternFill>
              </fill>
            </x14:dxf>
          </x14:cfRule>
          <x14:cfRule type="cellIs" priority="3" operator="equal" id="{C7038EC6-C730-4CFF-A514-2622A84D402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A72D7FB-DA35-48ED-A1F4-EA9AEDBDBA6D}">
          <x14:formula1>
            <xm:f>Lists!$A$2:$A$4</xm:f>
          </x14:formula1>
          <xm:sqref>B2:B50</xm:sqref>
        </x14:dataValidation>
        <x14:dataValidation type="list" allowBlank="1" showInputMessage="1" showErrorMessage="1" xr:uid="{8A69E7C0-A4F9-4BED-8111-B1DAE8C3E96C}">
          <x14:formula1>
            <xm:f>Lists!$B$2:$B$4</xm:f>
          </x14:formula1>
          <xm:sqref>C2:C50</xm:sqref>
        </x14:dataValidation>
        <x14:dataValidation type="list" allowBlank="1" showInputMessage="1" showErrorMessage="1" xr:uid="{9D66407A-6A11-466D-84CC-A883E4518BE6}">
          <x14:formula1>
            <xm:f>Lists!$C$2:$C$4</xm:f>
          </x14:formula1>
          <xm:sqref>D3:D50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DA88-4A91-413E-B419-7536AA0110FA}">
  <dimension ref="A1:H12"/>
  <sheetViews>
    <sheetView workbookViewId="0">
      <pane ySplit="1" topLeftCell="A2" activePane="bottomLeft" state="frozen"/>
      <selection pane="bottomLeft" activeCell="A3" sqref="A3:A12"/>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7"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338</v>
      </c>
      <c r="B3" s="3"/>
      <c r="C3" s="3"/>
      <c r="D3" s="4"/>
      <c r="E3" s="35"/>
      <c r="F3" s="36"/>
      <c r="G3" s="44"/>
      <c r="H3" s="35"/>
    </row>
    <row r="4" spans="1:8" ht="39.450000000000003" customHeight="1" x14ac:dyDescent="0.75">
      <c r="A4" s="34" t="s">
        <v>339</v>
      </c>
      <c r="B4" s="3"/>
      <c r="C4" s="3"/>
      <c r="D4" s="4"/>
      <c r="E4" s="35"/>
      <c r="F4" s="36"/>
      <c r="G4" s="44"/>
      <c r="H4" s="69"/>
    </row>
    <row r="5" spans="1:8" ht="39.450000000000003" customHeight="1" x14ac:dyDescent="0.75">
      <c r="A5" s="34" t="s">
        <v>340</v>
      </c>
      <c r="B5" s="3"/>
      <c r="C5" s="3"/>
      <c r="D5" s="4"/>
      <c r="E5" s="35"/>
      <c r="F5" s="36"/>
      <c r="G5" s="44"/>
      <c r="H5" s="35"/>
    </row>
    <row r="6" spans="1:8" ht="39.450000000000003" customHeight="1" x14ac:dyDescent="0.75">
      <c r="A6" s="34" t="s">
        <v>341</v>
      </c>
      <c r="B6" s="3"/>
      <c r="C6" s="3"/>
      <c r="D6" s="4"/>
      <c r="E6" s="35"/>
      <c r="F6" s="36"/>
      <c r="G6" s="44"/>
      <c r="H6" s="69"/>
    </row>
    <row r="7" spans="1:8" ht="39.450000000000003" customHeight="1" x14ac:dyDescent="0.75">
      <c r="A7" s="34" t="s">
        <v>342</v>
      </c>
      <c r="B7" s="3"/>
      <c r="C7" s="3"/>
      <c r="D7" s="4"/>
      <c r="E7" s="35"/>
      <c r="F7" s="36"/>
      <c r="G7" s="44"/>
      <c r="H7" s="35"/>
    </row>
    <row r="8" spans="1:8" ht="39.450000000000003" customHeight="1" x14ac:dyDescent="0.75">
      <c r="A8" s="34" t="s">
        <v>343</v>
      </c>
      <c r="B8" s="3"/>
      <c r="C8" s="3"/>
      <c r="D8" s="4"/>
      <c r="E8" s="35"/>
      <c r="F8" s="36"/>
      <c r="G8" s="44"/>
      <c r="H8" s="69"/>
    </row>
    <row r="9" spans="1:8" ht="39.450000000000003" customHeight="1" x14ac:dyDescent="0.75">
      <c r="A9" s="34" t="s">
        <v>344</v>
      </c>
      <c r="B9" s="3"/>
      <c r="C9" s="3"/>
      <c r="D9" s="4"/>
      <c r="E9" s="35"/>
      <c r="F9" s="36"/>
      <c r="G9" s="44"/>
      <c r="H9" s="35"/>
    </row>
    <row r="10" spans="1:8" ht="39.450000000000003" customHeight="1" x14ac:dyDescent="0.75">
      <c r="A10" s="34" t="s">
        <v>345</v>
      </c>
      <c r="B10" s="3"/>
      <c r="C10" s="3"/>
      <c r="D10" s="4"/>
      <c r="E10" s="35"/>
      <c r="F10" s="36"/>
      <c r="G10" s="44"/>
      <c r="H10" s="69"/>
    </row>
    <row r="11" spans="1:8" ht="39.450000000000003" customHeight="1" x14ac:dyDescent="0.75">
      <c r="A11" s="34" t="s">
        <v>346</v>
      </c>
      <c r="B11" s="3"/>
      <c r="C11" s="3"/>
      <c r="D11" s="4"/>
      <c r="E11" s="35"/>
      <c r="F11" s="36"/>
      <c r="G11" s="44"/>
      <c r="H11" s="40"/>
    </row>
    <row r="12" spans="1:8" ht="39.450000000000003" customHeight="1" x14ac:dyDescent="0.75">
      <c r="A12" s="34" t="s">
        <v>347</v>
      </c>
      <c r="B12" s="38"/>
      <c r="C12" s="38"/>
      <c r="D12" s="39"/>
      <c r="E12" s="40"/>
      <c r="F12" s="41"/>
      <c r="G12" s="45"/>
      <c r="H12" s="69"/>
    </row>
  </sheetData>
  <phoneticPr fontId="2" type="noConversion"/>
  <conditionalFormatting sqref="B2:B12">
    <cfRule type="cellIs" dxfId="170" priority="7" operator="equal">
      <formula>"Low"</formula>
    </cfRule>
    <cfRule type="cellIs" dxfId="169" priority="8" operator="equal">
      <formula>"Medium"</formula>
    </cfRule>
    <cfRule type="cellIs" dxfId="168" priority="9" operator="equal">
      <formula>"High"</formula>
    </cfRule>
  </conditionalFormatting>
  <conditionalFormatting sqref="C2:C12">
    <cfRule type="cellIs" dxfId="167" priority="4" operator="equal">
      <formula>"Low"</formula>
    </cfRule>
    <cfRule type="cellIs" dxfId="166" priority="5" operator="equal">
      <formula>"Medium"</formula>
    </cfRule>
    <cfRule type="cellIs" dxfId="165"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AD5A0CF9-4EEE-41C0-A7A7-4DEBAD4D09F0}">
            <xm:f>Lists!$C$4</xm:f>
            <x14:dxf>
              <font>
                <color auto="1"/>
              </font>
              <fill>
                <patternFill>
                  <bgColor rgb="FFFF3300"/>
                </patternFill>
              </fill>
            </x14:dxf>
          </x14:cfRule>
          <x14:cfRule type="cellIs" priority="2" operator="equal" id="{29995A95-7551-4087-BBA8-204DA9560A68}">
            <xm:f>Lists!$C$3</xm:f>
            <x14:dxf>
              <font>
                <color auto="1"/>
              </font>
              <fill>
                <patternFill>
                  <bgColor rgb="FFFFC000"/>
                </patternFill>
              </fill>
            </x14:dxf>
          </x14:cfRule>
          <x14:cfRule type="cellIs" priority="3" operator="equal" id="{BACC51A7-81F5-4E63-A5BD-F714F292335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2BEF15C-52FA-4BFE-9C45-6FAA04EC2FAB}">
          <x14:formula1>
            <xm:f>Lists!$C$2:$C$4</xm:f>
          </x14:formula1>
          <xm:sqref>D3:D50</xm:sqref>
        </x14:dataValidation>
        <x14:dataValidation type="list" allowBlank="1" showInputMessage="1" showErrorMessage="1" xr:uid="{F721531B-1B78-4792-8061-4A3CF14C730F}">
          <x14:formula1>
            <xm:f>Lists!$B$2:$B$4</xm:f>
          </x14:formula1>
          <xm:sqref>C2:C50</xm:sqref>
        </x14:dataValidation>
        <x14:dataValidation type="list" allowBlank="1" showInputMessage="1" showErrorMessage="1" xr:uid="{E27B0539-09E7-4B93-9FC0-A9A4DDE13439}">
          <x14:formula1>
            <xm:f>Lists!$A$2:$A$4</xm:f>
          </x14:formula1>
          <xm:sqref>B2:B50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E77F2-64B1-4D6E-B579-D0AF8A6C56F7}">
  <dimension ref="A1:H12"/>
  <sheetViews>
    <sheetView workbookViewId="0">
      <pane ySplit="1" topLeftCell="A2" activePane="bottomLeft" state="frozen"/>
      <selection pane="bottomLeft" activeCell="A3" sqref="A3:A12"/>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47.2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328</v>
      </c>
      <c r="B3" s="3"/>
      <c r="C3" s="3"/>
      <c r="D3" s="4"/>
      <c r="E3" s="35"/>
      <c r="F3" s="36"/>
      <c r="G3" s="44"/>
      <c r="H3" s="35"/>
    </row>
    <row r="4" spans="1:8" ht="39.450000000000003" customHeight="1" x14ac:dyDescent="0.75">
      <c r="A4" s="34" t="s">
        <v>329</v>
      </c>
      <c r="B4" s="3"/>
      <c r="C4" s="3"/>
      <c r="D4" s="4"/>
      <c r="E4" s="35"/>
      <c r="F4" s="36"/>
      <c r="G4" s="44"/>
      <c r="H4" s="69"/>
    </row>
    <row r="5" spans="1:8" ht="39.450000000000003" customHeight="1" x14ac:dyDescent="0.75">
      <c r="A5" s="34" t="s">
        <v>330</v>
      </c>
      <c r="B5" s="3"/>
      <c r="C5" s="3"/>
      <c r="D5" s="4"/>
      <c r="E5" s="35"/>
      <c r="F5" s="36"/>
      <c r="G5" s="44"/>
      <c r="H5" s="35"/>
    </row>
    <row r="6" spans="1:8" ht="39.450000000000003" customHeight="1" x14ac:dyDescent="0.75">
      <c r="A6" s="34" t="s">
        <v>331</v>
      </c>
      <c r="B6" s="3"/>
      <c r="C6" s="3"/>
      <c r="D6" s="4"/>
      <c r="E6" s="35"/>
      <c r="F6" s="36"/>
      <c r="G6" s="44"/>
      <c r="H6" s="69"/>
    </row>
    <row r="7" spans="1:8" ht="39.450000000000003" customHeight="1" x14ac:dyDescent="0.75">
      <c r="A7" s="34" t="s">
        <v>332</v>
      </c>
      <c r="B7" s="3"/>
      <c r="C7" s="3"/>
      <c r="D7" s="4"/>
      <c r="E7" s="35"/>
      <c r="F7" s="36"/>
      <c r="G7" s="44"/>
      <c r="H7" s="35"/>
    </row>
    <row r="8" spans="1:8" ht="39.450000000000003" customHeight="1" x14ac:dyDescent="0.75">
      <c r="A8" s="34" t="s">
        <v>333</v>
      </c>
      <c r="B8" s="3"/>
      <c r="C8" s="3"/>
      <c r="D8" s="4"/>
      <c r="E8" s="35"/>
      <c r="F8" s="36"/>
      <c r="G8" s="44"/>
      <c r="H8" s="69"/>
    </row>
    <row r="9" spans="1:8" ht="39.450000000000003" customHeight="1" x14ac:dyDescent="0.75">
      <c r="A9" s="34" t="s">
        <v>334</v>
      </c>
      <c r="B9" s="3"/>
      <c r="C9" s="3"/>
      <c r="D9" s="4"/>
      <c r="E9" s="35"/>
      <c r="F9" s="36"/>
      <c r="G9" s="44"/>
      <c r="H9" s="35"/>
    </row>
    <row r="10" spans="1:8" ht="39.450000000000003" customHeight="1" x14ac:dyDescent="0.75">
      <c r="A10" s="34" t="s">
        <v>335</v>
      </c>
      <c r="B10" s="3"/>
      <c r="C10" s="3"/>
      <c r="D10" s="4"/>
      <c r="E10" s="35"/>
      <c r="F10" s="36"/>
      <c r="G10" s="44"/>
      <c r="H10" s="69"/>
    </row>
    <row r="11" spans="1:8" ht="39.450000000000003" customHeight="1" x14ac:dyDescent="0.75">
      <c r="A11" s="34" t="s">
        <v>336</v>
      </c>
      <c r="B11" s="3"/>
      <c r="C11" s="3"/>
      <c r="D11" s="4"/>
      <c r="E11" s="35"/>
      <c r="F11" s="36"/>
      <c r="G11" s="44"/>
      <c r="H11" s="40"/>
    </row>
    <row r="12" spans="1:8" ht="39.450000000000003" customHeight="1" x14ac:dyDescent="0.75">
      <c r="A12" s="34" t="s">
        <v>337</v>
      </c>
      <c r="B12" s="38"/>
      <c r="C12" s="38"/>
      <c r="D12" s="39"/>
      <c r="E12" s="40"/>
      <c r="F12" s="41"/>
      <c r="G12" s="45"/>
      <c r="H12" s="69"/>
    </row>
  </sheetData>
  <phoneticPr fontId="2" type="noConversion"/>
  <conditionalFormatting sqref="B2:B12">
    <cfRule type="cellIs" dxfId="161" priority="7" operator="equal">
      <formula>"Low"</formula>
    </cfRule>
    <cfRule type="cellIs" dxfId="160" priority="8" operator="equal">
      <formula>"Medium"</formula>
    </cfRule>
    <cfRule type="cellIs" dxfId="159" priority="9" operator="equal">
      <formula>"High"</formula>
    </cfRule>
  </conditionalFormatting>
  <conditionalFormatting sqref="C2:C12">
    <cfRule type="cellIs" dxfId="158" priority="4" operator="equal">
      <formula>"Low"</formula>
    </cfRule>
    <cfRule type="cellIs" dxfId="157" priority="5" operator="equal">
      <formula>"Medium"</formula>
    </cfRule>
    <cfRule type="cellIs" dxfId="156"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8E8493D5-CFC3-43F9-B305-2B4981AE5B55}">
            <xm:f>Lists!$C$4</xm:f>
            <x14:dxf>
              <font>
                <color auto="1"/>
              </font>
              <fill>
                <patternFill>
                  <bgColor rgb="FFFF3300"/>
                </patternFill>
              </fill>
            </x14:dxf>
          </x14:cfRule>
          <x14:cfRule type="cellIs" priority="2" operator="equal" id="{D4F3C18E-E5E4-45BD-8881-45419C3A350E}">
            <xm:f>Lists!$C$3</xm:f>
            <x14:dxf>
              <font>
                <color auto="1"/>
              </font>
              <fill>
                <patternFill>
                  <bgColor rgb="FFFFC000"/>
                </patternFill>
              </fill>
            </x14:dxf>
          </x14:cfRule>
          <x14:cfRule type="cellIs" priority="3" operator="equal" id="{D5B7EA01-EFFB-49B3-A108-631F03BB0A9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337B552-2035-4E81-B3A2-438A73F142A7}">
          <x14:formula1>
            <xm:f>Lists!$A$2:$A$4</xm:f>
          </x14:formula1>
          <xm:sqref>B2:B50</xm:sqref>
        </x14:dataValidation>
        <x14:dataValidation type="list" allowBlank="1" showInputMessage="1" showErrorMessage="1" xr:uid="{1DF788AE-14E7-416E-9035-8BBE9FB55578}">
          <x14:formula1>
            <xm:f>Lists!$B$2:$B$4</xm:f>
          </x14:formula1>
          <xm:sqref>C2:C50</xm:sqref>
        </x14:dataValidation>
        <x14:dataValidation type="list" allowBlank="1" showInputMessage="1" showErrorMessage="1" xr:uid="{7832AFD8-B65C-423A-B09A-66F166237695}">
          <x14:formula1>
            <xm:f>Lists!$C$2:$C$4</xm:f>
          </x14:formula1>
          <xm:sqref>D3:D50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C2CE2-2B71-462F-96B5-4A065AACC7B7}">
  <dimension ref="A1:H12"/>
  <sheetViews>
    <sheetView workbookViewId="0">
      <pane ySplit="1" topLeftCell="A2" activePane="bottomLeft" state="frozen"/>
      <selection pane="bottomLeft" activeCell="A6" sqref="A6"/>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1.7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348</v>
      </c>
      <c r="B3" s="3"/>
      <c r="C3" s="3"/>
      <c r="D3" s="4"/>
      <c r="E3" s="35"/>
      <c r="F3" s="36"/>
      <c r="G3" s="44"/>
      <c r="H3" s="35"/>
    </row>
    <row r="4" spans="1:8" ht="39.450000000000003" customHeight="1" x14ac:dyDescent="0.75">
      <c r="A4" s="34" t="s">
        <v>349</v>
      </c>
      <c r="B4" s="3"/>
      <c r="C4" s="3"/>
      <c r="D4" s="4"/>
      <c r="E4" s="35"/>
      <c r="F4" s="36"/>
      <c r="G4" s="44"/>
      <c r="H4" s="69"/>
    </row>
    <row r="5" spans="1:8" ht="39.450000000000003" customHeight="1" x14ac:dyDescent="0.75">
      <c r="A5" s="34" t="s">
        <v>350</v>
      </c>
      <c r="B5" s="3"/>
      <c r="C5" s="3"/>
      <c r="D5" s="4"/>
      <c r="E5" s="35"/>
      <c r="F5" s="36"/>
      <c r="G5" s="44"/>
      <c r="H5" s="35"/>
    </row>
    <row r="6" spans="1:8" ht="39.450000000000003" customHeight="1" x14ac:dyDescent="0.75">
      <c r="A6" s="34" t="s">
        <v>351</v>
      </c>
      <c r="B6" s="3"/>
      <c r="C6" s="3"/>
      <c r="D6" s="4"/>
      <c r="E6" s="35"/>
      <c r="F6" s="36"/>
      <c r="G6" s="44"/>
      <c r="H6" s="69"/>
    </row>
    <row r="7" spans="1:8" ht="39.450000000000003" customHeight="1" x14ac:dyDescent="0.75">
      <c r="A7" s="34" t="s">
        <v>352</v>
      </c>
      <c r="B7" s="3"/>
      <c r="C7" s="3"/>
      <c r="D7" s="4"/>
      <c r="E7" s="35"/>
      <c r="F7" s="36"/>
      <c r="G7" s="44"/>
      <c r="H7" s="35"/>
    </row>
    <row r="8" spans="1:8" ht="39.450000000000003" customHeight="1" x14ac:dyDescent="0.75">
      <c r="A8" s="34" t="s">
        <v>353</v>
      </c>
      <c r="B8" s="3"/>
      <c r="C8" s="3"/>
      <c r="D8" s="4"/>
      <c r="E8" s="35"/>
      <c r="F8" s="36"/>
      <c r="G8" s="44"/>
      <c r="H8" s="69"/>
    </row>
    <row r="9" spans="1:8" ht="39.450000000000003" customHeight="1" x14ac:dyDescent="0.75">
      <c r="A9" s="34" t="s">
        <v>354</v>
      </c>
      <c r="B9" s="3"/>
      <c r="C9" s="3"/>
      <c r="D9" s="4"/>
      <c r="E9" s="35"/>
      <c r="F9" s="36"/>
      <c r="G9" s="44"/>
      <c r="H9" s="35"/>
    </row>
    <row r="10" spans="1:8" ht="39.450000000000003" customHeight="1" x14ac:dyDescent="0.75">
      <c r="A10" s="34" t="s">
        <v>355</v>
      </c>
      <c r="B10" s="3"/>
      <c r="C10" s="3"/>
      <c r="D10" s="4"/>
      <c r="E10" s="35"/>
      <c r="F10" s="36"/>
      <c r="G10" s="44"/>
      <c r="H10" s="69"/>
    </row>
    <row r="11" spans="1:8" ht="39.450000000000003" customHeight="1" x14ac:dyDescent="0.75">
      <c r="A11" s="34" t="s">
        <v>356</v>
      </c>
      <c r="B11" s="3"/>
      <c r="C11" s="3"/>
      <c r="D11" s="4"/>
      <c r="E11" s="35"/>
      <c r="F11" s="36"/>
      <c r="G11" s="44"/>
      <c r="H11" s="40"/>
    </row>
    <row r="12" spans="1:8" ht="39.450000000000003" customHeight="1" x14ac:dyDescent="0.75">
      <c r="A12" s="34" t="s">
        <v>357</v>
      </c>
      <c r="B12" s="38"/>
      <c r="C12" s="38"/>
      <c r="D12" s="39"/>
      <c r="E12" s="40"/>
      <c r="F12" s="41"/>
      <c r="G12" s="45"/>
      <c r="H12" s="69"/>
    </row>
  </sheetData>
  <phoneticPr fontId="2" type="noConversion"/>
  <conditionalFormatting sqref="B2:B12">
    <cfRule type="cellIs" dxfId="152" priority="7" operator="equal">
      <formula>"Low"</formula>
    </cfRule>
    <cfRule type="cellIs" dxfId="151" priority="8" operator="equal">
      <formula>"Medium"</formula>
    </cfRule>
    <cfRule type="cellIs" dxfId="150" priority="9" operator="equal">
      <formula>"High"</formula>
    </cfRule>
  </conditionalFormatting>
  <conditionalFormatting sqref="C2:C12">
    <cfRule type="cellIs" dxfId="149" priority="4" operator="equal">
      <formula>"Low"</formula>
    </cfRule>
    <cfRule type="cellIs" dxfId="148" priority="5" operator="equal">
      <formula>"Medium"</formula>
    </cfRule>
    <cfRule type="cellIs" dxfId="147"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73F3114D-F979-49E7-9DD0-F3A88AA67345}">
            <xm:f>Lists!$C$4</xm:f>
            <x14:dxf>
              <font>
                <color auto="1"/>
              </font>
              <fill>
                <patternFill>
                  <bgColor rgb="FFFF3300"/>
                </patternFill>
              </fill>
            </x14:dxf>
          </x14:cfRule>
          <x14:cfRule type="cellIs" priority="2" operator="equal" id="{9A056E20-3993-4EB2-B08B-904F954F402C}">
            <xm:f>Lists!$C$3</xm:f>
            <x14:dxf>
              <font>
                <color auto="1"/>
              </font>
              <fill>
                <patternFill>
                  <bgColor rgb="FFFFC000"/>
                </patternFill>
              </fill>
            </x14:dxf>
          </x14:cfRule>
          <x14:cfRule type="cellIs" priority="3" operator="equal" id="{635FB16D-6B68-4025-8FCF-1ADC078C93DF}">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D95E6A6-9BAF-4139-8D81-A6F7462B5842}">
          <x14:formula1>
            <xm:f>Lists!$C$2:$C$4</xm:f>
          </x14:formula1>
          <xm:sqref>D3:D50</xm:sqref>
        </x14:dataValidation>
        <x14:dataValidation type="list" allowBlank="1" showInputMessage="1" showErrorMessage="1" xr:uid="{CD200C40-1D40-4724-933E-67A591876BD7}">
          <x14:formula1>
            <xm:f>Lists!$B$2:$B$4</xm:f>
          </x14:formula1>
          <xm:sqref>C2:C50</xm:sqref>
        </x14:dataValidation>
        <x14:dataValidation type="list" allowBlank="1" showInputMessage="1" showErrorMessage="1" xr:uid="{9E6BF254-E2F5-441D-8BD6-E742AB775AFB}">
          <x14:formula1>
            <xm:f>Lists!$A$2:$A$4</xm:f>
          </x14:formula1>
          <xm:sqref>B2:B50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8E7E-F26D-4337-A261-1743B346EEED}">
  <dimension ref="A1:H12"/>
  <sheetViews>
    <sheetView workbookViewId="0">
      <pane ySplit="1" topLeftCell="A2" activePane="bottomLeft" state="frozen"/>
      <selection pane="bottomLeft" activeCell="A14" sqref="A14"/>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6.2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358</v>
      </c>
      <c r="B3" s="3"/>
      <c r="C3" s="3"/>
      <c r="D3" s="4"/>
      <c r="E3" s="35"/>
      <c r="F3" s="36"/>
      <c r="G3" s="44"/>
      <c r="H3" s="35"/>
    </row>
    <row r="4" spans="1:8" ht="39.450000000000003" customHeight="1" x14ac:dyDescent="0.75">
      <c r="A4" s="34" t="s">
        <v>359</v>
      </c>
      <c r="B4" s="3"/>
      <c r="C4" s="3"/>
      <c r="D4" s="4"/>
      <c r="E4" s="35"/>
      <c r="F4" s="36"/>
      <c r="G4" s="44"/>
      <c r="H4" s="69"/>
    </row>
    <row r="5" spans="1:8" ht="39.450000000000003" customHeight="1" x14ac:dyDescent="0.75">
      <c r="A5" s="34" t="s">
        <v>360</v>
      </c>
      <c r="B5" s="3"/>
      <c r="C5" s="3"/>
      <c r="D5" s="4"/>
      <c r="E5" s="35"/>
      <c r="F5" s="36"/>
      <c r="G5" s="44"/>
      <c r="H5" s="35"/>
    </row>
    <row r="6" spans="1:8" ht="39.450000000000003" customHeight="1" x14ac:dyDescent="0.75">
      <c r="A6" s="34" t="s">
        <v>361</v>
      </c>
      <c r="B6" s="3"/>
      <c r="C6" s="3"/>
      <c r="D6" s="4"/>
      <c r="E6" s="35"/>
      <c r="F6" s="36"/>
      <c r="G6" s="44"/>
      <c r="H6" s="69"/>
    </row>
    <row r="7" spans="1:8" ht="39.450000000000003" customHeight="1" x14ac:dyDescent="0.75">
      <c r="A7" s="34" t="s">
        <v>362</v>
      </c>
      <c r="B7" s="3"/>
      <c r="C7" s="3"/>
      <c r="D7" s="4"/>
      <c r="E7" s="35"/>
      <c r="F7" s="36"/>
      <c r="G7" s="44"/>
      <c r="H7" s="35"/>
    </row>
    <row r="8" spans="1:8" ht="39.450000000000003" customHeight="1" x14ac:dyDescent="0.75">
      <c r="A8" s="34" t="s">
        <v>363</v>
      </c>
      <c r="B8" s="3"/>
      <c r="C8" s="3"/>
      <c r="D8" s="4"/>
      <c r="E8" s="35"/>
      <c r="F8" s="36"/>
      <c r="G8" s="44"/>
      <c r="H8" s="69"/>
    </row>
    <row r="9" spans="1:8" ht="39.450000000000003" customHeight="1" x14ac:dyDescent="0.75">
      <c r="A9" s="34" t="s">
        <v>364</v>
      </c>
      <c r="B9" s="3"/>
      <c r="C9" s="3"/>
      <c r="D9" s="4"/>
      <c r="E9" s="35"/>
      <c r="F9" s="36"/>
      <c r="G9" s="44"/>
      <c r="H9" s="35"/>
    </row>
    <row r="10" spans="1:8" ht="39.450000000000003" customHeight="1" x14ac:dyDescent="0.75">
      <c r="A10" s="34" t="s">
        <v>365</v>
      </c>
      <c r="B10" s="3"/>
      <c r="C10" s="3"/>
      <c r="D10" s="4"/>
      <c r="E10" s="35"/>
      <c r="F10" s="36"/>
      <c r="G10" s="44"/>
      <c r="H10" s="69"/>
    </row>
    <row r="11" spans="1:8" ht="39.450000000000003" customHeight="1" x14ac:dyDescent="0.75">
      <c r="A11" s="34" t="s">
        <v>366</v>
      </c>
      <c r="B11" s="3"/>
      <c r="C11" s="3"/>
      <c r="D11" s="4"/>
      <c r="E11" s="35"/>
      <c r="F11" s="36"/>
      <c r="G11" s="44"/>
      <c r="H11" s="40"/>
    </row>
    <row r="12" spans="1:8" ht="39.450000000000003" customHeight="1" x14ac:dyDescent="0.75">
      <c r="A12" s="34" t="s">
        <v>367</v>
      </c>
      <c r="B12" s="38"/>
      <c r="C12" s="38"/>
      <c r="D12" s="39"/>
      <c r="E12" s="40"/>
      <c r="F12" s="41"/>
      <c r="G12" s="45"/>
      <c r="H12" s="69"/>
    </row>
  </sheetData>
  <phoneticPr fontId="2" type="noConversion"/>
  <conditionalFormatting sqref="B2:B12">
    <cfRule type="cellIs" dxfId="143" priority="7" operator="equal">
      <formula>"Low"</formula>
    </cfRule>
    <cfRule type="cellIs" dxfId="142" priority="8" operator="equal">
      <formula>"Medium"</formula>
    </cfRule>
    <cfRule type="cellIs" dxfId="141" priority="9" operator="equal">
      <formula>"High"</formula>
    </cfRule>
  </conditionalFormatting>
  <conditionalFormatting sqref="C2:C12">
    <cfRule type="cellIs" dxfId="140" priority="4" operator="equal">
      <formula>"Low"</formula>
    </cfRule>
    <cfRule type="cellIs" dxfId="139" priority="5" operator="equal">
      <formula>"Medium"</formula>
    </cfRule>
    <cfRule type="cellIs" dxfId="138"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9BDD5F1C-1432-4AE5-BA85-27EC353FF95F}">
            <xm:f>Lists!$C$4</xm:f>
            <x14:dxf>
              <font>
                <color auto="1"/>
              </font>
              <fill>
                <patternFill>
                  <bgColor rgb="FFFF3300"/>
                </patternFill>
              </fill>
            </x14:dxf>
          </x14:cfRule>
          <x14:cfRule type="cellIs" priority="2" operator="equal" id="{38A7442A-343C-4D64-A7D2-7DF500443263}">
            <xm:f>Lists!$C$3</xm:f>
            <x14:dxf>
              <font>
                <color auto="1"/>
              </font>
              <fill>
                <patternFill>
                  <bgColor rgb="FFFFC000"/>
                </patternFill>
              </fill>
            </x14:dxf>
          </x14:cfRule>
          <x14:cfRule type="cellIs" priority="3" operator="equal" id="{213C8EE4-1135-4C0A-8275-2F52393F911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4D76667-33B3-41A1-92AF-0F619D59D7EB}">
          <x14:formula1>
            <xm:f>Lists!$A$2:$A$4</xm:f>
          </x14:formula1>
          <xm:sqref>B2:B50</xm:sqref>
        </x14:dataValidation>
        <x14:dataValidation type="list" allowBlank="1" showInputMessage="1" showErrorMessage="1" xr:uid="{B01EAE3A-2471-40AF-9E8D-C198BD4B7350}">
          <x14:formula1>
            <xm:f>Lists!$B$2:$B$4</xm:f>
          </x14:formula1>
          <xm:sqref>C2:C50</xm:sqref>
        </x14:dataValidation>
        <x14:dataValidation type="list" allowBlank="1" showInputMessage="1" showErrorMessage="1" xr:uid="{B22D42E5-9D6B-499C-82E7-D510010AB718}">
          <x14:formula1>
            <xm:f>Lists!$C$2:$C$4</xm:f>
          </x14:formula1>
          <xm:sqref>D3:D50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93FCA-889E-4231-8458-231F647860EF}">
  <dimension ref="A1:H12"/>
  <sheetViews>
    <sheetView workbookViewId="0">
      <pane ySplit="1" topLeftCell="A2" activePane="bottomLeft" state="frozen"/>
      <selection pane="bottomLeft" activeCell="A3" sqref="A3:A12"/>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43.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368</v>
      </c>
      <c r="B3" s="3"/>
      <c r="C3" s="3"/>
      <c r="D3" s="4"/>
      <c r="E3" s="35"/>
      <c r="F3" s="36"/>
      <c r="G3" s="44"/>
      <c r="H3" s="35"/>
    </row>
    <row r="4" spans="1:8" ht="39.450000000000003" customHeight="1" x14ac:dyDescent="0.75">
      <c r="A4" s="34" t="s">
        <v>369</v>
      </c>
      <c r="B4" s="3"/>
      <c r="C4" s="3"/>
      <c r="D4" s="4"/>
      <c r="E4" s="35"/>
      <c r="F4" s="36"/>
      <c r="G4" s="44"/>
      <c r="H4" s="69"/>
    </row>
    <row r="5" spans="1:8" ht="39.450000000000003" customHeight="1" x14ac:dyDescent="0.75">
      <c r="A5" s="34" t="s">
        <v>370</v>
      </c>
      <c r="B5" s="3"/>
      <c r="C5" s="3"/>
      <c r="D5" s="4"/>
      <c r="E5" s="35"/>
      <c r="F5" s="36"/>
      <c r="G5" s="44"/>
      <c r="H5" s="35"/>
    </row>
    <row r="6" spans="1:8" ht="39.450000000000003" customHeight="1" x14ac:dyDescent="0.75">
      <c r="A6" s="34" t="s">
        <v>371</v>
      </c>
      <c r="B6" s="3"/>
      <c r="C6" s="3"/>
      <c r="D6" s="4"/>
      <c r="E6" s="35"/>
      <c r="F6" s="36"/>
      <c r="G6" s="44"/>
      <c r="H6" s="69"/>
    </row>
    <row r="7" spans="1:8" ht="39.450000000000003" customHeight="1" x14ac:dyDescent="0.75">
      <c r="A7" s="34" t="s">
        <v>372</v>
      </c>
      <c r="B7" s="3"/>
      <c r="C7" s="3"/>
      <c r="D7" s="4"/>
      <c r="E7" s="35"/>
      <c r="F7" s="36"/>
      <c r="G7" s="44"/>
      <c r="H7" s="35"/>
    </row>
    <row r="8" spans="1:8" ht="39.450000000000003" customHeight="1" x14ac:dyDescent="0.75">
      <c r="A8" s="34" t="s">
        <v>373</v>
      </c>
      <c r="B8" s="3"/>
      <c r="C8" s="3"/>
      <c r="D8" s="4"/>
      <c r="E8" s="35"/>
      <c r="F8" s="36"/>
      <c r="G8" s="44"/>
      <c r="H8" s="69"/>
    </row>
    <row r="9" spans="1:8" ht="39.450000000000003" customHeight="1" x14ac:dyDescent="0.75">
      <c r="A9" s="34" t="s">
        <v>374</v>
      </c>
      <c r="B9" s="3"/>
      <c r="C9" s="3"/>
      <c r="D9" s="4"/>
      <c r="E9" s="35"/>
      <c r="F9" s="36"/>
      <c r="G9" s="44"/>
      <c r="H9" s="35"/>
    </row>
    <row r="10" spans="1:8" ht="39.450000000000003" customHeight="1" x14ac:dyDescent="0.75">
      <c r="A10" s="34" t="s">
        <v>375</v>
      </c>
      <c r="B10" s="3"/>
      <c r="C10" s="3"/>
      <c r="D10" s="4"/>
      <c r="E10" s="35"/>
      <c r="F10" s="36"/>
      <c r="G10" s="44"/>
      <c r="H10" s="69"/>
    </row>
    <row r="11" spans="1:8" ht="39.450000000000003" customHeight="1" x14ac:dyDescent="0.75">
      <c r="A11" s="34" t="s">
        <v>376</v>
      </c>
      <c r="B11" s="3"/>
      <c r="C11" s="3"/>
      <c r="D11" s="4"/>
      <c r="E11" s="35"/>
      <c r="F11" s="36"/>
      <c r="G11" s="44"/>
      <c r="H11" s="40"/>
    </row>
    <row r="12" spans="1:8" ht="39.450000000000003" customHeight="1" x14ac:dyDescent="0.75">
      <c r="A12" s="34" t="s">
        <v>377</v>
      </c>
      <c r="B12" s="38"/>
      <c r="C12" s="38"/>
      <c r="D12" s="39"/>
      <c r="E12" s="40"/>
      <c r="F12" s="41"/>
      <c r="G12" s="45"/>
      <c r="H12" s="69"/>
    </row>
  </sheetData>
  <phoneticPr fontId="2" type="noConversion"/>
  <conditionalFormatting sqref="B2:B12">
    <cfRule type="cellIs" dxfId="134" priority="7" operator="equal">
      <formula>"Low"</formula>
    </cfRule>
    <cfRule type="cellIs" dxfId="133" priority="8" operator="equal">
      <formula>"Medium"</formula>
    </cfRule>
    <cfRule type="cellIs" dxfId="132" priority="9" operator="equal">
      <formula>"High"</formula>
    </cfRule>
  </conditionalFormatting>
  <conditionalFormatting sqref="C2:C12">
    <cfRule type="cellIs" dxfId="131" priority="4" operator="equal">
      <formula>"Low"</formula>
    </cfRule>
    <cfRule type="cellIs" dxfId="130" priority="5" operator="equal">
      <formula>"Medium"</formula>
    </cfRule>
    <cfRule type="cellIs" dxfId="129"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3BE01719-F616-4376-94A6-C321AD1B8380}">
            <xm:f>Lists!$C$4</xm:f>
            <x14:dxf>
              <font>
                <color auto="1"/>
              </font>
              <fill>
                <patternFill>
                  <bgColor rgb="FFFF3300"/>
                </patternFill>
              </fill>
            </x14:dxf>
          </x14:cfRule>
          <x14:cfRule type="cellIs" priority="2" operator="equal" id="{7920E474-91AC-4097-90E4-36179CE9BA9F}">
            <xm:f>Lists!$C$3</xm:f>
            <x14:dxf>
              <font>
                <color auto="1"/>
              </font>
              <fill>
                <patternFill>
                  <bgColor rgb="FFFFC000"/>
                </patternFill>
              </fill>
            </x14:dxf>
          </x14:cfRule>
          <x14:cfRule type="cellIs" priority="3" operator="equal" id="{4A123BE7-30CD-4D44-A9A7-A32F51F511A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8DDE259-6FA3-4FE2-8D9E-1AF6081C1734}">
          <x14:formula1>
            <xm:f>Lists!$C$2:$C$4</xm:f>
          </x14:formula1>
          <xm:sqref>D3:D50</xm:sqref>
        </x14:dataValidation>
        <x14:dataValidation type="list" allowBlank="1" showInputMessage="1" showErrorMessage="1" xr:uid="{8E29C800-6A55-41DB-B4B5-1F6F5B06058E}">
          <x14:formula1>
            <xm:f>Lists!$B$2:$B$4</xm:f>
          </x14:formula1>
          <xm:sqref>C2:C50</xm:sqref>
        </x14:dataValidation>
        <x14:dataValidation type="list" allowBlank="1" showInputMessage="1" showErrorMessage="1" xr:uid="{6E24F139-56CD-49D5-B48F-E5520760D58E}">
          <x14:formula1>
            <xm:f>Lists!$A$2:$A$4</xm:f>
          </x14:formula1>
          <xm:sqref>B2:B50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BADD-2906-4F25-9DCE-066977212602}">
  <dimension ref="A1:H12"/>
  <sheetViews>
    <sheetView workbookViewId="0">
      <pane ySplit="1" topLeftCell="A2" activePane="bottomLeft" state="frozen"/>
      <selection pane="bottomLeft" activeCell="A5" sqref="A5"/>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3.2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378</v>
      </c>
      <c r="B3" s="3"/>
      <c r="C3" s="3"/>
      <c r="D3" s="4"/>
      <c r="E3" s="35"/>
      <c r="F3" s="36"/>
      <c r="G3" s="44"/>
      <c r="H3" s="35"/>
    </row>
    <row r="4" spans="1:8" ht="39.450000000000003" customHeight="1" x14ac:dyDescent="0.75">
      <c r="A4" s="34" t="s">
        <v>379</v>
      </c>
      <c r="B4" s="3"/>
      <c r="C4" s="3"/>
      <c r="D4" s="4"/>
      <c r="E4" s="35"/>
      <c r="F4" s="36"/>
      <c r="G4" s="44"/>
      <c r="H4" s="69"/>
    </row>
    <row r="5" spans="1:8" ht="39.450000000000003" customHeight="1" x14ac:dyDescent="0.75">
      <c r="A5" s="34" t="s">
        <v>380</v>
      </c>
      <c r="B5" s="3"/>
      <c r="C5" s="3"/>
      <c r="D5" s="4"/>
      <c r="E5" s="35"/>
      <c r="F5" s="36"/>
      <c r="G5" s="44"/>
      <c r="H5" s="35"/>
    </row>
    <row r="6" spans="1:8" ht="39.450000000000003" customHeight="1" x14ac:dyDescent="0.75">
      <c r="A6" s="34" t="s">
        <v>381</v>
      </c>
      <c r="B6" s="3"/>
      <c r="C6" s="3"/>
      <c r="D6" s="4"/>
      <c r="E6" s="35"/>
      <c r="F6" s="36"/>
      <c r="G6" s="44"/>
      <c r="H6" s="69"/>
    </row>
    <row r="7" spans="1:8" ht="39.450000000000003" customHeight="1" x14ac:dyDescent="0.75">
      <c r="A7" s="34" t="s">
        <v>382</v>
      </c>
      <c r="B7" s="3"/>
      <c r="C7" s="3"/>
      <c r="D7" s="4"/>
      <c r="E7" s="35"/>
      <c r="F7" s="36"/>
      <c r="G7" s="44"/>
      <c r="H7" s="35"/>
    </row>
    <row r="8" spans="1:8" ht="39.450000000000003" customHeight="1" x14ac:dyDescent="0.75">
      <c r="A8" s="34" t="s">
        <v>383</v>
      </c>
      <c r="B8" s="3"/>
      <c r="C8" s="3"/>
      <c r="D8" s="4"/>
      <c r="E8" s="35"/>
      <c r="F8" s="36"/>
      <c r="G8" s="44"/>
      <c r="H8" s="69"/>
    </row>
    <row r="9" spans="1:8" ht="39.450000000000003" customHeight="1" x14ac:dyDescent="0.75">
      <c r="A9" s="34" t="s">
        <v>384</v>
      </c>
      <c r="B9" s="3"/>
      <c r="C9" s="3"/>
      <c r="D9" s="4"/>
      <c r="E9" s="35"/>
      <c r="F9" s="36"/>
      <c r="G9" s="44"/>
      <c r="H9" s="35"/>
    </row>
    <row r="10" spans="1:8" ht="39.450000000000003" customHeight="1" x14ac:dyDescent="0.75">
      <c r="A10" s="34" t="s">
        <v>385</v>
      </c>
      <c r="B10" s="3"/>
      <c r="C10" s="3"/>
      <c r="D10" s="4"/>
      <c r="E10" s="35"/>
      <c r="F10" s="36"/>
      <c r="G10" s="44"/>
      <c r="H10" s="69"/>
    </row>
    <row r="11" spans="1:8" ht="39.450000000000003" customHeight="1" x14ac:dyDescent="0.75">
      <c r="A11" s="34" t="s">
        <v>386</v>
      </c>
      <c r="B11" s="3"/>
      <c r="C11" s="3"/>
      <c r="D11" s="4"/>
      <c r="E11" s="35"/>
      <c r="F11" s="36"/>
      <c r="G11" s="44"/>
      <c r="H11" s="40"/>
    </row>
    <row r="12" spans="1:8" ht="39.450000000000003" customHeight="1" x14ac:dyDescent="0.75">
      <c r="A12" s="34" t="s">
        <v>387</v>
      </c>
      <c r="B12" s="38"/>
      <c r="C12" s="38"/>
      <c r="D12" s="39"/>
      <c r="E12" s="40"/>
      <c r="F12" s="41"/>
      <c r="G12" s="45"/>
      <c r="H12" s="69"/>
    </row>
  </sheetData>
  <phoneticPr fontId="2" type="noConversion"/>
  <conditionalFormatting sqref="B2:B12">
    <cfRule type="cellIs" dxfId="125" priority="7" operator="equal">
      <formula>"Low"</formula>
    </cfRule>
    <cfRule type="cellIs" dxfId="124" priority="8" operator="equal">
      <formula>"Medium"</formula>
    </cfRule>
    <cfRule type="cellIs" dxfId="123" priority="9" operator="equal">
      <formula>"High"</formula>
    </cfRule>
  </conditionalFormatting>
  <conditionalFormatting sqref="C2:C12">
    <cfRule type="cellIs" dxfId="122" priority="4" operator="equal">
      <formula>"Low"</formula>
    </cfRule>
    <cfRule type="cellIs" dxfId="121" priority="5" operator="equal">
      <formula>"Medium"</formula>
    </cfRule>
    <cfRule type="cellIs" dxfId="120"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36525B7B-0A1D-4B10-AC39-56E1F91CFCD4}">
            <xm:f>Lists!$C$4</xm:f>
            <x14:dxf>
              <font>
                <color auto="1"/>
              </font>
              <fill>
                <patternFill>
                  <bgColor rgb="FFFF3300"/>
                </patternFill>
              </fill>
            </x14:dxf>
          </x14:cfRule>
          <x14:cfRule type="cellIs" priority="2" operator="equal" id="{162FC8F1-839A-4290-BC09-FD71B5CC1BDB}">
            <xm:f>Lists!$C$3</xm:f>
            <x14:dxf>
              <font>
                <color auto="1"/>
              </font>
              <fill>
                <patternFill>
                  <bgColor rgb="FFFFC000"/>
                </patternFill>
              </fill>
            </x14:dxf>
          </x14:cfRule>
          <x14:cfRule type="cellIs" priority="3" operator="equal" id="{0958D6E4-F068-4874-B033-F5F1EF9DEDE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125F637-A6DF-4372-A1D4-754456305969}">
          <x14:formula1>
            <xm:f>Lists!$A$2:$A$4</xm:f>
          </x14:formula1>
          <xm:sqref>B2:B50</xm:sqref>
        </x14:dataValidation>
        <x14:dataValidation type="list" allowBlank="1" showInputMessage="1" showErrorMessage="1" xr:uid="{CA4B47AF-B5A7-4B4C-A4BC-3A44CEF1C4BB}">
          <x14:formula1>
            <xm:f>Lists!$B$2:$B$4</xm:f>
          </x14:formula1>
          <xm:sqref>C2:C50</xm:sqref>
        </x14:dataValidation>
        <x14:dataValidation type="list" allowBlank="1" showInputMessage="1" showErrorMessage="1" xr:uid="{36053506-25CE-469F-8ED5-257B9D3F8CF8}">
          <x14:formula1>
            <xm:f>Lists!$C$2:$C$4</xm:f>
          </x14:formula1>
          <xm:sqref>D3:D50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36D9-8DE2-4DFD-84AE-01033FA8B8A5}">
  <dimension ref="A1:H12"/>
  <sheetViews>
    <sheetView workbookViewId="0">
      <pane ySplit="1" topLeftCell="A2" activePane="bottomLeft" state="frozen"/>
      <selection pane="bottomLeft" activeCell="B5" sqref="B5"/>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45.7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388</v>
      </c>
      <c r="B3" s="3"/>
      <c r="C3" s="3"/>
      <c r="D3" s="4"/>
      <c r="E3" s="35"/>
      <c r="F3" s="36"/>
      <c r="G3" s="44"/>
      <c r="H3" s="35"/>
    </row>
    <row r="4" spans="1:8" ht="39.450000000000003" customHeight="1" x14ac:dyDescent="0.75">
      <c r="A4" s="34" t="s">
        <v>389</v>
      </c>
      <c r="B4" s="3"/>
      <c r="C4" s="3"/>
      <c r="D4" s="4"/>
      <c r="E4" s="35"/>
      <c r="F4" s="36"/>
      <c r="G4" s="44"/>
      <c r="H4" s="69"/>
    </row>
    <row r="5" spans="1:8" ht="39.450000000000003" customHeight="1" x14ac:dyDescent="0.75">
      <c r="A5" s="34" t="s">
        <v>390</v>
      </c>
      <c r="B5" s="3"/>
      <c r="C5" s="3"/>
      <c r="D5" s="4"/>
      <c r="E5" s="35"/>
      <c r="F5" s="36"/>
      <c r="G5" s="44"/>
      <c r="H5" s="35"/>
    </row>
    <row r="6" spans="1:8" ht="39.450000000000003" customHeight="1" x14ac:dyDescent="0.75">
      <c r="A6" s="34" t="s">
        <v>391</v>
      </c>
      <c r="B6" s="3"/>
      <c r="C6" s="3"/>
      <c r="D6" s="4"/>
      <c r="E6" s="35"/>
      <c r="F6" s="36"/>
      <c r="G6" s="44"/>
      <c r="H6" s="69"/>
    </row>
    <row r="7" spans="1:8" ht="39.450000000000003" customHeight="1" x14ac:dyDescent="0.75">
      <c r="A7" s="34" t="s">
        <v>392</v>
      </c>
      <c r="B7" s="3"/>
      <c r="C7" s="3"/>
      <c r="D7" s="4"/>
      <c r="E7" s="35"/>
      <c r="F7" s="36"/>
      <c r="G7" s="44"/>
      <c r="H7" s="35"/>
    </row>
    <row r="8" spans="1:8" ht="39.450000000000003" customHeight="1" x14ac:dyDescent="0.75">
      <c r="A8" s="34" t="s">
        <v>393</v>
      </c>
      <c r="B8" s="3"/>
      <c r="C8" s="3"/>
      <c r="D8" s="4"/>
      <c r="E8" s="35"/>
      <c r="F8" s="36"/>
      <c r="G8" s="44"/>
      <c r="H8" s="69"/>
    </row>
    <row r="9" spans="1:8" ht="39.450000000000003" customHeight="1" x14ac:dyDescent="0.75">
      <c r="A9" s="34" t="s">
        <v>394</v>
      </c>
      <c r="B9" s="3"/>
      <c r="C9" s="3"/>
      <c r="D9" s="4"/>
      <c r="E9" s="35"/>
      <c r="F9" s="36"/>
      <c r="G9" s="44"/>
      <c r="H9" s="35"/>
    </row>
    <row r="10" spans="1:8" ht="39.450000000000003" customHeight="1" x14ac:dyDescent="0.75">
      <c r="A10" s="34" t="s">
        <v>395</v>
      </c>
      <c r="B10" s="3"/>
      <c r="C10" s="3"/>
      <c r="D10" s="4"/>
      <c r="E10" s="35"/>
      <c r="F10" s="36"/>
      <c r="G10" s="44"/>
      <c r="H10" s="69"/>
    </row>
    <row r="11" spans="1:8" ht="39.450000000000003" customHeight="1" x14ac:dyDescent="0.75">
      <c r="A11" s="34" t="s">
        <v>396</v>
      </c>
      <c r="B11" s="3"/>
      <c r="C11" s="3"/>
      <c r="D11" s="4"/>
      <c r="E11" s="35"/>
      <c r="F11" s="36"/>
      <c r="G11" s="44"/>
      <c r="H11" s="40"/>
    </row>
    <row r="12" spans="1:8" ht="39.450000000000003" customHeight="1" x14ac:dyDescent="0.75">
      <c r="A12" s="34" t="s">
        <v>397</v>
      </c>
      <c r="B12" s="38"/>
      <c r="C12" s="38"/>
      <c r="D12" s="39"/>
      <c r="E12" s="40"/>
      <c r="F12" s="41"/>
      <c r="G12" s="45"/>
      <c r="H12" s="69"/>
    </row>
  </sheetData>
  <phoneticPr fontId="2" type="noConversion"/>
  <conditionalFormatting sqref="B2:B12">
    <cfRule type="cellIs" dxfId="116" priority="7" operator="equal">
      <formula>"Low"</formula>
    </cfRule>
    <cfRule type="cellIs" dxfId="115" priority="8" operator="equal">
      <formula>"Medium"</formula>
    </cfRule>
    <cfRule type="cellIs" dxfId="114" priority="9" operator="equal">
      <formula>"High"</formula>
    </cfRule>
  </conditionalFormatting>
  <conditionalFormatting sqref="C2:C12">
    <cfRule type="cellIs" dxfId="113" priority="4" operator="equal">
      <formula>"Low"</formula>
    </cfRule>
    <cfRule type="cellIs" dxfId="112" priority="5" operator="equal">
      <formula>"Medium"</formula>
    </cfRule>
    <cfRule type="cellIs" dxfId="111"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130FEE28-D5E2-49FE-85D3-D62EA4C2B248}">
            <xm:f>Lists!$C$4</xm:f>
            <x14:dxf>
              <font>
                <color auto="1"/>
              </font>
              <fill>
                <patternFill>
                  <bgColor rgb="FFFF3300"/>
                </patternFill>
              </fill>
            </x14:dxf>
          </x14:cfRule>
          <x14:cfRule type="cellIs" priority="2" operator="equal" id="{2A2502D1-B761-4323-8899-F86304D67A52}">
            <xm:f>Lists!$C$3</xm:f>
            <x14:dxf>
              <font>
                <color auto="1"/>
              </font>
              <fill>
                <patternFill>
                  <bgColor rgb="FFFFC000"/>
                </patternFill>
              </fill>
            </x14:dxf>
          </x14:cfRule>
          <x14:cfRule type="cellIs" priority="3" operator="equal" id="{6B4CBA7F-45EA-470A-BB82-33A1E833122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67BD880-D614-4CED-AD1D-7A4E2FEAF235}">
          <x14:formula1>
            <xm:f>Lists!$C$2:$C$4</xm:f>
          </x14:formula1>
          <xm:sqref>D3:D50</xm:sqref>
        </x14:dataValidation>
        <x14:dataValidation type="list" allowBlank="1" showInputMessage="1" showErrorMessage="1" xr:uid="{96CC2E3D-5C1F-46EF-A9E2-34FC3348F36E}">
          <x14:formula1>
            <xm:f>Lists!$B$2:$B$4</xm:f>
          </x14:formula1>
          <xm:sqref>C2:C50</xm:sqref>
        </x14:dataValidation>
        <x14:dataValidation type="list" allowBlank="1" showInputMessage="1" showErrorMessage="1" xr:uid="{49F1A3A7-9BAE-47CF-8B18-02CB1CF1CB73}">
          <x14:formula1>
            <xm:f>Lists!$A$2:$A$4</xm:f>
          </x14:formula1>
          <xm:sqref>B2:B50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59BD-8804-4C1B-94FF-C5A20A45D99E}">
  <dimension ref="A1:H12"/>
  <sheetViews>
    <sheetView workbookViewId="0">
      <pane ySplit="1" topLeftCell="A2" activePane="bottomLeft" state="frozen"/>
      <selection pane="bottomLeft" activeCell="C7" sqref="C7"/>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42.7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398</v>
      </c>
      <c r="B3" s="3"/>
      <c r="C3" s="3"/>
      <c r="D3" s="4"/>
      <c r="E3" s="35"/>
      <c r="F3" s="36"/>
      <c r="G3" s="44"/>
      <c r="H3" s="35"/>
    </row>
    <row r="4" spans="1:8" ht="39.450000000000003" customHeight="1" x14ac:dyDescent="0.75">
      <c r="A4" s="34" t="s">
        <v>399</v>
      </c>
      <c r="B4" s="3"/>
      <c r="C4" s="3"/>
      <c r="D4" s="4"/>
      <c r="E4" s="35"/>
      <c r="F4" s="36"/>
      <c r="G4" s="44"/>
      <c r="H4" s="69"/>
    </row>
    <row r="5" spans="1:8" ht="39.450000000000003" customHeight="1" x14ac:dyDescent="0.75">
      <c r="A5" s="34" t="s">
        <v>400</v>
      </c>
      <c r="B5" s="3"/>
      <c r="C5" s="3"/>
      <c r="D5" s="4"/>
      <c r="E5" s="35"/>
      <c r="F5" s="36"/>
      <c r="G5" s="44"/>
      <c r="H5" s="35"/>
    </row>
    <row r="6" spans="1:8" ht="39.450000000000003" customHeight="1" x14ac:dyDescent="0.75">
      <c r="A6" s="34" t="s">
        <v>401</v>
      </c>
      <c r="B6" s="3"/>
      <c r="C6" s="3"/>
      <c r="D6" s="4"/>
      <c r="E6" s="35"/>
      <c r="F6" s="36"/>
      <c r="G6" s="44"/>
      <c r="H6" s="69"/>
    </row>
    <row r="7" spans="1:8" ht="39.450000000000003" customHeight="1" x14ac:dyDescent="0.75">
      <c r="A7" s="34" t="s">
        <v>402</v>
      </c>
      <c r="B7" s="3"/>
      <c r="C7" s="3"/>
      <c r="D7" s="4"/>
      <c r="E7" s="35"/>
      <c r="F7" s="36"/>
      <c r="G7" s="44"/>
      <c r="H7" s="35"/>
    </row>
    <row r="8" spans="1:8" ht="39.450000000000003" customHeight="1" x14ac:dyDescent="0.75">
      <c r="A8" s="34" t="s">
        <v>403</v>
      </c>
      <c r="B8" s="3"/>
      <c r="C8" s="3"/>
      <c r="D8" s="4"/>
      <c r="E8" s="35"/>
      <c r="F8" s="36"/>
      <c r="G8" s="44"/>
      <c r="H8" s="69"/>
    </row>
    <row r="9" spans="1:8" ht="39.450000000000003" customHeight="1" x14ac:dyDescent="0.75">
      <c r="A9" s="34" t="s">
        <v>404</v>
      </c>
      <c r="B9" s="3"/>
      <c r="C9" s="3"/>
      <c r="D9" s="4"/>
      <c r="E9" s="35"/>
      <c r="F9" s="36"/>
      <c r="G9" s="44"/>
      <c r="H9" s="35"/>
    </row>
    <row r="10" spans="1:8" ht="39.450000000000003" customHeight="1" x14ac:dyDescent="0.75">
      <c r="A10" s="34" t="s">
        <v>405</v>
      </c>
      <c r="B10" s="3"/>
      <c r="C10" s="3"/>
      <c r="D10" s="4"/>
      <c r="E10" s="35"/>
      <c r="F10" s="36"/>
      <c r="G10" s="44"/>
      <c r="H10" s="69"/>
    </row>
    <row r="11" spans="1:8" ht="39.450000000000003" customHeight="1" x14ac:dyDescent="0.75">
      <c r="A11" s="34" t="s">
        <v>406</v>
      </c>
      <c r="B11" s="3"/>
      <c r="C11" s="3"/>
      <c r="D11" s="4"/>
      <c r="E11" s="35"/>
      <c r="F11" s="36"/>
      <c r="G11" s="44"/>
      <c r="H11" s="40"/>
    </row>
    <row r="12" spans="1:8" ht="39.450000000000003" customHeight="1" x14ac:dyDescent="0.75">
      <c r="A12" s="34" t="s">
        <v>407</v>
      </c>
      <c r="B12" s="38"/>
      <c r="C12" s="38"/>
      <c r="D12" s="39"/>
      <c r="E12" s="40"/>
      <c r="F12" s="41"/>
      <c r="G12" s="45"/>
      <c r="H12" s="69"/>
    </row>
  </sheetData>
  <phoneticPr fontId="2" type="noConversion"/>
  <conditionalFormatting sqref="B2:B12">
    <cfRule type="cellIs" dxfId="107" priority="7" operator="equal">
      <formula>"Low"</formula>
    </cfRule>
    <cfRule type="cellIs" dxfId="106" priority="8" operator="equal">
      <formula>"Medium"</formula>
    </cfRule>
    <cfRule type="cellIs" dxfId="105" priority="9" operator="equal">
      <formula>"High"</formula>
    </cfRule>
  </conditionalFormatting>
  <conditionalFormatting sqref="C2:C12">
    <cfRule type="cellIs" dxfId="104" priority="4" operator="equal">
      <formula>"Low"</formula>
    </cfRule>
    <cfRule type="cellIs" dxfId="103" priority="5" operator="equal">
      <formula>"Medium"</formula>
    </cfRule>
    <cfRule type="cellIs" dxfId="102"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1EF6D1EF-D23B-4CD8-9A11-516CC4B4F6E5}">
            <xm:f>Lists!$C$4</xm:f>
            <x14:dxf>
              <font>
                <color auto="1"/>
              </font>
              <fill>
                <patternFill>
                  <bgColor rgb="FFFF3300"/>
                </patternFill>
              </fill>
            </x14:dxf>
          </x14:cfRule>
          <x14:cfRule type="cellIs" priority="2" operator="equal" id="{335CD0C3-81BF-47F0-8410-4BF255E0F128}">
            <xm:f>Lists!$C$3</xm:f>
            <x14:dxf>
              <font>
                <color auto="1"/>
              </font>
              <fill>
                <patternFill>
                  <bgColor rgb="FFFFC000"/>
                </patternFill>
              </fill>
            </x14:dxf>
          </x14:cfRule>
          <x14:cfRule type="cellIs" priority="3" operator="equal" id="{0A65B116-60E2-4106-8633-55F5F02B13A4}">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99030FD-E947-4727-AC92-BAC9C6D8DDE9}">
          <x14:formula1>
            <xm:f>Lists!$A$2:$A$4</xm:f>
          </x14:formula1>
          <xm:sqref>B2:B50</xm:sqref>
        </x14:dataValidation>
        <x14:dataValidation type="list" allowBlank="1" showInputMessage="1" showErrorMessage="1" xr:uid="{6222A241-E9F8-45D2-89A9-5315759A7875}">
          <x14:formula1>
            <xm:f>Lists!$B$2:$B$4</xm:f>
          </x14:formula1>
          <xm:sqref>C2:C50</xm:sqref>
        </x14:dataValidation>
        <x14:dataValidation type="list" allowBlank="1" showInputMessage="1" showErrorMessage="1" xr:uid="{98D4114E-694B-4344-99F4-696519F7D6FB}">
          <x14:formula1>
            <xm:f>Lists!$C$2:$C$4</xm:f>
          </x14:formula1>
          <xm:sqref>D3:D50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dimension ref="A1:AN24"/>
  <sheetViews>
    <sheetView topLeftCell="E1" workbookViewId="0">
      <selection activeCell="E11" sqref="E11"/>
    </sheetView>
  </sheetViews>
  <sheetFormatPr defaultRowHeight="14.75" x14ac:dyDescent="0.75"/>
  <cols>
    <col min="1" max="1" width="11.76953125" customWidth="1"/>
    <col min="2" max="2" width="18" customWidth="1"/>
    <col min="3" max="3" width="21" customWidth="1"/>
    <col min="4" max="5" width="17.453125" customWidth="1"/>
    <col min="6" max="6" width="9.08984375" bestFit="1" customWidth="1"/>
    <col min="7" max="7" width="9.453125" bestFit="1" customWidth="1"/>
    <col min="8" max="38" width="10" customWidth="1"/>
  </cols>
  <sheetData>
    <row r="1" spans="1:40" x14ac:dyDescent="0.75">
      <c r="A1" s="1" t="s">
        <v>8</v>
      </c>
      <c r="B1" s="1" t="s">
        <v>9</v>
      </c>
      <c r="C1" s="1" t="s">
        <v>10</v>
      </c>
    </row>
    <row r="2" spans="1:40" x14ac:dyDescent="0.75">
      <c r="A2" t="s">
        <v>13</v>
      </c>
      <c r="B2" t="s">
        <v>13</v>
      </c>
      <c r="C2" t="s">
        <v>14</v>
      </c>
    </row>
    <row r="3" spans="1:40" x14ac:dyDescent="0.75">
      <c r="A3" t="s">
        <v>12</v>
      </c>
      <c r="B3" t="s">
        <v>12</v>
      </c>
      <c r="C3" t="s">
        <v>18</v>
      </c>
    </row>
    <row r="4" spans="1:40" x14ac:dyDescent="0.75">
      <c r="A4" t="s">
        <v>11</v>
      </c>
      <c r="B4" t="s">
        <v>11</v>
      </c>
      <c r="C4" t="s">
        <v>15</v>
      </c>
    </row>
    <row r="7" spans="1:40" x14ac:dyDescent="0.75">
      <c r="D7" s="3" t="s">
        <v>468</v>
      </c>
      <c r="E7" s="3" t="s">
        <v>469</v>
      </c>
      <c r="F7" s="3" t="s">
        <v>470</v>
      </c>
      <c r="G7" s="3" t="s">
        <v>471</v>
      </c>
      <c r="H7" s="3" t="s">
        <v>19</v>
      </c>
      <c r="I7" s="3" t="s">
        <v>20</v>
      </c>
      <c r="J7" s="3" t="s">
        <v>21</v>
      </c>
      <c r="K7" s="3" t="s">
        <v>22</v>
      </c>
      <c r="L7" s="3" t="s">
        <v>23</v>
      </c>
      <c r="M7" s="3" t="s">
        <v>24</v>
      </c>
      <c r="N7" s="3" t="s">
        <v>25</v>
      </c>
      <c r="O7" s="3" t="s">
        <v>26</v>
      </c>
      <c r="P7" s="3" t="s">
        <v>27</v>
      </c>
      <c r="Q7" s="3" t="s">
        <v>28</v>
      </c>
      <c r="R7" s="3" t="s">
        <v>29</v>
      </c>
      <c r="S7" s="3" t="s">
        <v>30</v>
      </c>
      <c r="T7" s="3" t="s">
        <v>31</v>
      </c>
      <c r="U7" s="3" t="s">
        <v>32</v>
      </c>
      <c r="V7" s="3" t="s">
        <v>472</v>
      </c>
      <c r="W7" s="3" t="s">
        <v>473</v>
      </c>
      <c r="X7" s="3" t="s">
        <v>474</v>
      </c>
      <c r="Y7" s="3" t="s">
        <v>475</v>
      </c>
      <c r="Z7" s="3" t="s">
        <v>476</v>
      </c>
      <c r="AA7" s="3" t="s">
        <v>477</v>
      </c>
      <c r="AB7" s="3" t="s">
        <v>478</v>
      </c>
      <c r="AC7" s="3" t="s">
        <v>479</v>
      </c>
      <c r="AD7" s="3" t="s">
        <v>480</v>
      </c>
      <c r="AE7" s="3" t="s">
        <v>33</v>
      </c>
      <c r="AF7" s="3" t="s">
        <v>34</v>
      </c>
      <c r="AG7" s="3" t="s">
        <v>481</v>
      </c>
      <c r="AH7" s="3" t="s">
        <v>482</v>
      </c>
      <c r="AI7" s="3" t="s">
        <v>483</v>
      </c>
      <c r="AJ7" s="3" t="s">
        <v>484</v>
      </c>
      <c r="AK7" s="3" t="s">
        <v>485</v>
      </c>
      <c r="AL7" s="3" t="s">
        <v>35</v>
      </c>
      <c r="AM7" s="3" t="s">
        <v>486</v>
      </c>
      <c r="AN7" s="3" t="s">
        <v>487</v>
      </c>
    </row>
    <row r="8" spans="1:40" x14ac:dyDescent="0.75">
      <c r="D8" s="4">
        <f>IF('Criteria 1a'!$D$2="Fully Compliant",1,IF('Criteria 1a'!$D$2="Partially Compliant",2,IF('Criteria 1a'!$D$2="Non Compliant",3,0)))</f>
        <v>1</v>
      </c>
      <c r="E8" s="4">
        <f>IF('Criteria 1b'!$D$2="Fully Compliant",1,IF('Criteria 1b'!$D$2="Partially Compliant",2,IF('Criteria 1b'!$D$2="Non Compliant",3,0)))</f>
        <v>1</v>
      </c>
      <c r="F8" s="4">
        <f>IF('Criteria 1c'!$D$2="Fully Compliant",1,IF('Criteria 1c'!$D$2="Partially Compliant",2,IF('Criteria 1c'!$D$2="Non Compliant",3,0)))</f>
        <v>1</v>
      </c>
      <c r="G8" s="4">
        <f>IF('Criteria 1d'!$D$2="Fully Compliant",1,IF('Criteria 1d'!$D$2="Partially Compliant",2,IF('Criteria 1d'!$D$2="Non Compliant",3,0)))</f>
        <v>1</v>
      </c>
      <c r="H8" s="4">
        <f>IF('Criteria 2a-h'!$D$2="Fully Compliant",1,IF('Criteria 2a-h'!$D$2="Partially Compliant",2,IF('Criteria 2a-h'!$D$2="Non Compliant",3,0)))</f>
        <v>1</v>
      </c>
      <c r="I8" s="4">
        <f>IF('Criteria 3'!$D$2="Fully Compliant",1,IF('Criteria 3'!$D$2="Partially Compliant",2,IF('Criteria 3'!$D$2="Non Compliant",3,0)))</f>
        <v>1</v>
      </c>
      <c r="J8" s="4">
        <f>IF('Criteria 4'!$D$2="Fully Compliant",1,IF('Criteria 4'!$D$2="Partially Compliant",2,IF('Criteria 4'!$D$2="Non Compliant",3,0)))</f>
        <v>1</v>
      </c>
      <c r="K8" s="4">
        <f>IF('Criteria 5a-e'!$D$2="Fully Compliant",1,IF('Criteria 5a-e'!$D$2="Partially Compliant",2,IF('Criteria 5a-e'!$D$2="Non Compliant",3,0)))</f>
        <v>1</v>
      </c>
      <c r="L8" s="4">
        <f>IF('Criteria 6'!$D$2="Fully Compliant",1,IF('Criteria 6'!$D$2="Partially Compliant",2,IF('Criteria 6'!$D$2="Non Compliant",3,0)))</f>
        <v>1</v>
      </c>
      <c r="M8" s="4">
        <f>IF('Criteria 7'!$D$2="Fully Compliant",1,IF('Criteria 7'!$D$2="Partially Compliant",2,IF('Criteria 7'!$D$2="Non Compliant",3,0)))</f>
        <v>1</v>
      </c>
      <c r="N8" s="4">
        <f>IF('Criteria 8'!$D$2="Fully Compliant",1,IF('Criteria 8'!$D$2="Partially Compliant",2,IF('Criteria 8'!$D$2="Non Compliant",3,0)))</f>
        <v>1</v>
      </c>
      <c r="O8" s="4">
        <f>IF('Criteria 9'!$D$2="Fully Compliant",1,IF('Criteria 9'!$D$2="Partially Compliant",2,IF('Criteria 9'!$D$2="Non Compliant",3,0)))</f>
        <v>1</v>
      </c>
      <c r="P8" s="4">
        <f>IF('Criteria 10'!$D$2="Fully Compliant",1,IF('Criteria 10'!$D$2="Partially Compliant",2,IF('Criteria 10'!$D$2="Non Compliant",3,0)))</f>
        <v>1</v>
      </c>
      <c r="Q8" s="4">
        <f>IF('Criteria 11'!$D$2="Fully Compliant",1,IF('Criteria 11'!$D$2="Partially Compliant",2,IF('Criteria 11'!$D$2="Non Compliant",3,0)))</f>
        <v>1</v>
      </c>
      <c r="R8" s="4">
        <f>IF('Criteria 12'!$D$2="Fully Compliant",1,IF('Criteria 12'!$D$2="Partially Compliant",2,IF('Criteria 12'!$D$2="Non Compliant",3,0)))</f>
        <v>1</v>
      </c>
      <c r="S8" s="4">
        <f>IF('Criteria 13a-c'!$D$2="Fully Compliant",1,IF('Criteria 13a-c'!$D$2="Partially Compliant",2,IF('Criteria 13a-c'!$D$2="Non Compliant",3,0)))</f>
        <v>1</v>
      </c>
      <c r="T8" s="4">
        <f>IF('Criteria 14'!$D$2="Fully Compliant",1,IF('Criteria 14'!$D$2="Partially Compliant",2,IF('Criteria 14'!$D$2="Non Compliant",3,0)))</f>
        <v>1</v>
      </c>
      <c r="U8" s="4">
        <f>IF('Criteria 15'!$D$2="Fully Compliant",1,IF('Criteria 15'!$D$2="Partially Compliant",2,IF('Criteria 15'!$D$2="Non Compliant",3,0)))</f>
        <v>1</v>
      </c>
      <c r="V8" s="4">
        <f>IF('Criteria 16a'!$D$2="Fully Compliant",1,IF('Criteria 16a'!$D$2="Partially Compliant",2,IF('Criteria 16a'!$D$2="Non Compliant",3,0)))</f>
        <v>1</v>
      </c>
      <c r="W8" s="4">
        <f>IF('Criteria 16b'!$D$2="Fully Compliant",1,IF('Criteria 16b'!$D$2="Partially Compliant",2,IF('Criteria 16b'!$D$2="Non Compliant",3,0)))</f>
        <v>1</v>
      </c>
      <c r="X8" s="4">
        <f>IF('Criteria 16c'!$D$2="Fully Compliant",1,IF('Criteria 16c'!$D$2="Partially Compliant",2,IF('Criteria 16c'!$D$2="Non Compliant",3,0)))</f>
        <v>1</v>
      </c>
      <c r="Y8" s="4">
        <f>IF('Criteria 16d'!$D$2="Fully Compliant",1,IF('Criteria 16d'!$D$2="Partially Compliant",2,IF('Criteria 16d'!$D$2="Non Compliant",3,0)))</f>
        <v>1</v>
      </c>
      <c r="Z8" s="4">
        <f>IF('Criteria 16e'!$D$2="Fully Compliant",1,IF('Criteria 16e'!$D$2="Partially Compliant",2,IF('Criteria 16e'!$D$2="Non Compliant",3,0)))</f>
        <v>1</v>
      </c>
      <c r="AA8" s="4">
        <f>IF('Criteria 16f'!$D$2="Fully Compliant",1,IF('Criteria 16f'!$D$2="Partially Compliant",2,IF('Criteria 16f'!$D$2="Non Compliant",3,0)))</f>
        <v>1</v>
      </c>
      <c r="AB8" s="4">
        <f>IF('Criteria 16g'!$D$2="Fully Compliant",1,IF('Criteria 16g'!$D$2="Partially Compliant",2,IF('Criteria 16g'!$D$2="Non Compliant",3,0)))</f>
        <v>1</v>
      </c>
      <c r="AC8" s="4">
        <f>IF('Criteria 16h'!$D$2="Fully Compliant",1,IF('Criteria 16h'!$D$2="Partially Compliant",2,IF('Criteria 16h'!$D$2="Non Compliant",3,0)))</f>
        <v>1</v>
      </c>
      <c r="AD8" s="4">
        <f>IF('Criteria 16i'!$D$2="Fully Compliant",1,IF('Criteria 16i'!$D$2="Partially Compliant",2,IF('Criteria 16i'!$D$2="Non Compliant",3,0)))</f>
        <v>1</v>
      </c>
      <c r="AE8" s="4">
        <f>IF('Criteria 17'!$D$2="Fully Compliant",1,IF('Criteria 17'!$D$2="Partially Compliant",2,IF('Criteria 17'!$D$2="Non Compliant",3,0)))</f>
        <v>1</v>
      </c>
      <c r="AF8" s="4">
        <f>IF('Criteria 18'!$D$2="Fully Compliant",1,IF('Criteria 18'!$D$2="Partially Compliant",2,IF('Criteria 18'!$D$2="Non Compliant",3,0)))</f>
        <v>1</v>
      </c>
      <c r="AG8" s="4">
        <f>IF('Criteria 19a'!$D$2="Fully Compliant",1,IF('Criteria 19a'!$D$2="Partially Compliant",2,IF('Criteria 19a'!$D$2="Non Compliant",3,0)))</f>
        <v>1</v>
      </c>
      <c r="AH8" s="4">
        <f>IF('Criteria 19b'!$D$2="Fully Compliant",1,IF('Criteria 19b'!$D$2="Partially Compliant",2,IF('Criteria 19b'!$D$2="Non Compliant",3,0)))</f>
        <v>1</v>
      </c>
      <c r="AI8" s="4">
        <f>IF('Criteria 19c'!$D$2="Fully Compliant",1,IF('Criteria 19c'!$D$2="Partially Compliant",2,IF('Criteria 19c'!$D$2="Non Compliant",3,0)))</f>
        <v>1</v>
      </c>
      <c r="AJ8" s="4">
        <f>IF('Criteria 19d'!$D$2="Fully Compliant",1,IF('Criteria 19d'!$D$2="Partially Compliant",2,IF('Criteria 19d'!$D$2="Non Compliant",3,0)))</f>
        <v>1</v>
      </c>
      <c r="AK8" s="4">
        <f>IF('Criteria 19e'!$D$2="Fully Compliant",1,IF('Criteria 19e'!$D$2="Partially Compliant",2,IF('Criteria 19e'!$D$2="Non Compliant",3,0)))</f>
        <v>1</v>
      </c>
      <c r="AL8" s="4">
        <f>IF('Criteria 20'!$D$2="Fully Compliant",1,IF('Criteria 20'!$D$2="Partially Compliant",2,IF('Criteria 20'!$D$2="Non Compliant",3,0)))</f>
        <v>1</v>
      </c>
      <c r="AM8" s="4">
        <f>IF('Criteria 21'!$D$2="Fully Compliant",1,IF('Criteria 21'!$D$2="Partially Compliant",2,IF('Criteria 21'!$D$2="Non Compliant",3,0)))</f>
        <v>1</v>
      </c>
      <c r="AN8" s="4">
        <f>IF('Criteria 22'!$D$2="Fully Compliant",1,IF('Criteria 22'!$D$2="Partially Compliant",2,IF('Criteria 22'!$D$2="Non Compliant",3,0)))</f>
        <v>1</v>
      </c>
    </row>
    <row r="9" spans="1:40" x14ac:dyDescent="0.75">
      <c r="A9" s="19"/>
    </row>
    <row r="10" spans="1:40" x14ac:dyDescent="0.75">
      <c r="A10" s="19"/>
      <c r="D10" s="20" t="s">
        <v>14</v>
      </c>
      <c r="E10" s="21">
        <f>COUNTIF($D$8:$AN$8,1)</f>
        <v>37</v>
      </c>
    </row>
    <row r="11" spans="1:40" x14ac:dyDescent="0.75">
      <c r="A11" s="19"/>
      <c r="D11" s="20" t="s">
        <v>36</v>
      </c>
      <c r="E11" s="22">
        <f>COUNTIF($D$8:$AL$8,2)</f>
        <v>0</v>
      </c>
    </row>
    <row r="12" spans="1:40" x14ac:dyDescent="0.75">
      <c r="A12" s="19"/>
      <c r="D12" s="20" t="s">
        <v>37</v>
      </c>
      <c r="E12" s="23">
        <f>COUNTIF($D$8:$AL$8,3)</f>
        <v>0</v>
      </c>
    </row>
    <row r="13" spans="1:40" x14ac:dyDescent="0.75">
      <c r="A13" s="19"/>
    </row>
    <row r="14" spans="1:40" x14ac:dyDescent="0.75">
      <c r="A14" s="19"/>
    </row>
    <row r="15" spans="1:40" x14ac:dyDescent="0.75">
      <c r="A15" s="19"/>
    </row>
    <row r="16" spans="1:40" x14ac:dyDescent="0.75">
      <c r="A16" s="19"/>
    </row>
    <row r="17" spans="1:1" x14ac:dyDescent="0.75">
      <c r="A17" s="19"/>
    </row>
    <row r="18" spans="1:1" x14ac:dyDescent="0.75">
      <c r="A18" s="19"/>
    </row>
    <row r="19" spans="1:1" x14ac:dyDescent="0.75">
      <c r="A19" s="19"/>
    </row>
    <row r="20" spans="1:1" x14ac:dyDescent="0.75">
      <c r="A20" s="19"/>
    </row>
    <row r="21" spans="1:1" x14ac:dyDescent="0.75">
      <c r="A21" s="19"/>
    </row>
    <row r="22" spans="1:1" x14ac:dyDescent="0.75">
      <c r="A22" s="19"/>
    </row>
    <row r="23" spans="1:1" x14ac:dyDescent="0.75">
      <c r="A23" s="19"/>
    </row>
    <row r="24" spans="1:1" x14ac:dyDescent="0.75">
      <c r="A24" s="19"/>
    </row>
  </sheetData>
  <phoneticPr fontId="2" type="noConversion"/>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BF8B-EE85-4104-AB4C-2D68C63E7604}">
  <dimension ref="A1:H12"/>
  <sheetViews>
    <sheetView workbookViewId="0">
      <pane ySplit="1" topLeftCell="A2" activePane="bottomLeft" state="frozen"/>
      <selection pane="bottomLeft" activeCell="B6" sqref="B6"/>
    </sheetView>
  </sheetViews>
  <sheetFormatPr defaultColWidth="9" defaultRowHeight="39.450000000000003" customHeight="1" x14ac:dyDescent="0.75"/>
  <cols>
    <col min="1" max="1" width="95.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1"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408</v>
      </c>
      <c r="B3" s="3"/>
      <c r="C3" s="3"/>
      <c r="D3" s="4"/>
      <c r="E3" s="35"/>
      <c r="F3" s="36"/>
      <c r="G3" s="44"/>
      <c r="H3" s="35"/>
    </row>
    <row r="4" spans="1:8" ht="39.450000000000003" customHeight="1" x14ac:dyDescent="0.75">
      <c r="A4" s="34" t="s">
        <v>409</v>
      </c>
      <c r="B4" s="3"/>
      <c r="C4" s="3"/>
      <c r="D4" s="4"/>
      <c r="E4" s="35"/>
      <c r="F4" s="36"/>
      <c r="G4" s="44"/>
      <c r="H4" s="69"/>
    </row>
    <row r="5" spans="1:8" ht="39.450000000000003" customHeight="1" x14ac:dyDescent="0.75">
      <c r="A5" s="34" t="s">
        <v>410</v>
      </c>
      <c r="B5" s="3"/>
      <c r="C5" s="3"/>
      <c r="D5" s="4"/>
      <c r="E5" s="35"/>
      <c r="F5" s="36"/>
      <c r="G5" s="44"/>
      <c r="H5" s="35"/>
    </row>
    <row r="6" spans="1:8" ht="39.450000000000003" customHeight="1" x14ac:dyDescent="0.75">
      <c r="A6" s="34" t="s">
        <v>411</v>
      </c>
      <c r="B6" s="3"/>
      <c r="C6" s="3"/>
      <c r="D6" s="4"/>
      <c r="E6" s="35"/>
      <c r="F6" s="36"/>
      <c r="G6" s="44"/>
      <c r="H6" s="69"/>
    </row>
    <row r="7" spans="1:8" ht="39.450000000000003" customHeight="1" x14ac:dyDescent="0.75">
      <c r="A7" s="34" t="s">
        <v>412</v>
      </c>
      <c r="B7" s="3"/>
      <c r="C7" s="3"/>
      <c r="D7" s="4"/>
      <c r="E7" s="35"/>
      <c r="F7" s="36"/>
      <c r="G7" s="44"/>
      <c r="H7" s="35"/>
    </row>
    <row r="8" spans="1:8" ht="39.450000000000003" customHeight="1" x14ac:dyDescent="0.75">
      <c r="A8" s="34" t="s">
        <v>413</v>
      </c>
      <c r="B8" s="3"/>
      <c r="C8" s="3"/>
      <c r="D8" s="4"/>
      <c r="E8" s="35"/>
      <c r="F8" s="36"/>
      <c r="G8" s="44"/>
      <c r="H8" s="69"/>
    </row>
    <row r="9" spans="1:8" ht="39.450000000000003" customHeight="1" x14ac:dyDescent="0.75">
      <c r="A9" s="34" t="s">
        <v>414</v>
      </c>
      <c r="B9" s="3"/>
      <c r="C9" s="3"/>
      <c r="D9" s="4"/>
      <c r="E9" s="35"/>
      <c r="F9" s="36"/>
      <c r="G9" s="44"/>
      <c r="H9" s="35"/>
    </row>
    <row r="10" spans="1:8" ht="39.450000000000003" customHeight="1" x14ac:dyDescent="0.75">
      <c r="A10" s="34" t="s">
        <v>415</v>
      </c>
      <c r="B10" s="3"/>
      <c r="C10" s="3"/>
      <c r="D10" s="4"/>
      <c r="E10" s="35"/>
      <c r="F10" s="36"/>
      <c r="G10" s="44"/>
      <c r="H10" s="69"/>
    </row>
    <row r="11" spans="1:8" ht="39.450000000000003" customHeight="1" x14ac:dyDescent="0.75">
      <c r="A11" s="34" t="s">
        <v>416</v>
      </c>
      <c r="B11" s="3"/>
      <c r="C11" s="3"/>
      <c r="D11" s="4"/>
      <c r="E11" s="35"/>
      <c r="F11" s="36"/>
      <c r="G11" s="44"/>
      <c r="H11" s="40"/>
    </row>
    <row r="12" spans="1:8" ht="39.450000000000003" customHeight="1" x14ac:dyDescent="0.75">
      <c r="A12" s="34" t="s">
        <v>417</v>
      </c>
      <c r="B12" s="38"/>
      <c r="C12" s="38"/>
      <c r="D12" s="39"/>
      <c r="E12" s="40"/>
      <c r="F12" s="41"/>
      <c r="G12" s="45"/>
      <c r="H12" s="69"/>
    </row>
  </sheetData>
  <phoneticPr fontId="2" type="noConversion"/>
  <conditionalFormatting sqref="B2:B12">
    <cfRule type="cellIs" dxfId="98" priority="7" operator="equal">
      <formula>"Low"</formula>
    </cfRule>
    <cfRule type="cellIs" dxfId="97" priority="8" operator="equal">
      <formula>"Medium"</formula>
    </cfRule>
    <cfRule type="cellIs" dxfId="96" priority="9" operator="equal">
      <formula>"High"</formula>
    </cfRule>
  </conditionalFormatting>
  <conditionalFormatting sqref="C2:C12">
    <cfRule type="cellIs" dxfId="95" priority="4" operator="equal">
      <formula>"Low"</formula>
    </cfRule>
    <cfRule type="cellIs" dxfId="94" priority="5" operator="equal">
      <formula>"Medium"</formula>
    </cfRule>
    <cfRule type="cellIs" dxfId="93"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4CF37BCB-E1CC-4EB8-B16F-DA9179B99361}">
            <xm:f>Lists!$C$4</xm:f>
            <x14:dxf>
              <font>
                <color auto="1"/>
              </font>
              <fill>
                <patternFill>
                  <bgColor rgb="FFFF3300"/>
                </patternFill>
              </fill>
            </x14:dxf>
          </x14:cfRule>
          <x14:cfRule type="cellIs" priority="2" operator="equal" id="{14D7521D-1AE6-46D8-9170-F4F6989F6864}">
            <xm:f>Lists!$C$3</xm:f>
            <x14:dxf>
              <font>
                <color auto="1"/>
              </font>
              <fill>
                <patternFill>
                  <bgColor rgb="FFFFC000"/>
                </patternFill>
              </fill>
            </x14:dxf>
          </x14:cfRule>
          <x14:cfRule type="cellIs" priority="3" operator="equal" id="{D6FCB8A8-4769-4503-B4FB-FC1A2E2E26E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70DE09-5F7D-4945-A1A6-6C8AD4097173}">
          <x14:formula1>
            <xm:f>Lists!$C$2:$C$4</xm:f>
          </x14:formula1>
          <xm:sqref>D3:D50</xm:sqref>
        </x14:dataValidation>
        <x14:dataValidation type="list" allowBlank="1" showInputMessage="1" showErrorMessage="1" xr:uid="{BEA4E307-9BF4-475E-AB82-A2AD84765C05}">
          <x14:formula1>
            <xm:f>Lists!$B$2:$B$4</xm:f>
          </x14:formula1>
          <xm:sqref>C2:C50</xm:sqref>
        </x14:dataValidation>
        <x14:dataValidation type="list" allowBlank="1" showInputMessage="1" showErrorMessage="1" xr:uid="{663E2C35-5061-43F5-91A9-5F2843D33CC0}">
          <x14:formula1>
            <xm:f>Lists!$A$2:$A$4</xm:f>
          </x14:formula1>
          <xm:sqref>B2:B50</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F426-A92A-41F4-A4F6-C5FE98EBC1F1}">
  <dimension ref="A1:H12"/>
  <sheetViews>
    <sheetView workbookViewId="0">
      <pane ySplit="1" topLeftCell="A2" activePane="bottomLeft" state="frozen"/>
      <selection pane="bottomLeft"/>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9.25" customHeight="1" x14ac:dyDescent="0.75">
      <c r="A1" s="30" t="s">
        <v>494</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183</v>
      </c>
      <c r="B3" s="3"/>
      <c r="C3" s="3"/>
      <c r="D3" s="4"/>
      <c r="E3" s="35"/>
      <c r="F3" s="36"/>
      <c r="G3" s="44"/>
      <c r="H3" s="35"/>
    </row>
    <row r="4" spans="1:8" ht="39.450000000000003" customHeight="1" x14ac:dyDescent="0.75">
      <c r="A4" s="34" t="s">
        <v>184</v>
      </c>
      <c r="B4" s="3"/>
      <c r="C4" s="3"/>
      <c r="D4" s="4"/>
      <c r="E4" s="35"/>
      <c r="F4" s="36"/>
      <c r="G4" s="44"/>
      <c r="H4" s="69"/>
    </row>
    <row r="5" spans="1:8" ht="39.450000000000003" customHeight="1" x14ac:dyDescent="0.75">
      <c r="A5" s="34" t="s">
        <v>185</v>
      </c>
      <c r="B5" s="3"/>
      <c r="C5" s="3"/>
      <c r="D5" s="4"/>
      <c r="E5" s="35"/>
      <c r="F5" s="36"/>
      <c r="G5" s="44"/>
      <c r="H5" s="35"/>
    </row>
    <row r="6" spans="1:8" ht="39.450000000000003" customHeight="1" x14ac:dyDescent="0.75">
      <c r="A6" s="34" t="s">
        <v>186</v>
      </c>
      <c r="B6" s="3"/>
      <c r="C6" s="3"/>
      <c r="D6" s="4"/>
      <c r="E6" s="35"/>
      <c r="F6" s="36"/>
      <c r="G6" s="44"/>
      <c r="H6" s="69"/>
    </row>
    <row r="7" spans="1:8" ht="39.450000000000003" customHeight="1" x14ac:dyDescent="0.75">
      <c r="A7" s="34" t="s">
        <v>187</v>
      </c>
      <c r="B7" s="3"/>
      <c r="C7" s="3"/>
      <c r="D7" s="4"/>
      <c r="E7" s="35"/>
      <c r="F7" s="36"/>
      <c r="G7" s="44"/>
      <c r="H7" s="35"/>
    </row>
    <row r="8" spans="1:8" ht="39.450000000000003" customHeight="1" x14ac:dyDescent="0.75">
      <c r="A8" s="34" t="s">
        <v>188</v>
      </c>
      <c r="B8" s="3"/>
      <c r="C8" s="3"/>
      <c r="D8" s="4"/>
      <c r="E8" s="35"/>
      <c r="F8" s="36"/>
      <c r="G8" s="44"/>
      <c r="H8" s="69"/>
    </row>
    <row r="9" spans="1:8" ht="39.450000000000003" customHeight="1" x14ac:dyDescent="0.75">
      <c r="A9" s="34" t="s">
        <v>189</v>
      </c>
      <c r="B9" s="3"/>
      <c r="C9" s="3"/>
      <c r="D9" s="4"/>
      <c r="E9" s="35"/>
      <c r="F9" s="36"/>
      <c r="G9" s="44"/>
      <c r="H9" s="35"/>
    </row>
    <row r="10" spans="1:8" ht="39.450000000000003" customHeight="1" x14ac:dyDescent="0.75">
      <c r="A10" s="34" t="s">
        <v>190</v>
      </c>
      <c r="B10" s="3"/>
      <c r="C10" s="3"/>
      <c r="D10" s="4"/>
      <c r="E10" s="35"/>
      <c r="F10" s="36"/>
      <c r="G10" s="44"/>
      <c r="H10" s="69"/>
    </row>
    <row r="11" spans="1:8" ht="39.450000000000003" customHeight="1" x14ac:dyDescent="0.75">
      <c r="A11" s="34" t="s">
        <v>191</v>
      </c>
      <c r="B11" s="3"/>
      <c r="C11" s="3"/>
      <c r="D11" s="4"/>
      <c r="E11" s="35"/>
      <c r="F11" s="36"/>
      <c r="G11" s="44"/>
      <c r="H11" s="40"/>
    </row>
    <row r="12" spans="1:8" ht="39.450000000000003" customHeight="1" x14ac:dyDescent="0.75">
      <c r="A12" s="37" t="s">
        <v>192</v>
      </c>
      <c r="B12" s="38"/>
      <c r="C12" s="38"/>
      <c r="D12" s="39"/>
      <c r="E12" s="40"/>
      <c r="F12" s="41"/>
      <c r="G12" s="45"/>
      <c r="H12" s="69"/>
    </row>
  </sheetData>
  <conditionalFormatting sqref="B2:B12">
    <cfRule type="cellIs" dxfId="89" priority="7" operator="equal">
      <formula>"Low"</formula>
    </cfRule>
    <cfRule type="cellIs" dxfId="88" priority="8" operator="equal">
      <formula>"Medium"</formula>
    </cfRule>
    <cfRule type="cellIs" dxfId="87" priority="9" operator="equal">
      <formula>"High"</formula>
    </cfRule>
  </conditionalFormatting>
  <conditionalFormatting sqref="C2:C12">
    <cfRule type="cellIs" dxfId="86" priority="4" operator="equal">
      <formula>"Low"</formula>
    </cfRule>
    <cfRule type="cellIs" dxfId="85" priority="5" operator="equal">
      <formula>"Medium"</formula>
    </cfRule>
    <cfRule type="cellIs" dxfId="84"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1BCCF70A-4962-4205-AEDD-CE7030A029D2}">
            <xm:f>Lists!$C$4</xm:f>
            <x14:dxf>
              <font>
                <color auto="1"/>
              </font>
              <fill>
                <patternFill>
                  <bgColor rgb="FFFF3300"/>
                </patternFill>
              </fill>
            </x14:dxf>
          </x14:cfRule>
          <x14:cfRule type="cellIs" priority="2" operator="equal" id="{761C09F2-A1C9-42DB-87ED-4FD72D979728}">
            <xm:f>Lists!$C$3</xm:f>
            <x14:dxf>
              <font>
                <color auto="1"/>
              </font>
              <fill>
                <patternFill>
                  <bgColor rgb="FFFFC000"/>
                </patternFill>
              </fill>
            </x14:dxf>
          </x14:cfRule>
          <x14:cfRule type="cellIs" priority="3" operator="equal" id="{95B1681C-E057-4713-B4DE-62189ABBBD73}">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FB57430-9E82-43FB-A2C7-7850E99023DD}">
          <x14:formula1>
            <xm:f>Lists!$A$2:$A$4</xm:f>
          </x14:formula1>
          <xm:sqref>B2:B50</xm:sqref>
        </x14:dataValidation>
        <x14:dataValidation type="list" allowBlank="1" showInputMessage="1" showErrorMessage="1" xr:uid="{02B6675C-8BD3-4050-9C34-B097658D7A91}">
          <x14:formula1>
            <xm:f>Lists!$B$2:$B$4</xm:f>
          </x14:formula1>
          <xm:sqref>C2:C50</xm:sqref>
        </x14:dataValidation>
        <x14:dataValidation type="list" allowBlank="1" showInputMessage="1" showErrorMessage="1" xr:uid="{B8FCF181-0802-416B-A54E-BB2314544D5E}">
          <x14:formula1>
            <xm:f>Lists!$C$2:$C$4</xm:f>
          </x14:formula1>
          <xm:sqref>D3:D50</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EF4C-0230-43CB-8493-F1A2B49F4353}">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56.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9.25" customHeight="1" x14ac:dyDescent="0.75">
      <c r="A1" s="30" t="s">
        <v>220</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193</v>
      </c>
      <c r="B3" s="3"/>
      <c r="C3" s="3"/>
      <c r="D3" s="4"/>
      <c r="E3" s="35"/>
      <c r="F3" s="36"/>
      <c r="G3" s="44"/>
      <c r="H3" s="35"/>
    </row>
    <row r="4" spans="1:8" ht="39.450000000000003" customHeight="1" x14ac:dyDescent="0.75">
      <c r="A4" s="34" t="s">
        <v>194</v>
      </c>
      <c r="B4" s="3"/>
      <c r="C4" s="3"/>
      <c r="D4" s="4"/>
      <c r="E4" s="35"/>
      <c r="F4" s="36"/>
      <c r="G4" s="44"/>
      <c r="H4" s="69"/>
    </row>
    <row r="5" spans="1:8" ht="39.450000000000003" customHeight="1" x14ac:dyDescent="0.75">
      <c r="A5" s="34" t="s">
        <v>195</v>
      </c>
      <c r="B5" s="3"/>
      <c r="C5" s="3"/>
      <c r="D5" s="4"/>
      <c r="E5" s="35"/>
      <c r="F5" s="36"/>
      <c r="G5" s="44"/>
      <c r="H5" s="35"/>
    </row>
    <row r="6" spans="1:8" ht="39.450000000000003" customHeight="1" x14ac:dyDescent="0.75">
      <c r="A6" s="34" t="s">
        <v>196</v>
      </c>
      <c r="B6" s="3"/>
      <c r="C6" s="3"/>
      <c r="D6" s="4"/>
      <c r="E6" s="35"/>
      <c r="F6" s="36"/>
      <c r="G6" s="44"/>
      <c r="H6" s="69"/>
    </row>
    <row r="7" spans="1:8" ht="39.450000000000003" customHeight="1" x14ac:dyDescent="0.75">
      <c r="A7" s="34" t="s">
        <v>197</v>
      </c>
      <c r="B7" s="3"/>
      <c r="C7" s="3"/>
      <c r="D7" s="4"/>
      <c r="E7" s="35"/>
      <c r="F7" s="36"/>
      <c r="G7" s="44"/>
      <c r="H7" s="35"/>
    </row>
    <row r="8" spans="1:8" ht="39.450000000000003" customHeight="1" x14ac:dyDescent="0.75">
      <c r="A8" s="34" t="s">
        <v>198</v>
      </c>
      <c r="B8" s="3"/>
      <c r="C8" s="3"/>
      <c r="D8" s="4"/>
      <c r="E8" s="35"/>
      <c r="F8" s="36"/>
      <c r="G8" s="44"/>
      <c r="H8" s="69"/>
    </row>
    <row r="9" spans="1:8" ht="39.450000000000003" customHeight="1" x14ac:dyDescent="0.75">
      <c r="A9" s="34" t="s">
        <v>199</v>
      </c>
      <c r="B9" s="3"/>
      <c r="C9" s="3"/>
      <c r="D9" s="4"/>
      <c r="E9" s="35"/>
      <c r="F9" s="36"/>
      <c r="G9" s="44"/>
      <c r="H9" s="35"/>
    </row>
    <row r="10" spans="1:8" ht="39.450000000000003" customHeight="1" x14ac:dyDescent="0.75">
      <c r="A10" s="34" t="s">
        <v>200</v>
      </c>
      <c r="B10" s="3"/>
      <c r="C10" s="3"/>
      <c r="D10" s="4"/>
      <c r="E10" s="35"/>
      <c r="F10" s="36"/>
      <c r="G10" s="44"/>
      <c r="H10" s="69"/>
    </row>
    <row r="11" spans="1:8" ht="39.450000000000003" customHeight="1" x14ac:dyDescent="0.75">
      <c r="A11" s="34" t="s">
        <v>201</v>
      </c>
      <c r="B11" s="3"/>
      <c r="C11" s="3"/>
      <c r="D11" s="4"/>
      <c r="E11" s="35"/>
      <c r="F11" s="36"/>
      <c r="G11" s="44"/>
      <c r="H11" s="40"/>
    </row>
    <row r="12" spans="1:8" ht="39.450000000000003" customHeight="1" x14ac:dyDescent="0.75">
      <c r="A12" s="37" t="s">
        <v>202</v>
      </c>
      <c r="B12" s="38"/>
      <c r="C12" s="38"/>
      <c r="D12" s="39"/>
      <c r="E12" s="40"/>
      <c r="F12" s="41"/>
      <c r="G12" s="45"/>
      <c r="H12" s="69"/>
    </row>
  </sheetData>
  <conditionalFormatting sqref="B2:B12">
    <cfRule type="cellIs" dxfId="80" priority="7" operator="equal">
      <formula>"Low"</formula>
    </cfRule>
    <cfRule type="cellIs" dxfId="79" priority="8" operator="equal">
      <formula>"Medium"</formula>
    </cfRule>
    <cfRule type="cellIs" dxfId="78" priority="9" operator="equal">
      <formula>"High"</formula>
    </cfRule>
  </conditionalFormatting>
  <conditionalFormatting sqref="C2:C12">
    <cfRule type="cellIs" dxfId="77" priority="4" operator="equal">
      <formula>"Low"</formula>
    </cfRule>
    <cfRule type="cellIs" dxfId="76" priority="5" operator="equal">
      <formula>"Medium"</formula>
    </cfRule>
    <cfRule type="cellIs" dxfId="75"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E4B8B7F4-A42A-4B38-BB52-5B98A1361609}">
            <xm:f>Lists!$C$4</xm:f>
            <x14:dxf>
              <font>
                <color auto="1"/>
              </font>
              <fill>
                <patternFill>
                  <bgColor rgb="FFFF3300"/>
                </patternFill>
              </fill>
            </x14:dxf>
          </x14:cfRule>
          <x14:cfRule type="cellIs" priority="2" operator="equal" id="{8066FF22-AFDB-41D7-A653-D76342D27ED7}">
            <xm:f>Lists!$C$3</xm:f>
            <x14:dxf>
              <font>
                <color auto="1"/>
              </font>
              <fill>
                <patternFill>
                  <bgColor rgb="FFFFC000"/>
                </patternFill>
              </fill>
            </x14:dxf>
          </x14:cfRule>
          <x14:cfRule type="cellIs" priority="3" operator="equal" id="{E2ABEE12-0A4B-4285-91F8-7F6C537FE8A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5A63EFC-E414-4C89-B07C-0D7CB1F50011}">
          <x14:formula1>
            <xm:f>Lists!$C$2:$C$4</xm:f>
          </x14:formula1>
          <xm:sqref>D3:D50</xm:sqref>
        </x14:dataValidation>
        <x14:dataValidation type="list" allowBlank="1" showInputMessage="1" showErrorMessage="1" xr:uid="{FD9D4E83-77BC-4F64-8C9A-D32B942799B1}">
          <x14:formula1>
            <xm:f>Lists!$B$2:$B$4</xm:f>
          </x14:formula1>
          <xm:sqref>C2:C50</xm:sqref>
        </x14:dataValidation>
        <x14:dataValidation type="list" allowBlank="1" showInputMessage="1" showErrorMessage="1" xr:uid="{600DB15E-278F-474C-9363-2E6176410FAC}">
          <x14:formula1>
            <xm:f>Lists!$A$2:$A$4</xm:f>
          </x14:formula1>
          <xm:sqref>B2:B50</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14884-5DD3-4D3B-B2F7-5099325A2CC7}">
  <dimension ref="A1:H12"/>
  <sheetViews>
    <sheetView workbookViewId="0">
      <pane ySplit="1" topLeftCell="A2" activePane="bottomLeft" state="frozen"/>
      <selection pane="bottomLeft" activeCell="A5" sqref="A5"/>
    </sheetView>
  </sheetViews>
  <sheetFormatPr defaultColWidth="9" defaultRowHeight="39.450000000000003" customHeight="1" x14ac:dyDescent="0.75"/>
  <cols>
    <col min="1" max="1" width="91.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73.2"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IF(COUNTIF(D3:D50,"Non Compliant")&gt;0,"Non Compliant",IF(COUNTIF(D3:D50,"Partially Compliant")&gt;0,"Partially Compliant","Fully Compliant"))</f>
        <v>Fully Compliant</v>
      </c>
      <c r="E2" s="26"/>
      <c r="F2" s="27"/>
      <c r="G2" s="43"/>
      <c r="H2" s="26"/>
    </row>
    <row r="3" spans="1:8" ht="39.450000000000003" customHeight="1" x14ac:dyDescent="0.75">
      <c r="A3" s="34" t="s">
        <v>418</v>
      </c>
      <c r="B3" s="3"/>
      <c r="C3" s="3"/>
      <c r="D3" s="4"/>
      <c r="E3" s="35"/>
      <c r="F3" s="36"/>
      <c r="G3" s="44"/>
      <c r="H3" s="35"/>
    </row>
    <row r="4" spans="1:8" ht="39.450000000000003" customHeight="1" x14ac:dyDescent="0.75">
      <c r="A4" s="34" t="s">
        <v>419</v>
      </c>
      <c r="B4" s="3"/>
      <c r="C4" s="3"/>
      <c r="D4" s="4"/>
      <c r="E4" s="35"/>
      <c r="F4" s="36"/>
      <c r="G4" s="44"/>
      <c r="H4" s="69"/>
    </row>
    <row r="5" spans="1:8" ht="39.450000000000003" customHeight="1" x14ac:dyDescent="0.75">
      <c r="A5" s="34" t="s">
        <v>420</v>
      </c>
      <c r="B5" s="3"/>
      <c r="C5" s="3"/>
      <c r="D5" s="4"/>
      <c r="E5" s="35"/>
      <c r="F5" s="36"/>
      <c r="G5" s="44"/>
      <c r="H5" s="35"/>
    </row>
    <row r="6" spans="1:8" ht="39.450000000000003" customHeight="1" x14ac:dyDescent="0.75">
      <c r="A6" s="34" t="s">
        <v>421</v>
      </c>
      <c r="B6" s="3"/>
      <c r="C6" s="3"/>
      <c r="D6" s="4"/>
      <c r="E6" s="35"/>
      <c r="F6" s="36"/>
      <c r="G6" s="44"/>
      <c r="H6" s="69"/>
    </row>
    <row r="7" spans="1:8" ht="39.450000000000003" customHeight="1" x14ac:dyDescent="0.75">
      <c r="A7" s="34" t="s">
        <v>422</v>
      </c>
      <c r="B7" s="3"/>
      <c r="C7" s="3"/>
      <c r="D7" s="4"/>
      <c r="E7" s="35"/>
      <c r="F7" s="36"/>
      <c r="G7" s="44"/>
      <c r="H7" s="35"/>
    </row>
    <row r="8" spans="1:8" ht="39.450000000000003" customHeight="1" x14ac:dyDescent="0.75">
      <c r="A8" s="34" t="s">
        <v>423</v>
      </c>
      <c r="B8" s="3"/>
      <c r="C8" s="3"/>
      <c r="D8" s="4"/>
      <c r="E8" s="35"/>
      <c r="F8" s="36"/>
      <c r="G8" s="44"/>
      <c r="H8" s="69"/>
    </row>
    <row r="9" spans="1:8" ht="39.450000000000003" customHeight="1" x14ac:dyDescent="0.75">
      <c r="A9" s="34" t="s">
        <v>424</v>
      </c>
      <c r="B9" s="3"/>
      <c r="C9" s="3"/>
      <c r="D9" s="4"/>
      <c r="E9" s="35"/>
      <c r="F9" s="36"/>
      <c r="G9" s="44"/>
      <c r="H9" s="35"/>
    </row>
    <row r="10" spans="1:8" ht="39.450000000000003" customHeight="1" x14ac:dyDescent="0.75">
      <c r="A10" s="34" t="s">
        <v>425</v>
      </c>
      <c r="B10" s="3"/>
      <c r="C10" s="3"/>
      <c r="D10" s="4"/>
      <c r="E10" s="35"/>
      <c r="F10" s="36"/>
      <c r="G10" s="44"/>
      <c r="H10" s="69"/>
    </row>
    <row r="11" spans="1:8" ht="39.450000000000003" customHeight="1" x14ac:dyDescent="0.75">
      <c r="A11" s="34" t="s">
        <v>426</v>
      </c>
      <c r="B11" s="3"/>
      <c r="C11" s="3"/>
      <c r="D11" s="4"/>
      <c r="E11" s="35"/>
      <c r="F11" s="36"/>
      <c r="G11" s="44"/>
      <c r="H11" s="40"/>
    </row>
    <row r="12" spans="1:8" ht="39.450000000000003" customHeight="1" x14ac:dyDescent="0.75">
      <c r="A12" s="34" t="s">
        <v>427</v>
      </c>
      <c r="B12" s="38"/>
      <c r="C12" s="38"/>
      <c r="D12" s="39"/>
      <c r="E12" s="40"/>
      <c r="F12" s="41"/>
      <c r="G12" s="45"/>
      <c r="H12" s="69"/>
    </row>
  </sheetData>
  <phoneticPr fontId="2" type="noConversion"/>
  <conditionalFormatting sqref="B2:B12">
    <cfRule type="cellIs" dxfId="71" priority="7" operator="equal">
      <formula>"Low"</formula>
    </cfRule>
    <cfRule type="cellIs" dxfId="70" priority="8" operator="equal">
      <formula>"Medium"</formula>
    </cfRule>
    <cfRule type="cellIs" dxfId="69" priority="9" operator="equal">
      <formula>"High"</formula>
    </cfRule>
  </conditionalFormatting>
  <conditionalFormatting sqref="C2:C12">
    <cfRule type="cellIs" dxfId="68" priority="4" operator="equal">
      <formula>"Low"</formula>
    </cfRule>
    <cfRule type="cellIs" dxfId="67" priority="5" operator="equal">
      <formula>"Medium"</formula>
    </cfRule>
    <cfRule type="cellIs" dxfId="66"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C16E3CF2-5185-4C0A-8E76-902C81B1B3FA}">
            <xm:f>Lists!$C$4</xm:f>
            <x14:dxf>
              <font>
                <color auto="1"/>
              </font>
              <fill>
                <patternFill>
                  <bgColor rgb="FFFF3300"/>
                </patternFill>
              </fill>
            </x14:dxf>
          </x14:cfRule>
          <x14:cfRule type="cellIs" priority="2" operator="equal" id="{0448D959-C6A7-4C2A-A872-B4B1125C0A0B}">
            <xm:f>Lists!$C$3</xm:f>
            <x14:dxf>
              <font>
                <color auto="1"/>
              </font>
              <fill>
                <patternFill>
                  <bgColor rgb="FFFFC000"/>
                </patternFill>
              </fill>
            </x14:dxf>
          </x14:cfRule>
          <x14:cfRule type="cellIs" priority="3" operator="equal" id="{035F527B-6461-4F95-8F81-2C23DE69029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01E22C-9BC3-4067-ACA6-6ECA2134ABAC}">
          <x14:formula1>
            <xm:f>Lists!$A$2:$A$4</xm:f>
          </x14:formula1>
          <xm:sqref>B2:B50</xm:sqref>
        </x14:dataValidation>
        <x14:dataValidation type="list" allowBlank="1" showInputMessage="1" showErrorMessage="1" xr:uid="{5DBCCBAF-EF7F-496F-B6AC-DFE51F2EAC71}">
          <x14:formula1>
            <xm:f>Lists!$B$2:$B$4</xm:f>
          </x14:formula1>
          <xm:sqref>C2:C50</xm:sqref>
        </x14:dataValidation>
        <x14:dataValidation type="list" allowBlank="1" showInputMessage="1" showErrorMessage="1" xr:uid="{54B43673-1EBD-4A13-AB42-24FA19C95016}">
          <x14:formula1>
            <xm:f>Lists!$C$2:$C$4</xm:f>
          </x14:formula1>
          <xm:sqref>D3:D50</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C504-94D9-4ED5-B90D-C5DA2B5D2E94}">
  <dimension ref="A1:H12"/>
  <sheetViews>
    <sheetView workbookViewId="0">
      <pane ySplit="1" topLeftCell="A2" activePane="bottomLeft" state="frozen"/>
      <selection pane="bottomLeft" activeCell="A4" sqref="A4"/>
    </sheetView>
  </sheetViews>
  <sheetFormatPr defaultColWidth="9" defaultRowHeight="39.450000000000003" customHeight="1" x14ac:dyDescent="0.75"/>
  <cols>
    <col min="1" max="1" width="91.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1.2"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IF(COUNTIF(D3:D50,"Non Compliant")&gt;0,"Non Compliant",IF(COUNTIF(D3:D50,"Partially Compliant")&gt;0,"Partially Compliant","Fully Compliant"))</f>
        <v>Fully Compliant</v>
      </c>
      <c r="E2" s="26"/>
      <c r="F2" s="27"/>
      <c r="G2" s="43"/>
      <c r="H2" s="26"/>
    </row>
    <row r="3" spans="1:8" ht="39.450000000000003" customHeight="1" x14ac:dyDescent="0.75">
      <c r="A3" s="34" t="s">
        <v>448</v>
      </c>
      <c r="B3" s="3"/>
      <c r="C3" s="3"/>
      <c r="D3" s="4"/>
      <c r="E3" s="35"/>
      <c r="F3" s="36"/>
      <c r="G3" s="44"/>
      <c r="H3" s="35"/>
    </row>
    <row r="4" spans="1:8" ht="39.450000000000003" customHeight="1" x14ac:dyDescent="0.75">
      <c r="A4" s="34" t="s">
        <v>449</v>
      </c>
      <c r="B4" s="3"/>
      <c r="C4" s="3"/>
      <c r="D4" s="4"/>
      <c r="E4" s="35"/>
      <c r="F4" s="36"/>
      <c r="G4" s="44"/>
      <c r="H4" s="69"/>
    </row>
    <row r="5" spans="1:8" ht="39.450000000000003" customHeight="1" x14ac:dyDescent="0.75">
      <c r="A5" s="34" t="s">
        <v>450</v>
      </c>
      <c r="B5" s="3"/>
      <c r="C5" s="3"/>
      <c r="D5" s="4"/>
      <c r="E5" s="35"/>
      <c r="F5" s="36"/>
      <c r="G5" s="44"/>
      <c r="H5" s="35"/>
    </row>
    <row r="6" spans="1:8" ht="39.450000000000003" customHeight="1" x14ac:dyDescent="0.75">
      <c r="A6" s="34" t="s">
        <v>451</v>
      </c>
      <c r="B6" s="3"/>
      <c r="C6" s="3"/>
      <c r="D6" s="4"/>
      <c r="E6" s="35"/>
      <c r="F6" s="36"/>
      <c r="G6" s="44"/>
      <c r="H6" s="69"/>
    </row>
    <row r="7" spans="1:8" ht="39.450000000000003" customHeight="1" x14ac:dyDescent="0.75">
      <c r="A7" s="34" t="s">
        <v>452</v>
      </c>
      <c r="B7" s="3"/>
      <c r="C7" s="3"/>
      <c r="D7" s="4"/>
      <c r="E7" s="35"/>
      <c r="F7" s="36"/>
      <c r="G7" s="44"/>
      <c r="H7" s="35"/>
    </row>
    <row r="8" spans="1:8" ht="39.450000000000003" customHeight="1" x14ac:dyDescent="0.75">
      <c r="A8" s="34" t="s">
        <v>453</v>
      </c>
      <c r="B8" s="3"/>
      <c r="C8" s="3"/>
      <c r="D8" s="4"/>
      <c r="E8" s="35"/>
      <c r="F8" s="36"/>
      <c r="G8" s="44"/>
      <c r="H8" s="69"/>
    </row>
    <row r="9" spans="1:8" ht="39.450000000000003" customHeight="1" x14ac:dyDescent="0.75">
      <c r="A9" s="34" t="s">
        <v>454</v>
      </c>
      <c r="B9" s="3"/>
      <c r="C9" s="3"/>
      <c r="D9" s="4"/>
      <c r="E9" s="35"/>
      <c r="F9" s="36"/>
      <c r="G9" s="44"/>
      <c r="H9" s="35"/>
    </row>
    <row r="10" spans="1:8" ht="39.450000000000003" customHeight="1" x14ac:dyDescent="0.75">
      <c r="A10" s="34" t="s">
        <v>455</v>
      </c>
      <c r="B10" s="3"/>
      <c r="C10" s="3"/>
      <c r="D10" s="4"/>
      <c r="E10" s="35"/>
      <c r="F10" s="36"/>
      <c r="G10" s="44"/>
      <c r="H10" s="69"/>
    </row>
    <row r="11" spans="1:8" ht="39.450000000000003" customHeight="1" x14ac:dyDescent="0.75">
      <c r="A11" s="34" t="s">
        <v>456</v>
      </c>
      <c r="B11" s="3"/>
      <c r="C11" s="3"/>
      <c r="D11" s="4"/>
      <c r="E11" s="35"/>
      <c r="F11" s="36"/>
      <c r="G11" s="44"/>
      <c r="H11" s="40"/>
    </row>
    <row r="12" spans="1:8" ht="39.450000000000003" customHeight="1" x14ac:dyDescent="0.75">
      <c r="A12" s="34" t="s">
        <v>457</v>
      </c>
      <c r="B12" s="38"/>
      <c r="C12" s="38"/>
      <c r="D12" s="39"/>
      <c r="E12" s="40"/>
      <c r="F12" s="41"/>
      <c r="G12" s="45"/>
      <c r="H12" s="69"/>
    </row>
  </sheetData>
  <phoneticPr fontId="2" type="noConversion"/>
  <conditionalFormatting sqref="B2:B12">
    <cfRule type="cellIs" dxfId="62" priority="7" operator="equal">
      <formula>"Low"</formula>
    </cfRule>
    <cfRule type="cellIs" dxfId="61" priority="8" operator="equal">
      <formula>"Medium"</formula>
    </cfRule>
    <cfRule type="cellIs" dxfId="60" priority="9" operator="equal">
      <formula>"High"</formula>
    </cfRule>
  </conditionalFormatting>
  <conditionalFormatting sqref="C2:C12">
    <cfRule type="cellIs" dxfId="59" priority="4" operator="equal">
      <formula>"Low"</formula>
    </cfRule>
    <cfRule type="cellIs" dxfId="58" priority="5" operator="equal">
      <formula>"Medium"</formula>
    </cfRule>
    <cfRule type="cellIs" dxfId="57"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1D6D9BAC-6B94-41D8-BAF5-379A9984FF90}">
            <xm:f>Lists!$C$4</xm:f>
            <x14:dxf>
              <font>
                <color auto="1"/>
              </font>
              <fill>
                <patternFill>
                  <bgColor rgb="FFFF3300"/>
                </patternFill>
              </fill>
            </x14:dxf>
          </x14:cfRule>
          <x14:cfRule type="cellIs" priority="2" operator="equal" id="{1375A024-6FDF-437A-B986-A517F311F2F4}">
            <xm:f>Lists!$C$3</xm:f>
            <x14:dxf>
              <font>
                <color auto="1"/>
              </font>
              <fill>
                <patternFill>
                  <bgColor rgb="FFFFC000"/>
                </patternFill>
              </fill>
            </x14:dxf>
          </x14:cfRule>
          <x14:cfRule type="cellIs" priority="3" operator="equal" id="{0D82BA44-47BC-45F4-B2F5-0EBFF223534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7313540-5F7B-44F3-8EAB-E5171E5121D2}">
          <x14:formula1>
            <xm:f>Lists!$C$2:$C$4</xm:f>
          </x14:formula1>
          <xm:sqref>D3:D50</xm:sqref>
        </x14:dataValidation>
        <x14:dataValidation type="list" allowBlank="1" showInputMessage="1" showErrorMessage="1" xr:uid="{F298AE84-9609-4AA8-8AC3-7ED18B080EBA}">
          <x14:formula1>
            <xm:f>Lists!$B$2:$B$4</xm:f>
          </x14:formula1>
          <xm:sqref>C2:C50</xm:sqref>
        </x14:dataValidation>
        <x14:dataValidation type="list" allowBlank="1" showInputMessage="1" showErrorMessage="1" xr:uid="{0E59B307-D8A5-4DB0-9D6F-D72D2286B741}">
          <x14:formula1>
            <xm:f>Lists!$A$2:$A$4</xm:f>
          </x14:formula1>
          <xm:sqref>B2:B50</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4A6D-F8B2-4581-95C1-00DE202ECB01}">
  <dimension ref="A1:H12"/>
  <sheetViews>
    <sheetView workbookViewId="0">
      <pane ySplit="1" topLeftCell="A2" activePane="bottomLeft" state="frozen"/>
      <selection pane="bottomLeft" activeCell="E9" sqref="E9"/>
    </sheetView>
  </sheetViews>
  <sheetFormatPr defaultColWidth="9" defaultRowHeight="39.450000000000003" customHeight="1" x14ac:dyDescent="0.75"/>
  <cols>
    <col min="1" max="1" width="91.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8.9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IF(COUNTIF(D3:D50,"Non Compliant")&gt;0,"Non Compliant",IF(COUNTIF(D3:D50,"Partially Compliant")&gt;0,"Partially Compliant","Fully Compliant"))</f>
        <v>Fully Compliant</v>
      </c>
      <c r="E2" s="26"/>
      <c r="F2" s="27"/>
      <c r="G2" s="43"/>
      <c r="H2" s="26"/>
    </row>
    <row r="3" spans="1:8" ht="39.450000000000003" customHeight="1" x14ac:dyDescent="0.75">
      <c r="A3" s="34" t="s">
        <v>438</v>
      </c>
      <c r="B3" s="3"/>
      <c r="C3" s="3"/>
      <c r="D3" s="4"/>
      <c r="E3" s="35"/>
      <c r="F3" s="36"/>
      <c r="G3" s="44"/>
      <c r="H3" s="35"/>
    </row>
    <row r="4" spans="1:8" ht="39.450000000000003" customHeight="1" x14ac:dyDescent="0.75">
      <c r="A4" s="34" t="s">
        <v>439</v>
      </c>
      <c r="B4" s="3"/>
      <c r="C4" s="3"/>
      <c r="D4" s="4"/>
      <c r="E4" s="35"/>
      <c r="F4" s="36"/>
      <c r="G4" s="44"/>
      <c r="H4" s="69"/>
    </row>
    <row r="5" spans="1:8" ht="39.450000000000003" customHeight="1" x14ac:dyDescent="0.75">
      <c r="A5" s="34" t="s">
        <v>440</v>
      </c>
      <c r="B5" s="3"/>
      <c r="C5" s="3"/>
      <c r="D5" s="4"/>
      <c r="E5" s="35"/>
      <c r="F5" s="36"/>
      <c r="G5" s="44"/>
      <c r="H5" s="35"/>
    </row>
    <row r="6" spans="1:8" ht="39.450000000000003" customHeight="1" x14ac:dyDescent="0.75">
      <c r="A6" s="34" t="s">
        <v>441</v>
      </c>
      <c r="B6" s="3"/>
      <c r="C6" s="3"/>
      <c r="D6" s="4"/>
      <c r="E6" s="35"/>
      <c r="F6" s="36"/>
      <c r="G6" s="44"/>
      <c r="H6" s="69"/>
    </row>
    <row r="7" spans="1:8" ht="39.450000000000003" customHeight="1" x14ac:dyDescent="0.75">
      <c r="A7" s="34" t="s">
        <v>442</v>
      </c>
      <c r="B7" s="3"/>
      <c r="C7" s="3"/>
      <c r="D7" s="4"/>
      <c r="E7" s="35"/>
      <c r="F7" s="36"/>
      <c r="G7" s="44"/>
      <c r="H7" s="35"/>
    </row>
    <row r="8" spans="1:8" ht="39.450000000000003" customHeight="1" x14ac:dyDescent="0.75">
      <c r="A8" s="34" t="s">
        <v>443</v>
      </c>
      <c r="B8" s="3"/>
      <c r="C8" s="3"/>
      <c r="D8" s="4"/>
      <c r="E8" s="35"/>
      <c r="F8" s="36"/>
      <c r="G8" s="44"/>
      <c r="H8" s="69"/>
    </row>
    <row r="9" spans="1:8" ht="39.450000000000003" customHeight="1" x14ac:dyDescent="0.75">
      <c r="A9" s="34" t="s">
        <v>444</v>
      </c>
      <c r="B9" s="3"/>
      <c r="C9" s="3"/>
      <c r="D9" s="4"/>
      <c r="E9" s="35"/>
      <c r="F9" s="36"/>
      <c r="G9" s="44"/>
      <c r="H9" s="35"/>
    </row>
    <row r="10" spans="1:8" ht="39.450000000000003" customHeight="1" x14ac:dyDescent="0.75">
      <c r="A10" s="34" t="s">
        <v>445</v>
      </c>
      <c r="B10" s="3"/>
      <c r="C10" s="3"/>
      <c r="D10" s="4"/>
      <c r="E10" s="35"/>
      <c r="F10" s="36"/>
      <c r="G10" s="44"/>
      <c r="H10" s="69"/>
    </row>
    <row r="11" spans="1:8" ht="39.450000000000003" customHeight="1" x14ac:dyDescent="0.75">
      <c r="A11" s="34" t="s">
        <v>446</v>
      </c>
      <c r="B11" s="3"/>
      <c r="C11" s="3"/>
      <c r="D11" s="4"/>
      <c r="E11" s="35"/>
      <c r="F11" s="36"/>
      <c r="G11" s="44"/>
      <c r="H11" s="40"/>
    </row>
    <row r="12" spans="1:8" ht="39.450000000000003" customHeight="1" x14ac:dyDescent="0.75">
      <c r="A12" s="34" t="s">
        <v>447</v>
      </c>
      <c r="B12" s="38"/>
      <c r="C12" s="38"/>
      <c r="D12" s="39"/>
      <c r="E12" s="40"/>
      <c r="F12" s="41"/>
      <c r="G12" s="45"/>
      <c r="H12" s="69"/>
    </row>
  </sheetData>
  <phoneticPr fontId="2" type="noConversion"/>
  <conditionalFormatting sqref="B2:B12">
    <cfRule type="cellIs" dxfId="53" priority="7" operator="equal">
      <formula>"Low"</formula>
    </cfRule>
    <cfRule type="cellIs" dxfId="52" priority="8" operator="equal">
      <formula>"Medium"</formula>
    </cfRule>
    <cfRule type="cellIs" dxfId="51" priority="9" operator="equal">
      <formula>"High"</formula>
    </cfRule>
  </conditionalFormatting>
  <conditionalFormatting sqref="C2:C12">
    <cfRule type="cellIs" dxfId="50" priority="4" operator="equal">
      <formula>"Low"</formula>
    </cfRule>
    <cfRule type="cellIs" dxfId="49" priority="5" operator="equal">
      <formula>"Medium"</formula>
    </cfRule>
    <cfRule type="cellIs" dxfId="48"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B00C3B0E-AF44-4EDF-9F7F-1B928083D216}">
            <xm:f>Lists!$C$4</xm:f>
            <x14:dxf>
              <font>
                <color auto="1"/>
              </font>
              <fill>
                <patternFill>
                  <bgColor rgb="FFFF3300"/>
                </patternFill>
              </fill>
            </x14:dxf>
          </x14:cfRule>
          <x14:cfRule type="cellIs" priority="2" operator="equal" id="{391C5E23-AD7E-430D-9F89-36A195E171A0}">
            <xm:f>Lists!$C$3</xm:f>
            <x14:dxf>
              <font>
                <color auto="1"/>
              </font>
              <fill>
                <patternFill>
                  <bgColor rgb="FFFFC000"/>
                </patternFill>
              </fill>
            </x14:dxf>
          </x14:cfRule>
          <x14:cfRule type="cellIs" priority="3" operator="equal" id="{E0076C52-4D3A-4666-A07D-BA56F5F9511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11537BB-312E-4BE5-98DB-A49C5027B1E4}">
          <x14:formula1>
            <xm:f>Lists!$A$2:$A$4</xm:f>
          </x14:formula1>
          <xm:sqref>B2:B50</xm:sqref>
        </x14:dataValidation>
        <x14:dataValidation type="list" allowBlank="1" showInputMessage="1" showErrorMessage="1" xr:uid="{1057B044-6DD9-46CD-BF08-781DC8AEDF62}">
          <x14:formula1>
            <xm:f>Lists!$B$2:$B$4</xm:f>
          </x14:formula1>
          <xm:sqref>C2:C50</xm:sqref>
        </x14:dataValidation>
        <x14:dataValidation type="list" allowBlank="1" showInputMessage="1" showErrorMessage="1" xr:uid="{D0B4CE6B-1185-48D9-841C-7F692F10A379}">
          <x14:formula1>
            <xm:f>Lists!$C$2:$C$4</xm:f>
          </x14:formula1>
          <xm:sqref>D3:D50</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3C392-A26C-4D6B-8F2F-4463CCD70DFF}">
  <dimension ref="A1:H12"/>
  <sheetViews>
    <sheetView workbookViewId="0">
      <pane ySplit="1" topLeftCell="A2" activePane="bottomLeft" state="frozen"/>
      <selection pane="bottomLeft" activeCell="A3" sqref="A3:A12"/>
    </sheetView>
  </sheetViews>
  <sheetFormatPr defaultColWidth="9" defaultRowHeight="39.450000000000003" customHeight="1" x14ac:dyDescent="0.75"/>
  <cols>
    <col min="1" max="1" width="91.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88.9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IF(COUNTIF(D3:D50,"Non Compliant")&gt;0,"Non Compliant",IF(COUNTIF(D3:D50,"Partially Compliant")&gt;0,"Partially Compliant","Fully Compliant"))</f>
        <v>Fully Compliant</v>
      </c>
      <c r="E2" s="26"/>
      <c r="F2" s="27"/>
      <c r="G2" s="43"/>
      <c r="H2" s="26"/>
    </row>
    <row r="3" spans="1:8" ht="39.450000000000003" customHeight="1" x14ac:dyDescent="0.75">
      <c r="A3" s="34" t="s">
        <v>428</v>
      </c>
      <c r="B3" s="3"/>
      <c r="C3" s="3"/>
      <c r="D3" s="4"/>
      <c r="E3" s="35"/>
      <c r="F3" s="36"/>
      <c r="G3" s="44"/>
      <c r="H3" s="35"/>
    </row>
    <row r="4" spans="1:8" ht="39.450000000000003" customHeight="1" x14ac:dyDescent="0.75">
      <c r="A4" s="34" t="s">
        <v>429</v>
      </c>
      <c r="B4" s="3"/>
      <c r="C4" s="3"/>
      <c r="D4" s="4"/>
      <c r="E4" s="35"/>
      <c r="F4" s="36"/>
      <c r="G4" s="44"/>
      <c r="H4" s="69"/>
    </row>
    <row r="5" spans="1:8" ht="39.450000000000003" customHeight="1" x14ac:dyDescent="0.75">
      <c r="A5" s="34" t="s">
        <v>430</v>
      </c>
      <c r="B5" s="3"/>
      <c r="C5" s="3"/>
      <c r="D5" s="4"/>
      <c r="E5" s="35"/>
      <c r="F5" s="36"/>
      <c r="G5" s="44"/>
      <c r="H5" s="35"/>
    </row>
    <row r="6" spans="1:8" ht="39.450000000000003" customHeight="1" x14ac:dyDescent="0.75">
      <c r="A6" s="34" t="s">
        <v>431</v>
      </c>
      <c r="B6" s="3"/>
      <c r="C6" s="3"/>
      <c r="D6" s="4"/>
      <c r="E6" s="35"/>
      <c r="F6" s="36"/>
      <c r="G6" s="44"/>
      <c r="H6" s="69"/>
    </row>
    <row r="7" spans="1:8" ht="39.450000000000003" customHeight="1" x14ac:dyDescent="0.75">
      <c r="A7" s="34" t="s">
        <v>432</v>
      </c>
      <c r="B7" s="3"/>
      <c r="C7" s="3"/>
      <c r="D7" s="4"/>
      <c r="E7" s="35"/>
      <c r="F7" s="36"/>
      <c r="G7" s="44"/>
      <c r="H7" s="35"/>
    </row>
    <row r="8" spans="1:8" ht="39.450000000000003" customHeight="1" x14ac:dyDescent="0.75">
      <c r="A8" s="34" t="s">
        <v>433</v>
      </c>
      <c r="B8" s="3"/>
      <c r="C8" s="3"/>
      <c r="D8" s="4"/>
      <c r="E8" s="35"/>
      <c r="F8" s="36"/>
      <c r="G8" s="44"/>
      <c r="H8" s="69"/>
    </row>
    <row r="9" spans="1:8" ht="39.450000000000003" customHeight="1" x14ac:dyDescent="0.75">
      <c r="A9" s="34" t="s">
        <v>434</v>
      </c>
      <c r="B9" s="3"/>
      <c r="C9" s="3"/>
      <c r="D9" s="4"/>
      <c r="E9" s="35"/>
      <c r="F9" s="36"/>
      <c r="G9" s="44"/>
      <c r="H9" s="35"/>
    </row>
    <row r="10" spans="1:8" ht="39.450000000000003" customHeight="1" x14ac:dyDescent="0.75">
      <c r="A10" s="34" t="s">
        <v>435</v>
      </c>
      <c r="B10" s="3"/>
      <c r="C10" s="3"/>
      <c r="D10" s="4"/>
      <c r="E10" s="35"/>
      <c r="F10" s="36"/>
      <c r="G10" s="44"/>
      <c r="H10" s="69"/>
    </row>
    <row r="11" spans="1:8" ht="39.450000000000003" customHeight="1" x14ac:dyDescent="0.75">
      <c r="A11" s="34" t="s">
        <v>436</v>
      </c>
      <c r="B11" s="3"/>
      <c r="C11" s="3"/>
      <c r="D11" s="4"/>
      <c r="E11" s="35"/>
      <c r="F11" s="36"/>
      <c r="G11" s="44"/>
      <c r="H11" s="40"/>
    </row>
    <row r="12" spans="1:8" ht="39.450000000000003" customHeight="1" x14ac:dyDescent="0.75">
      <c r="A12" s="34" t="s">
        <v>437</v>
      </c>
      <c r="B12" s="38"/>
      <c r="C12" s="38"/>
      <c r="D12" s="39"/>
      <c r="E12" s="40"/>
      <c r="F12" s="41"/>
      <c r="G12" s="45"/>
      <c r="H12" s="69"/>
    </row>
  </sheetData>
  <phoneticPr fontId="2" type="noConversion"/>
  <conditionalFormatting sqref="B2:B12">
    <cfRule type="cellIs" dxfId="44" priority="7" operator="equal">
      <formula>"Low"</formula>
    </cfRule>
    <cfRule type="cellIs" dxfId="43" priority="8" operator="equal">
      <formula>"Medium"</formula>
    </cfRule>
    <cfRule type="cellIs" dxfId="42" priority="9" operator="equal">
      <formula>"High"</formula>
    </cfRule>
  </conditionalFormatting>
  <conditionalFormatting sqref="C2:C12">
    <cfRule type="cellIs" dxfId="41" priority="4" operator="equal">
      <formula>"Low"</formula>
    </cfRule>
    <cfRule type="cellIs" dxfId="40" priority="5" operator="equal">
      <formula>"Medium"</formula>
    </cfRule>
    <cfRule type="cellIs" dxfId="39"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DF3B342E-DFF4-43D0-9CC7-9FBDF500F906}">
            <xm:f>Lists!$C$4</xm:f>
            <x14:dxf>
              <font>
                <color auto="1"/>
              </font>
              <fill>
                <patternFill>
                  <bgColor rgb="FFFF3300"/>
                </patternFill>
              </fill>
            </x14:dxf>
          </x14:cfRule>
          <x14:cfRule type="cellIs" priority="2" operator="equal" id="{C0D331DA-7241-488A-B1B1-D430854B7777}">
            <xm:f>Lists!$C$3</xm:f>
            <x14:dxf>
              <font>
                <color auto="1"/>
              </font>
              <fill>
                <patternFill>
                  <bgColor rgb="FFFFC000"/>
                </patternFill>
              </fill>
            </x14:dxf>
          </x14:cfRule>
          <x14:cfRule type="cellIs" priority="3" operator="equal" id="{867952B1-8ABC-4EF9-9E45-1C7CF1B6CE73}">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68BD78A-86FD-45ED-A728-841276221A1A}">
          <x14:formula1>
            <xm:f>Lists!$C$2:$C$4</xm:f>
          </x14:formula1>
          <xm:sqref>D3:D50</xm:sqref>
        </x14:dataValidation>
        <x14:dataValidation type="list" allowBlank="1" showInputMessage="1" showErrorMessage="1" xr:uid="{7F9E4282-024A-49A2-9A1B-EE7C1C22B210}">
          <x14:formula1>
            <xm:f>Lists!$B$2:$B$4</xm:f>
          </x14:formula1>
          <xm:sqref>C2:C50</xm:sqref>
        </x14:dataValidation>
        <x14:dataValidation type="list" allowBlank="1" showInputMessage="1" showErrorMessage="1" xr:uid="{2A77CC46-5531-40AE-87AA-69CE749AE52E}">
          <x14:formula1>
            <xm:f>Lists!$A$2:$A$4</xm:f>
          </x14:formula1>
          <xm:sqref>B2:B50</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8AC4-45FC-465D-970B-A346B91B1FF7}">
  <dimension ref="A1:H12"/>
  <sheetViews>
    <sheetView workbookViewId="0">
      <pane ySplit="1" topLeftCell="A2" activePane="bottomLeft" state="frozen"/>
      <selection pane="bottomLeft" activeCell="D12" sqref="D12"/>
    </sheetView>
  </sheetViews>
  <sheetFormatPr defaultColWidth="9" defaultRowHeight="39.450000000000003" customHeight="1" x14ac:dyDescent="0.75"/>
  <cols>
    <col min="1" max="1" width="91.769531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1.2"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IF(COUNTIF(D3:D50,"Non Compliant")&gt;0,"Non Compliant",IF(COUNTIF(D3:D50,"Partially Compliant")&gt;0,"Partially Compliant","Fully Compliant"))</f>
        <v>Fully Compliant</v>
      </c>
      <c r="E2" s="26"/>
      <c r="F2" s="27"/>
      <c r="G2" s="43"/>
      <c r="H2" s="26"/>
    </row>
    <row r="3" spans="1:8" ht="39.450000000000003" customHeight="1" x14ac:dyDescent="0.75">
      <c r="A3" s="34" t="s">
        <v>458</v>
      </c>
      <c r="B3" s="3"/>
      <c r="C3" s="3"/>
      <c r="D3" s="4"/>
      <c r="E3" s="35"/>
      <c r="F3" s="36"/>
      <c r="G3" s="44"/>
      <c r="H3" s="35"/>
    </row>
    <row r="4" spans="1:8" ht="39.450000000000003" customHeight="1" x14ac:dyDescent="0.75">
      <c r="A4" s="34" t="s">
        <v>459</v>
      </c>
      <c r="B4" s="3"/>
      <c r="C4" s="3"/>
      <c r="D4" s="4"/>
      <c r="E4" s="35"/>
      <c r="F4" s="36"/>
      <c r="G4" s="44"/>
      <c r="H4" s="69"/>
    </row>
    <row r="5" spans="1:8" ht="39.450000000000003" customHeight="1" x14ac:dyDescent="0.75">
      <c r="A5" s="34" t="s">
        <v>460</v>
      </c>
      <c r="B5" s="3"/>
      <c r="C5" s="3"/>
      <c r="D5" s="4"/>
      <c r="E5" s="35"/>
      <c r="F5" s="36"/>
      <c r="G5" s="44"/>
      <c r="H5" s="35"/>
    </row>
    <row r="6" spans="1:8" ht="39.450000000000003" customHeight="1" x14ac:dyDescent="0.75">
      <c r="A6" s="34" t="s">
        <v>461</v>
      </c>
      <c r="B6" s="3"/>
      <c r="C6" s="3"/>
      <c r="D6" s="4"/>
      <c r="E6" s="35"/>
      <c r="F6" s="36"/>
      <c r="G6" s="44"/>
      <c r="H6" s="69"/>
    </row>
    <row r="7" spans="1:8" ht="39.450000000000003" customHeight="1" x14ac:dyDescent="0.75">
      <c r="A7" s="34" t="s">
        <v>462</v>
      </c>
      <c r="B7" s="3"/>
      <c r="C7" s="3"/>
      <c r="D7" s="4"/>
      <c r="E7" s="35"/>
      <c r="F7" s="36"/>
      <c r="G7" s="44"/>
      <c r="H7" s="35"/>
    </row>
    <row r="8" spans="1:8" ht="39.450000000000003" customHeight="1" x14ac:dyDescent="0.75">
      <c r="A8" s="34" t="s">
        <v>463</v>
      </c>
      <c r="B8" s="3"/>
      <c r="C8" s="3"/>
      <c r="D8" s="4"/>
      <c r="E8" s="35"/>
      <c r="F8" s="36"/>
      <c r="G8" s="44"/>
      <c r="H8" s="69"/>
    </row>
    <row r="9" spans="1:8" ht="39.450000000000003" customHeight="1" x14ac:dyDescent="0.75">
      <c r="A9" s="34" t="s">
        <v>464</v>
      </c>
      <c r="B9" s="3"/>
      <c r="C9" s="3"/>
      <c r="D9" s="4"/>
      <c r="E9" s="35"/>
      <c r="F9" s="36"/>
      <c r="G9" s="44"/>
      <c r="H9" s="35"/>
    </row>
    <row r="10" spans="1:8" ht="39.450000000000003" customHeight="1" x14ac:dyDescent="0.75">
      <c r="A10" s="34" t="s">
        <v>465</v>
      </c>
      <c r="B10" s="3"/>
      <c r="C10" s="3"/>
      <c r="D10" s="4"/>
      <c r="E10" s="35"/>
      <c r="F10" s="36"/>
      <c r="G10" s="44"/>
      <c r="H10" s="69"/>
    </row>
    <row r="11" spans="1:8" ht="39.450000000000003" customHeight="1" x14ac:dyDescent="0.75">
      <c r="A11" s="34" t="s">
        <v>466</v>
      </c>
      <c r="B11" s="3"/>
      <c r="C11" s="3"/>
      <c r="D11" s="4"/>
      <c r="E11" s="35"/>
      <c r="F11" s="36"/>
      <c r="G11" s="44"/>
      <c r="H11" s="40"/>
    </row>
    <row r="12" spans="1:8" ht="39.450000000000003" customHeight="1" x14ac:dyDescent="0.75">
      <c r="A12" s="34" t="s">
        <v>467</v>
      </c>
      <c r="B12" s="38"/>
      <c r="C12" s="38"/>
      <c r="D12" s="39"/>
      <c r="E12" s="40"/>
      <c r="F12" s="41"/>
      <c r="G12" s="45"/>
      <c r="H12" s="69"/>
    </row>
  </sheetData>
  <phoneticPr fontId="2" type="noConversion"/>
  <conditionalFormatting sqref="B2:B12">
    <cfRule type="cellIs" dxfId="35" priority="7" operator="equal">
      <formula>"Low"</formula>
    </cfRule>
    <cfRule type="cellIs" dxfId="34" priority="8" operator="equal">
      <formula>"Medium"</formula>
    </cfRule>
    <cfRule type="cellIs" dxfId="33" priority="9" operator="equal">
      <formula>"High"</formula>
    </cfRule>
  </conditionalFormatting>
  <conditionalFormatting sqref="C2:C12">
    <cfRule type="cellIs" dxfId="32" priority="4" operator="equal">
      <formula>"Low"</formula>
    </cfRule>
    <cfRule type="cellIs" dxfId="31" priority="5" operator="equal">
      <formula>"Medium"</formula>
    </cfRule>
    <cfRule type="cellIs" dxfId="30"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DAD7EE31-3056-40BC-89D1-AD3B655B105F}">
            <xm:f>Lists!$C$4</xm:f>
            <x14:dxf>
              <font>
                <color auto="1"/>
              </font>
              <fill>
                <patternFill>
                  <bgColor rgb="FFFF3300"/>
                </patternFill>
              </fill>
            </x14:dxf>
          </x14:cfRule>
          <x14:cfRule type="cellIs" priority="2" operator="equal" id="{6333A9A7-54D2-4E7D-903D-AAE94FD978AC}">
            <xm:f>Lists!$C$3</xm:f>
            <x14:dxf>
              <font>
                <color auto="1"/>
              </font>
              <fill>
                <patternFill>
                  <bgColor rgb="FFFFC000"/>
                </patternFill>
              </fill>
            </x14:dxf>
          </x14:cfRule>
          <x14:cfRule type="cellIs" priority="3" operator="equal" id="{554DB34E-15B0-4F9F-846A-E7A01330CF69}">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971F353-5A3B-435F-A759-E794BF67E101}">
          <x14:formula1>
            <xm:f>Lists!$A$2:$A$4</xm:f>
          </x14:formula1>
          <xm:sqref>B2:B50</xm:sqref>
        </x14:dataValidation>
        <x14:dataValidation type="list" allowBlank="1" showInputMessage="1" showErrorMessage="1" xr:uid="{40EE1A99-88AA-4022-A299-6AB152600596}">
          <x14:formula1>
            <xm:f>Lists!$B$2:$B$4</xm:f>
          </x14:formula1>
          <xm:sqref>C2:C50</xm:sqref>
        </x14:dataValidation>
        <x14:dataValidation type="list" allowBlank="1" showInputMessage="1" showErrorMessage="1" xr:uid="{A8907B2E-B7CD-422F-8640-5246FE9A483C}">
          <x14:formula1>
            <xm:f>Lists!$C$2:$C$4</xm:f>
          </x14:formula1>
          <xm:sqref>D3:D50</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4388-0867-4E32-96F9-20C6C4101975}">
  <dimension ref="A1:H12"/>
  <sheetViews>
    <sheetView workbookViewId="0">
      <pane ySplit="1" topLeftCell="A7" activePane="bottomLeft" state="frozen"/>
      <selection pane="bottomLeft" activeCell="G18" sqref="G18"/>
    </sheetView>
  </sheetViews>
  <sheetFormatPr defaultColWidth="9" defaultRowHeight="39.450000000000003" customHeight="1" x14ac:dyDescent="0.75"/>
  <cols>
    <col min="1" max="1" width="56.5429687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42"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IF(COUNTIF(D3:D50,"Non Compliant")&gt;0,"Non Compliant",IF(COUNTIF(D3:D50,"Partially Compliant")&gt;0,"Partially Compliant","Fully Compliant"))</f>
        <v>Fully Compliant</v>
      </c>
      <c r="E2" s="26"/>
      <c r="F2" s="27"/>
      <c r="G2" s="43"/>
      <c r="H2" s="26"/>
    </row>
    <row r="3" spans="1:8" ht="39.450000000000003" customHeight="1" x14ac:dyDescent="0.75">
      <c r="A3" s="34" t="s">
        <v>203</v>
      </c>
      <c r="B3" s="3"/>
      <c r="C3" s="3"/>
      <c r="D3" s="4"/>
      <c r="E3" s="35"/>
      <c r="F3" s="36"/>
      <c r="G3" s="44"/>
      <c r="H3" s="35"/>
    </row>
    <row r="4" spans="1:8" ht="39.450000000000003" customHeight="1" x14ac:dyDescent="0.75">
      <c r="A4" s="34" t="s">
        <v>204</v>
      </c>
      <c r="B4" s="3"/>
      <c r="C4" s="3"/>
      <c r="D4" s="4"/>
      <c r="E4" s="35"/>
      <c r="F4" s="36"/>
      <c r="G4" s="44"/>
      <c r="H4" s="69"/>
    </row>
    <row r="5" spans="1:8" ht="39.450000000000003" customHeight="1" x14ac:dyDescent="0.75">
      <c r="A5" s="34" t="s">
        <v>205</v>
      </c>
      <c r="B5" s="3"/>
      <c r="C5" s="3"/>
      <c r="D5" s="4"/>
      <c r="E5" s="35"/>
      <c r="F5" s="36"/>
      <c r="G5" s="44"/>
      <c r="H5" s="35"/>
    </row>
    <row r="6" spans="1:8" ht="39.450000000000003" customHeight="1" x14ac:dyDescent="0.75">
      <c r="A6" s="34" t="s">
        <v>206</v>
      </c>
      <c r="B6" s="3"/>
      <c r="C6" s="3"/>
      <c r="D6" s="4"/>
      <c r="E6" s="35"/>
      <c r="F6" s="36"/>
      <c r="G6" s="44"/>
      <c r="H6" s="35"/>
    </row>
    <row r="7" spans="1:8" ht="39.450000000000003" customHeight="1" x14ac:dyDescent="0.75">
      <c r="A7" s="34" t="s">
        <v>231</v>
      </c>
      <c r="B7" s="3"/>
      <c r="C7" s="3"/>
      <c r="D7" s="4"/>
      <c r="E7" s="35"/>
      <c r="F7" s="36"/>
      <c r="G7" s="44"/>
      <c r="H7" s="35"/>
    </row>
    <row r="8" spans="1:8" ht="39.450000000000003" customHeight="1" x14ac:dyDescent="0.75">
      <c r="A8" s="34" t="s">
        <v>232</v>
      </c>
      <c r="B8" s="3"/>
      <c r="C8" s="3"/>
      <c r="D8" s="4"/>
      <c r="E8" s="35"/>
      <c r="F8" s="36"/>
      <c r="G8" s="44"/>
      <c r="H8" s="35"/>
    </row>
    <row r="9" spans="1:8" ht="39.450000000000003" customHeight="1" x14ac:dyDescent="0.75">
      <c r="A9" s="34" t="s">
        <v>233</v>
      </c>
      <c r="B9" s="3"/>
      <c r="C9" s="3"/>
      <c r="D9" s="4"/>
      <c r="E9" s="35"/>
      <c r="F9" s="36"/>
      <c r="G9" s="44"/>
      <c r="H9" s="35"/>
    </row>
    <row r="10" spans="1:8" ht="39.450000000000003" customHeight="1" x14ac:dyDescent="0.75">
      <c r="A10" s="34" t="s">
        <v>234</v>
      </c>
      <c r="B10" s="3"/>
      <c r="C10" s="3"/>
      <c r="D10" s="4"/>
      <c r="E10" s="35"/>
      <c r="F10" s="36"/>
      <c r="G10" s="44"/>
      <c r="H10" s="35"/>
    </row>
    <row r="11" spans="1:8" ht="39.450000000000003" customHeight="1" x14ac:dyDescent="0.75">
      <c r="A11" s="34" t="s">
        <v>235</v>
      </c>
      <c r="B11" s="3"/>
      <c r="C11" s="3"/>
      <c r="D11" s="4"/>
      <c r="E11" s="35"/>
      <c r="F11" s="36"/>
      <c r="G11" s="44"/>
      <c r="H11" s="35"/>
    </row>
    <row r="12" spans="1:8" ht="39.450000000000003" customHeight="1" x14ac:dyDescent="0.75">
      <c r="A12" s="34" t="s">
        <v>236</v>
      </c>
      <c r="B12" s="3"/>
      <c r="C12" s="3"/>
      <c r="D12" s="4"/>
      <c r="E12" s="35"/>
      <c r="F12" s="36"/>
      <c r="G12" s="44"/>
      <c r="H12" s="35"/>
    </row>
  </sheetData>
  <phoneticPr fontId="2" type="noConversion"/>
  <conditionalFormatting sqref="B2:B12">
    <cfRule type="cellIs" dxfId="26" priority="7" operator="equal">
      <formula>"Low"</formula>
    </cfRule>
    <cfRule type="cellIs" dxfId="25" priority="8" operator="equal">
      <formula>"Medium"</formula>
    </cfRule>
    <cfRule type="cellIs" dxfId="24" priority="9" operator="equal">
      <formula>"High"</formula>
    </cfRule>
  </conditionalFormatting>
  <conditionalFormatting sqref="C2:C12">
    <cfRule type="cellIs" dxfId="23" priority="4" operator="equal">
      <formula>"Low"</formula>
    </cfRule>
    <cfRule type="cellIs" dxfId="22" priority="5" operator="equal">
      <formula>"Medium"</formula>
    </cfRule>
    <cfRule type="cellIs" dxfId="21"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8EB77989-4C3F-42E7-8B88-415C82462DF1}">
            <xm:f>Lists!$C$4</xm:f>
            <x14:dxf>
              <font>
                <color auto="1"/>
              </font>
              <fill>
                <patternFill>
                  <bgColor rgb="FFFF3300"/>
                </patternFill>
              </fill>
            </x14:dxf>
          </x14:cfRule>
          <x14:cfRule type="cellIs" priority="2" operator="equal" id="{315DF28B-905C-475B-A9FD-71DB87C9B94E}">
            <xm:f>Lists!$C$3</xm:f>
            <x14:dxf>
              <font>
                <color auto="1"/>
              </font>
              <fill>
                <patternFill>
                  <bgColor rgb="FFFFC000"/>
                </patternFill>
              </fill>
            </x14:dxf>
          </x14:cfRule>
          <x14:cfRule type="cellIs" priority="3" operator="equal" id="{5E2B73A0-C664-4FBC-A3D3-3DECB91E2F8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C0A7E48-6989-4B35-90AD-040D27A75555}">
          <x14:formula1>
            <xm:f>Lists!$C$2:$C$4</xm:f>
          </x14:formula1>
          <xm:sqref>D3:D50</xm:sqref>
        </x14:dataValidation>
        <x14:dataValidation type="list" allowBlank="1" showInputMessage="1" showErrorMessage="1" xr:uid="{D604497F-0EEE-4961-A737-92B9CFB61BB3}">
          <x14:formula1>
            <xm:f>Lists!$B$2:$B$4</xm:f>
          </x14:formula1>
          <xm:sqref>C2:C50</xm:sqref>
        </x14:dataValidation>
        <x14:dataValidation type="list" allowBlank="1" showInputMessage="1" showErrorMessage="1" xr:uid="{936E2B6D-8729-4BE1-B7E7-C2FD8A253C18}">
          <x14:formula1>
            <xm:f>Lists!$A$2:$A$4</xm:f>
          </x14:formula1>
          <xm:sqref>B2:B50</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3E22-E997-4845-8FC4-537D66C955C3}">
  <dimension ref="A1:H12"/>
  <sheetViews>
    <sheetView workbookViewId="0">
      <pane ySplit="1" topLeftCell="A2" activePane="bottomLeft" state="frozen"/>
      <selection pane="bottomLeft" activeCell="D2" sqref="D2"/>
    </sheetView>
  </sheetViews>
  <sheetFormatPr defaultColWidth="9" defaultRowHeight="39.450000000000003" customHeight="1" x14ac:dyDescent="0.75"/>
  <cols>
    <col min="1" max="1" width="56.5429687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69.75" customHeight="1" x14ac:dyDescent="0.75">
      <c r="A1" s="30" t="s">
        <v>229</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222</v>
      </c>
      <c r="B3" s="3"/>
      <c r="C3" s="3"/>
      <c r="D3" s="4"/>
      <c r="E3" s="35"/>
      <c r="F3" s="36"/>
      <c r="G3" s="44"/>
      <c r="H3" s="35"/>
    </row>
    <row r="4" spans="1:8" ht="39.450000000000003" customHeight="1" x14ac:dyDescent="0.75">
      <c r="A4" s="34" t="s">
        <v>223</v>
      </c>
      <c r="B4" s="3"/>
      <c r="C4" s="3"/>
      <c r="D4" s="4"/>
      <c r="E4" s="35"/>
      <c r="F4" s="36"/>
      <c r="G4" s="44"/>
      <c r="H4" s="69"/>
    </row>
    <row r="5" spans="1:8" ht="39.450000000000003" customHeight="1" x14ac:dyDescent="0.75">
      <c r="A5" s="34" t="s">
        <v>224</v>
      </c>
      <c r="B5" s="3"/>
      <c r="C5" s="3"/>
      <c r="D5" s="4"/>
      <c r="E5" s="35"/>
      <c r="F5" s="36"/>
      <c r="G5" s="44"/>
      <c r="H5" s="35"/>
    </row>
    <row r="6" spans="1:8" ht="39.450000000000003" customHeight="1" x14ac:dyDescent="0.75">
      <c r="A6" s="34" t="s">
        <v>237</v>
      </c>
      <c r="B6" s="3"/>
      <c r="C6" s="3"/>
      <c r="D6" s="4"/>
      <c r="E6" s="35"/>
      <c r="F6" s="36"/>
      <c r="G6" s="44"/>
      <c r="H6" s="35"/>
    </row>
    <row r="7" spans="1:8" ht="39.450000000000003" customHeight="1" x14ac:dyDescent="0.75">
      <c r="A7" s="34" t="s">
        <v>238</v>
      </c>
      <c r="B7" s="3"/>
      <c r="C7" s="3"/>
      <c r="D7" s="4"/>
      <c r="E7" s="35"/>
      <c r="F7" s="36"/>
      <c r="G7" s="44"/>
      <c r="H7" s="35"/>
    </row>
    <row r="8" spans="1:8" ht="39.450000000000003" customHeight="1" x14ac:dyDescent="0.75">
      <c r="A8" s="34" t="s">
        <v>239</v>
      </c>
      <c r="B8" s="3"/>
      <c r="C8" s="3"/>
      <c r="D8" s="4"/>
      <c r="E8" s="35"/>
      <c r="F8" s="36"/>
      <c r="G8" s="44"/>
      <c r="H8" s="35"/>
    </row>
    <row r="9" spans="1:8" ht="39.450000000000003" customHeight="1" x14ac:dyDescent="0.75">
      <c r="A9" s="34" t="s">
        <v>240</v>
      </c>
      <c r="B9" s="3"/>
      <c r="C9" s="3"/>
      <c r="D9" s="4"/>
      <c r="E9" s="35"/>
      <c r="F9" s="36"/>
      <c r="G9" s="44"/>
      <c r="H9" s="35"/>
    </row>
    <row r="10" spans="1:8" ht="39.450000000000003" customHeight="1" x14ac:dyDescent="0.75">
      <c r="A10" s="34" t="s">
        <v>241</v>
      </c>
      <c r="B10" s="3"/>
      <c r="C10" s="3"/>
      <c r="D10" s="4"/>
      <c r="E10" s="35"/>
      <c r="F10" s="36"/>
      <c r="G10" s="44"/>
      <c r="H10" s="35"/>
    </row>
    <row r="11" spans="1:8" ht="39.450000000000003" customHeight="1" x14ac:dyDescent="0.75">
      <c r="A11" s="34" t="s">
        <v>242</v>
      </c>
      <c r="B11" s="3"/>
      <c r="C11" s="3"/>
      <c r="D11" s="4"/>
      <c r="E11" s="35"/>
      <c r="F11" s="36"/>
      <c r="G11" s="44"/>
      <c r="H11" s="35"/>
    </row>
    <row r="12" spans="1:8" ht="39.450000000000003" customHeight="1" x14ac:dyDescent="0.75">
      <c r="A12" s="34" t="s">
        <v>243</v>
      </c>
      <c r="B12" s="3"/>
      <c r="C12" s="3"/>
      <c r="D12" s="4"/>
      <c r="E12" s="35"/>
      <c r="F12" s="36"/>
      <c r="G12" s="44"/>
      <c r="H12" s="35"/>
    </row>
  </sheetData>
  <phoneticPr fontId="2" type="noConversion"/>
  <conditionalFormatting sqref="B2:B12">
    <cfRule type="cellIs" dxfId="17" priority="7" operator="equal">
      <formula>"Low"</formula>
    </cfRule>
    <cfRule type="cellIs" dxfId="16" priority="8" operator="equal">
      <formula>"Medium"</formula>
    </cfRule>
    <cfRule type="cellIs" dxfId="15" priority="9" operator="equal">
      <formula>"High"</formula>
    </cfRule>
  </conditionalFormatting>
  <conditionalFormatting sqref="C2:C12">
    <cfRule type="cellIs" dxfId="14" priority="4" operator="equal">
      <formula>"Low"</formula>
    </cfRule>
    <cfRule type="cellIs" dxfId="13" priority="5" operator="equal">
      <formula>"Medium"</formula>
    </cfRule>
    <cfRule type="cellIs" dxfId="12"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568CE507-EDC8-46FB-B137-94F84EED48DF}">
            <xm:f>Lists!$C$4</xm:f>
            <x14:dxf>
              <font>
                <color auto="1"/>
              </font>
              <fill>
                <patternFill>
                  <bgColor rgb="FFFF3300"/>
                </patternFill>
              </fill>
            </x14:dxf>
          </x14:cfRule>
          <x14:cfRule type="cellIs" priority="2" operator="equal" id="{C4A4FCC4-55FB-4D77-B773-2E624CCDDD6C}">
            <xm:f>Lists!$C$3</xm:f>
            <x14:dxf>
              <font>
                <color auto="1"/>
              </font>
              <fill>
                <patternFill>
                  <bgColor rgb="FFFFC000"/>
                </patternFill>
              </fill>
            </x14:dxf>
          </x14:cfRule>
          <x14:cfRule type="cellIs" priority="3" operator="equal" id="{813CE5C6-D966-4C08-8A4A-2DEE1758D25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EF87EC3-7AD2-4BD3-B766-1DD66F4FA26F}">
          <x14:formula1>
            <xm:f>Lists!$A$2:$A$4</xm:f>
          </x14:formula1>
          <xm:sqref>B2:B50</xm:sqref>
        </x14:dataValidation>
        <x14:dataValidation type="list" allowBlank="1" showInputMessage="1" showErrorMessage="1" xr:uid="{603A6556-A586-40E8-B970-E33BC0AADEF1}">
          <x14:formula1>
            <xm:f>Lists!$B$2:$B$4</xm:f>
          </x14:formula1>
          <xm:sqref>C2:C50</xm:sqref>
        </x14:dataValidation>
        <x14:dataValidation type="list" allowBlank="1" showInputMessage="1" showErrorMessage="1" xr:uid="{05EF563B-BBB5-4727-97F2-10D586B5329F}">
          <x14:formula1>
            <xm:f>Lists!$C$2:$C$4</xm:f>
          </x14:formula1>
          <xm:sqref>D3:D50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dimension ref="A1:H12"/>
  <sheetViews>
    <sheetView zoomScale="90" zoomScaleNormal="90" workbookViewId="0">
      <pane ySplit="1" topLeftCell="A2" activePane="bottomLeft" state="frozen"/>
      <selection pane="bottomLeft" activeCell="E1" sqref="E1"/>
    </sheetView>
  </sheetViews>
  <sheetFormatPr defaultColWidth="9" defaultRowHeight="39.450000000000003" customHeight="1" x14ac:dyDescent="0.75"/>
  <cols>
    <col min="1" max="1" width="69.31640625" style="2" customWidth="1"/>
    <col min="2" max="3" width="12.2265625" style="2" customWidth="1"/>
    <col min="4" max="4" width="12.54296875" style="2" customWidth="1"/>
    <col min="5" max="5" width="19.54296875" style="2" customWidth="1"/>
    <col min="6" max="6" width="15.54296875" style="2" customWidth="1"/>
    <col min="7" max="7" width="50.54296875" style="2" customWidth="1"/>
    <col min="8" max="8" width="50.76953125" style="2" customWidth="1"/>
    <col min="9" max="16384" width="9" style="2"/>
  </cols>
  <sheetData>
    <row r="1" spans="1:8" s="32" customFormat="1" ht="175.5" customHeight="1" x14ac:dyDescent="0.75">
      <c r="A1" s="30" t="s">
        <v>38</v>
      </c>
      <c r="B1" s="31" t="s">
        <v>8</v>
      </c>
      <c r="C1" s="31" t="s">
        <v>9</v>
      </c>
      <c r="D1" s="31" t="s">
        <v>10</v>
      </c>
      <c r="E1" s="31" t="s">
        <v>39</v>
      </c>
      <c r="F1" s="31" t="s">
        <v>40</v>
      </c>
      <c r="G1" s="28" t="s">
        <v>41</v>
      </c>
      <c r="H1" s="28" t="s">
        <v>42</v>
      </c>
    </row>
    <row r="2" spans="1:8" ht="39.450000000000003" customHeight="1" x14ac:dyDescent="0.75">
      <c r="A2" s="33" t="s">
        <v>221</v>
      </c>
      <c r="B2" s="24"/>
      <c r="C2" s="24"/>
      <c r="D2" s="29" t="str">
        <f>IF(COUNTIF(D3:D49,"Non Compliant")&gt;0,"Non Compliant",IF(COUNTIF(D3:D49,"Partially Compliant")&gt;0,"Partially Compliant","Fully Compliant"))</f>
        <v>Fully Compliant</v>
      </c>
      <c r="E2" s="26"/>
      <c r="F2" s="27"/>
      <c r="G2" s="26"/>
      <c r="H2" s="26"/>
    </row>
    <row r="3" spans="1:8" ht="39.450000000000003" customHeight="1" x14ac:dyDescent="0.75">
      <c r="A3" s="34" t="s">
        <v>318</v>
      </c>
      <c r="B3" s="3"/>
      <c r="C3" s="3"/>
      <c r="D3" s="4"/>
      <c r="E3" s="35"/>
      <c r="F3" s="36"/>
      <c r="G3" s="35"/>
      <c r="H3" s="35"/>
    </row>
    <row r="4" spans="1:8" ht="39.450000000000003" customHeight="1" x14ac:dyDescent="0.75">
      <c r="A4" s="34" t="s">
        <v>319</v>
      </c>
      <c r="B4" s="3"/>
      <c r="C4" s="3"/>
      <c r="D4" s="4"/>
      <c r="E4" s="35"/>
      <c r="F4" s="36"/>
      <c r="G4" s="35"/>
      <c r="H4" s="35"/>
    </row>
    <row r="5" spans="1:8" ht="39.450000000000003" customHeight="1" x14ac:dyDescent="0.75">
      <c r="A5" s="34" t="s">
        <v>320</v>
      </c>
      <c r="B5" s="3"/>
      <c r="C5" s="3"/>
      <c r="D5" s="4"/>
      <c r="E5" s="35"/>
      <c r="F5" s="36"/>
      <c r="G5" s="35"/>
      <c r="H5" s="35"/>
    </row>
    <row r="6" spans="1:8" ht="39.450000000000003" customHeight="1" x14ac:dyDescent="0.75">
      <c r="A6" s="34" t="s">
        <v>321</v>
      </c>
      <c r="B6" s="3"/>
      <c r="C6" s="3"/>
      <c r="D6" s="4"/>
      <c r="E6" s="35"/>
      <c r="F6" s="36"/>
      <c r="G6" s="35"/>
      <c r="H6" s="35"/>
    </row>
    <row r="7" spans="1:8" ht="39.450000000000003" customHeight="1" x14ac:dyDescent="0.75">
      <c r="A7" s="34" t="s">
        <v>322</v>
      </c>
      <c r="B7" s="3"/>
      <c r="C7" s="3"/>
      <c r="D7" s="4"/>
      <c r="E7" s="35"/>
      <c r="F7" s="36"/>
      <c r="G7" s="35"/>
      <c r="H7" s="35"/>
    </row>
    <row r="8" spans="1:8" ht="39.450000000000003" customHeight="1" x14ac:dyDescent="0.75">
      <c r="A8" s="34" t="s">
        <v>323</v>
      </c>
      <c r="B8" s="3"/>
      <c r="C8" s="3"/>
      <c r="D8" s="4"/>
      <c r="E8" s="35"/>
      <c r="F8" s="36"/>
      <c r="G8" s="35"/>
      <c r="H8" s="35"/>
    </row>
    <row r="9" spans="1:8" ht="39.450000000000003" customHeight="1" x14ac:dyDescent="0.75">
      <c r="A9" s="34" t="s">
        <v>324</v>
      </c>
      <c r="B9" s="3"/>
      <c r="C9" s="3"/>
      <c r="D9" s="4"/>
      <c r="E9" s="35"/>
      <c r="F9" s="36"/>
      <c r="G9" s="35"/>
      <c r="H9" s="35"/>
    </row>
    <row r="10" spans="1:8" ht="39.450000000000003" customHeight="1" x14ac:dyDescent="0.75">
      <c r="A10" s="34" t="s">
        <v>325</v>
      </c>
      <c r="B10" s="3"/>
      <c r="C10" s="3"/>
      <c r="D10" s="4"/>
      <c r="E10" s="35"/>
      <c r="F10" s="36"/>
      <c r="G10" s="35"/>
      <c r="H10" s="35"/>
    </row>
    <row r="11" spans="1:8" ht="39.450000000000003" customHeight="1" x14ac:dyDescent="0.75">
      <c r="A11" s="34" t="s">
        <v>326</v>
      </c>
      <c r="B11" s="3"/>
      <c r="C11" s="3"/>
      <c r="D11" s="4"/>
      <c r="E11" s="35"/>
      <c r="F11" s="36"/>
      <c r="G11" s="35"/>
      <c r="H11" s="35"/>
    </row>
    <row r="12" spans="1:8" ht="39.450000000000003" customHeight="1" x14ac:dyDescent="0.75">
      <c r="A12" s="34" t="s">
        <v>327</v>
      </c>
      <c r="B12" s="38"/>
      <c r="C12" s="38"/>
      <c r="D12" s="39"/>
      <c r="E12" s="40"/>
      <c r="F12" s="41"/>
      <c r="G12" s="35"/>
      <c r="H12" s="35"/>
    </row>
  </sheetData>
  <phoneticPr fontId="2" type="noConversion"/>
  <conditionalFormatting sqref="B2:B12">
    <cfRule type="cellIs" dxfId="332" priority="7" operator="equal">
      <formula>"Low"</formula>
    </cfRule>
    <cfRule type="cellIs" dxfId="331" priority="8" operator="equal">
      <formula>"Medium"</formula>
    </cfRule>
    <cfRule type="cellIs" dxfId="330" priority="9" operator="equal">
      <formula>"High"</formula>
    </cfRule>
  </conditionalFormatting>
  <conditionalFormatting sqref="C2:C12">
    <cfRule type="cellIs" dxfId="329" priority="4" operator="equal">
      <formula>"Low"</formula>
    </cfRule>
    <cfRule type="cellIs" dxfId="328" priority="5" operator="equal">
      <formula>"Medium"</formula>
    </cfRule>
    <cfRule type="cellIs" dxfId="327"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B3:B49</xm:sqref>
        </x14:dataValidation>
        <x14:dataValidation type="list" allowBlank="1" showInputMessage="1" showErrorMessage="1" xr:uid="{90AA81DA-FCF1-4E01-A79B-CDAEE7FE36F3}">
          <x14:formula1>
            <xm:f>Lists!$B$2:$B$4</xm:f>
          </x14:formula1>
          <xm:sqref>C3:C49</xm:sqref>
        </x14:dataValidation>
        <x14:dataValidation type="list" allowBlank="1" showInputMessage="1" showErrorMessage="1" xr:uid="{B6486F59-4D03-4B71-A36B-7DC1647D4E5D}">
          <x14:formula1>
            <xm:f>Lists!$C$2:$C$4</xm:f>
          </x14:formula1>
          <xm:sqref>D3:D49</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AD84-46AE-44BC-A5F8-0871690DA29D}">
  <dimension ref="A1:H12"/>
  <sheetViews>
    <sheetView workbookViewId="0">
      <pane ySplit="1" topLeftCell="A2" activePane="bottomLeft" state="frozen"/>
      <selection pane="bottomLeft" activeCell="A11" sqref="A11"/>
    </sheetView>
  </sheetViews>
  <sheetFormatPr defaultColWidth="9" defaultRowHeight="39.450000000000003" customHeight="1" x14ac:dyDescent="0.75"/>
  <cols>
    <col min="1" max="1" width="56.5429687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53.25" customHeight="1" x14ac:dyDescent="0.75">
      <c r="A1" s="30" t="s">
        <v>38</v>
      </c>
      <c r="B1" s="31" t="s">
        <v>8</v>
      </c>
      <c r="C1" s="31" t="s">
        <v>9</v>
      </c>
      <c r="D1" s="31" t="s">
        <v>10</v>
      </c>
      <c r="E1" s="31" t="s">
        <v>39</v>
      </c>
      <c r="F1" s="31" t="s">
        <v>40</v>
      </c>
      <c r="G1" s="42" t="s">
        <v>41</v>
      </c>
      <c r="H1" s="71"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225</v>
      </c>
      <c r="B3" s="3"/>
      <c r="C3" s="3"/>
      <c r="D3" s="4"/>
      <c r="E3" s="35"/>
      <c r="F3" s="36"/>
      <c r="G3" s="44"/>
      <c r="H3" s="35"/>
    </row>
    <row r="4" spans="1:8" ht="39.450000000000003" customHeight="1" x14ac:dyDescent="0.75">
      <c r="A4" s="34" t="s">
        <v>226</v>
      </c>
      <c r="B4" s="3"/>
      <c r="C4" s="3"/>
      <c r="D4" s="4"/>
      <c r="E4" s="35"/>
      <c r="F4" s="36"/>
      <c r="G4" s="44"/>
      <c r="H4" s="69"/>
    </row>
    <row r="5" spans="1:8" ht="39.450000000000003" customHeight="1" x14ac:dyDescent="0.75">
      <c r="A5" s="34" t="s">
        <v>227</v>
      </c>
      <c r="B5" s="3"/>
      <c r="C5" s="3"/>
      <c r="D5" s="4"/>
      <c r="E5" s="35"/>
      <c r="F5" s="36"/>
      <c r="G5" s="44"/>
      <c r="H5" s="35"/>
    </row>
    <row r="6" spans="1:8" ht="39.450000000000003" customHeight="1" x14ac:dyDescent="0.75">
      <c r="A6" s="34" t="s">
        <v>244</v>
      </c>
      <c r="B6" s="3"/>
      <c r="C6" s="3"/>
      <c r="D6" s="4"/>
      <c r="E6" s="35"/>
      <c r="F6" s="36"/>
      <c r="G6" s="44"/>
      <c r="H6" s="69"/>
    </row>
    <row r="7" spans="1:8" ht="39.450000000000003" customHeight="1" x14ac:dyDescent="0.75">
      <c r="A7" s="34" t="s">
        <v>245</v>
      </c>
      <c r="B7" s="3"/>
      <c r="C7" s="3"/>
      <c r="D7" s="4"/>
      <c r="E7" s="35"/>
      <c r="F7" s="36"/>
      <c r="G7" s="44"/>
      <c r="H7" s="35"/>
    </row>
    <row r="8" spans="1:8" ht="39.450000000000003" customHeight="1" x14ac:dyDescent="0.75">
      <c r="A8" s="34" t="s">
        <v>246</v>
      </c>
      <c r="B8" s="3"/>
      <c r="C8" s="3"/>
      <c r="D8" s="4"/>
      <c r="E8" s="35"/>
      <c r="F8" s="36"/>
      <c r="G8" s="44"/>
      <c r="H8" s="69"/>
    </row>
    <row r="9" spans="1:8" ht="39.450000000000003" customHeight="1" x14ac:dyDescent="0.75">
      <c r="A9" s="34" t="s">
        <v>247</v>
      </c>
      <c r="B9" s="3"/>
      <c r="C9" s="3"/>
      <c r="D9" s="4"/>
      <c r="E9" s="35"/>
      <c r="F9" s="36"/>
      <c r="G9" s="44"/>
      <c r="H9" s="35"/>
    </row>
    <row r="10" spans="1:8" ht="39.450000000000003" customHeight="1" x14ac:dyDescent="0.75">
      <c r="A10" s="34" t="s">
        <v>248</v>
      </c>
      <c r="B10" s="3"/>
      <c r="C10" s="3"/>
      <c r="D10" s="4"/>
      <c r="E10" s="35"/>
      <c r="F10" s="36"/>
      <c r="G10" s="44"/>
      <c r="H10" s="69"/>
    </row>
    <row r="11" spans="1:8" ht="39.450000000000003" customHeight="1" x14ac:dyDescent="0.75">
      <c r="A11" s="34" t="s">
        <v>249</v>
      </c>
      <c r="B11" s="3"/>
      <c r="C11" s="3"/>
      <c r="D11" s="4"/>
      <c r="E11" s="35"/>
      <c r="F11" s="36"/>
      <c r="G11" s="44"/>
      <c r="H11" s="40"/>
    </row>
    <row r="12" spans="1:8" ht="39.450000000000003" customHeight="1" x14ac:dyDescent="0.75">
      <c r="A12" s="34" t="s">
        <v>250</v>
      </c>
      <c r="B12" s="38"/>
      <c r="C12" s="38"/>
      <c r="D12" s="39"/>
      <c r="E12" s="40"/>
      <c r="F12" s="41"/>
      <c r="G12" s="45"/>
      <c r="H12" s="69"/>
    </row>
  </sheetData>
  <phoneticPr fontId="2" type="noConversion"/>
  <conditionalFormatting sqref="B2:B12">
    <cfRule type="cellIs" dxfId="8" priority="7" operator="equal">
      <formula>"Low"</formula>
    </cfRule>
    <cfRule type="cellIs" dxfId="7" priority="8" operator="equal">
      <formula>"Medium"</formula>
    </cfRule>
    <cfRule type="cellIs" dxfId="6" priority="9" operator="equal">
      <formula>"High"</formula>
    </cfRule>
  </conditionalFormatting>
  <conditionalFormatting sqref="C2:C12">
    <cfRule type="cellIs" dxfId="5" priority="4" operator="equal">
      <formula>"Low"</formula>
    </cfRule>
    <cfRule type="cellIs" dxfId="4" priority="5" operator="equal">
      <formula>"Medium"</formula>
    </cfRule>
    <cfRule type="cellIs" dxfId="3"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0BC48DA7-C6A3-494A-95FB-B0A06ECBDEAB}">
            <xm:f>Lists!$C$4</xm:f>
            <x14:dxf>
              <font>
                <color auto="1"/>
              </font>
              <fill>
                <patternFill>
                  <bgColor rgb="FFFF3300"/>
                </patternFill>
              </fill>
            </x14:dxf>
          </x14:cfRule>
          <x14:cfRule type="cellIs" priority="2" operator="equal" id="{270A5983-9C30-47F1-B032-C705252346E7}">
            <xm:f>Lists!$C$3</xm:f>
            <x14:dxf>
              <font>
                <color auto="1"/>
              </font>
              <fill>
                <patternFill>
                  <bgColor rgb="FFFFC000"/>
                </patternFill>
              </fill>
            </x14:dxf>
          </x14:cfRule>
          <x14:cfRule type="cellIs" priority="3" operator="equal" id="{DBE58D54-3D78-4053-A2CB-EE49C1A68E0B}">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6CC3AEF-46F0-4CAF-BB76-8E560E048EFD}">
          <x14:formula1>
            <xm:f>Lists!$C$2:$C$4</xm:f>
          </x14:formula1>
          <xm:sqref>D3:D50</xm:sqref>
        </x14:dataValidation>
        <x14:dataValidation type="list" allowBlank="1" showInputMessage="1" showErrorMessage="1" xr:uid="{42FB18F4-3729-49C0-9678-BFC83B94DBD4}">
          <x14:formula1>
            <xm:f>Lists!$B$2:$B$4</xm:f>
          </x14:formula1>
          <xm:sqref>C2:C50</xm:sqref>
        </x14:dataValidation>
        <x14:dataValidation type="list" allowBlank="1" showInputMessage="1" showErrorMessage="1" xr:uid="{D2EB911E-035E-4DA1-A6E8-A3F6E881C872}">
          <x14:formula1>
            <xm:f>Lists!$A$2:$A$4</xm:f>
          </x14:formula1>
          <xm:sqref>B2:B50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454C-9306-4979-8F62-36AA34A7EA1D}">
  <dimension ref="A1:H12"/>
  <sheetViews>
    <sheetView zoomScale="90" zoomScaleNormal="90" workbookViewId="0">
      <pane ySplit="1" topLeftCell="A2" activePane="bottomLeft" state="frozen"/>
      <selection pane="bottomLeft" activeCell="A3" sqref="A3:A12"/>
    </sheetView>
  </sheetViews>
  <sheetFormatPr defaultColWidth="9" defaultRowHeight="39.450000000000003" customHeight="1" x14ac:dyDescent="0.75"/>
  <cols>
    <col min="1" max="1" width="69.31640625" style="2" customWidth="1"/>
    <col min="2" max="3" width="12.2265625" style="2" customWidth="1"/>
    <col min="4" max="4" width="12.54296875" style="2" customWidth="1"/>
    <col min="5" max="5" width="19.54296875" style="2" customWidth="1"/>
    <col min="6" max="6" width="15.54296875" style="2" customWidth="1"/>
    <col min="7" max="7" width="50.54296875" style="2" customWidth="1"/>
    <col min="8" max="8" width="50.76953125" style="2" customWidth="1"/>
    <col min="9" max="16384" width="9" style="2"/>
  </cols>
  <sheetData>
    <row r="1" spans="1:8" s="32" customFormat="1" ht="70.5" customHeight="1" x14ac:dyDescent="0.75">
      <c r="A1" s="30" t="s">
        <v>38</v>
      </c>
      <c r="B1" s="31" t="s">
        <v>8</v>
      </c>
      <c r="C1" s="31" t="s">
        <v>9</v>
      </c>
      <c r="D1" s="31" t="s">
        <v>10</v>
      </c>
      <c r="E1" s="31" t="s">
        <v>39</v>
      </c>
      <c r="F1" s="31" t="s">
        <v>40</v>
      </c>
      <c r="G1" s="28" t="s">
        <v>41</v>
      </c>
      <c r="H1" s="28" t="s">
        <v>42</v>
      </c>
    </row>
    <row r="2" spans="1:8" ht="39.450000000000003" customHeight="1" x14ac:dyDescent="0.75">
      <c r="A2" s="33" t="s">
        <v>221</v>
      </c>
      <c r="B2" s="24"/>
      <c r="C2" s="24"/>
      <c r="D2" s="29" t="str">
        <f>IF(COUNTIF(D3:D49,"Non Compliant")&gt;0,"Non Compliant",IF(COUNTIF(D3:D49,"Partially Compliant")&gt;0,"Partially Compliant","Fully Compliant"))</f>
        <v>Fully Compliant</v>
      </c>
      <c r="E2" s="26"/>
      <c r="F2" s="27"/>
      <c r="G2" s="26"/>
      <c r="H2" s="26"/>
    </row>
    <row r="3" spans="1:8" ht="39.450000000000003" customHeight="1" x14ac:dyDescent="0.75">
      <c r="A3" s="34" t="s">
        <v>308</v>
      </c>
      <c r="B3" s="3"/>
      <c r="C3" s="3"/>
      <c r="D3" s="4"/>
      <c r="E3" s="35"/>
      <c r="F3" s="36"/>
      <c r="G3" s="35"/>
      <c r="H3" s="35"/>
    </row>
    <row r="4" spans="1:8" ht="39.450000000000003" customHeight="1" x14ac:dyDescent="0.75">
      <c r="A4" s="34" t="s">
        <v>309</v>
      </c>
      <c r="B4" s="3"/>
      <c r="C4" s="3"/>
      <c r="D4" s="4"/>
      <c r="E4" s="35"/>
      <c r="F4" s="36"/>
      <c r="G4" s="35"/>
      <c r="H4" s="35"/>
    </row>
    <row r="5" spans="1:8" ht="39.450000000000003" customHeight="1" x14ac:dyDescent="0.75">
      <c r="A5" s="34" t="s">
        <v>310</v>
      </c>
      <c r="B5" s="3"/>
      <c r="C5" s="3"/>
      <c r="D5" s="4"/>
      <c r="E5" s="35"/>
      <c r="F5" s="36"/>
      <c r="G5" s="35"/>
      <c r="H5" s="35"/>
    </row>
    <row r="6" spans="1:8" ht="39.450000000000003" customHeight="1" x14ac:dyDescent="0.75">
      <c r="A6" s="34" t="s">
        <v>311</v>
      </c>
      <c r="B6" s="3"/>
      <c r="C6" s="3"/>
      <c r="D6" s="4"/>
      <c r="E6" s="35"/>
      <c r="F6" s="36"/>
      <c r="G6" s="35"/>
      <c r="H6" s="35"/>
    </row>
    <row r="7" spans="1:8" ht="39.450000000000003" customHeight="1" x14ac:dyDescent="0.75">
      <c r="A7" s="34" t="s">
        <v>312</v>
      </c>
      <c r="B7" s="3"/>
      <c r="C7" s="3"/>
      <c r="D7" s="4"/>
      <c r="E7" s="35"/>
      <c r="F7" s="36"/>
      <c r="G7" s="35"/>
      <c r="H7" s="35"/>
    </row>
    <row r="8" spans="1:8" ht="39.450000000000003" customHeight="1" x14ac:dyDescent="0.75">
      <c r="A8" s="34" t="s">
        <v>313</v>
      </c>
      <c r="B8" s="3"/>
      <c r="C8" s="3"/>
      <c r="D8" s="4"/>
      <c r="E8" s="35"/>
      <c r="F8" s="36"/>
      <c r="G8" s="35"/>
      <c r="H8" s="35"/>
    </row>
    <row r="9" spans="1:8" ht="39.450000000000003" customHeight="1" x14ac:dyDescent="0.75">
      <c r="A9" s="34" t="s">
        <v>314</v>
      </c>
      <c r="B9" s="3"/>
      <c r="C9" s="3"/>
      <c r="D9" s="4"/>
      <c r="E9" s="35"/>
      <c r="F9" s="36"/>
      <c r="G9" s="35"/>
      <c r="H9" s="35"/>
    </row>
    <row r="10" spans="1:8" ht="39.450000000000003" customHeight="1" x14ac:dyDescent="0.75">
      <c r="A10" s="34" t="s">
        <v>315</v>
      </c>
      <c r="B10" s="3"/>
      <c r="C10" s="3"/>
      <c r="D10" s="4"/>
      <c r="E10" s="35"/>
      <c r="F10" s="36"/>
      <c r="G10" s="35"/>
      <c r="H10" s="35"/>
    </row>
    <row r="11" spans="1:8" ht="39.450000000000003" customHeight="1" x14ac:dyDescent="0.75">
      <c r="A11" s="34" t="s">
        <v>316</v>
      </c>
      <c r="B11" s="3"/>
      <c r="C11" s="3"/>
      <c r="D11" s="4"/>
      <c r="E11" s="35"/>
      <c r="F11" s="36"/>
      <c r="G11" s="35"/>
      <c r="H11" s="35"/>
    </row>
    <row r="12" spans="1:8" ht="39.450000000000003" customHeight="1" x14ac:dyDescent="0.75">
      <c r="A12" s="34" t="s">
        <v>317</v>
      </c>
      <c r="B12" s="38"/>
      <c r="C12" s="38"/>
      <c r="D12" s="39"/>
      <c r="E12" s="40"/>
      <c r="F12" s="41"/>
      <c r="G12" s="35"/>
      <c r="H12" s="35"/>
    </row>
  </sheetData>
  <phoneticPr fontId="2" type="noConversion"/>
  <conditionalFormatting sqref="B2:B12">
    <cfRule type="cellIs" dxfId="323" priority="7" operator="equal">
      <formula>"Low"</formula>
    </cfRule>
    <cfRule type="cellIs" dxfId="322" priority="8" operator="equal">
      <formula>"Medium"</formula>
    </cfRule>
    <cfRule type="cellIs" dxfId="321" priority="9" operator="equal">
      <formula>"High"</formula>
    </cfRule>
  </conditionalFormatting>
  <conditionalFormatting sqref="C2:C12">
    <cfRule type="cellIs" dxfId="320" priority="4" operator="equal">
      <formula>"Low"</formula>
    </cfRule>
    <cfRule type="cellIs" dxfId="319" priority="5" operator="equal">
      <formula>"Medium"</formula>
    </cfRule>
    <cfRule type="cellIs" dxfId="318"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557823C2-1E8A-4C99-B310-FE001CC0CDD2}">
            <xm:f>Lists!$C$4</xm:f>
            <x14:dxf>
              <font>
                <color auto="1"/>
              </font>
              <fill>
                <patternFill>
                  <bgColor rgb="FFFF3300"/>
                </patternFill>
              </fill>
            </x14:dxf>
          </x14:cfRule>
          <x14:cfRule type="cellIs" priority="2" operator="equal" id="{D0F60D34-D110-4635-9B60-DA5BF5B959DF}">
            <xm:f>Lists!$C$3</xm:f>
            <x14:dxf>
              <font>
                <color auto="1"/>
              </font>
              <fill>
                <patternFill>
                  <bgColor rgb="FFFFC000"/>
                </patternFill>
              </fill>
            </x14:dxf>
          </x14:cfRule>
          <x14:cfRule type="cellIs" priority="3" operator="equal" id="{5B9E0641-B8B4-4E99-9C1A-720CEE3C115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E52C84C-3E5E-4D48-BC6A-A6199C76D55E}">
          <x14:formula1>
            <xm:f>Lists!$C$2:$C$4</xm:f>
          </x14:formula1>
          <xm:sqref>D3:D49</xm:sqref>
        </x14:dataValidation>
        <x14:dataValidation type="list" allowBlank="1" showInputMessage="1" showErrorMessage="1" xr:uid="{798ABF75-9319-4AED-83D0-143712B89436}">
          <x14:formula1>
            <xm:f>Lists!$B$2:$B$4</xm:f>
          </x14:formula1>
          <xm:sqref>C3:C49</xm:sqref>
        </x14:dataValidation>
        <x14:dataValidation type="list" allowBlank="1" showInputMessage="1" showErrorMessage="1" xr:uid="{4D19082C-C27D-4D90-B257-3BC7FFAB040C}">
          <x14:formula1>
            <xm:f>Lists!$A$2:$A$4</xm:f>
          </x14:formula1>
          <xm:sqref>B3:B49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14403-1342-435D-BEAC-3ED0C1D57A12}">
  <dimension ref="A1:H12"/>
  <sheetViews>
    <sheetView zoomScale="90" zoomScaleNormal="90" workbookViewId="0">
      <pane ySplit="1" topLeftCell="A2" activePane="bottomLeft" state="frozen"/>
      <selection pane="bottomLeft" activeCell="A4" sqref="A4"/>
    </sheetView>
  </sheetViews>
  <sheetFormatPr defaultColWidth="9" defaultRowHeight="39.450000000000003" customHeight="1" x14ac:dyDescent="0.75"/>
  <cols>
    <col min="1" max="1" width="69.31640625" style="2" customWidth="1"/>
    <col min="2" max="3" width="12.2265625" style="2" customWidth="1"/>
    <col min="4" max="4" width="12.54296875" style="2" customWidth="1"/>
    <col min="5" max="5" width="19.54296875" style="2" customWidth="1"/>
    <col min="6" max="6" width="15.54296875" style="2" customWidth="1"/>
    <col min="7" max="7" width="50.54296875" style="2" customWidth="1"/>
    <col min="8" max="8" width="50.76953125" style="2" customWidth="1"/>
    <col min="9" max="16384" width="9" style="2"/>
  </cols>
  <sheetData>
    <row r="1" spans="1:8" s="32" customFormat="1" ht="78.75" customHeight="1" x14ac:dyDescent="0.75">
      <c r="A1" s="30" t="s">
        <v>38</v>
      </c>
      <c r="B1" s="31" t="s">
        <v>8</v>
      </c>
      <c r="C1" s="31" t="s">
        <v>9</v>
      </c>
      <c r="D1" s="31" t="s">
        <v>10</v>
      </c>
      <c r="E1" s="31" t="s">
        <v>39</v>
      </c>
      <c r="F1" s="31" t="s">
        <v>40</v>
      </c>
      <c r="G1" s="28" t="s">
        <v>41</v>
      </c>
      <c r="H1" s="28" t="s">
        <v>42</v>
      </c>
    </row>
    <row r="2" spans="1:8" ht="39.450000000000003" customHeight="1" x14ac:dyDescent="0.75">
      <c r="A2" s="33" t="s">
        <v>221</v>
      </c>
      <c r="B2" s="24"/>
      <c r="C2" s="24"/>
      <c r="D2" s="29" t="str">
        <f>IF(COUNTIF(D3:D49,"Non Compliant")&gt;0,"Non Compliant",IF(COUNTIF(D3:D49,"Partially Compliant")&gt;0,"Partially Compliant","Fully Compliant"))</f>
        <v>Fully Compliant</v>
      </c>
      <c r="E2" s="26"/>
      <c r="F2" s="27"/>
      <c r="G2" s="26"/>
      <c r="H2" s="26"/>
    </row>
    <row r="3" spans="1:8" ht="39.450000000000003" customHeight="1" x14ac:dyDescent="0.75">
      <c r="A3" s="34" t="s">
        <v>298</v>
      </c>
      <c r="B3" s="3"/>
      <c r="C3" s="3"/>
      <c r="D3" s="4"/>
      <c r="E3" s="35"/>
      <c r="F3" s="36"/>
      <c r="G3" s="35"/>
      <c r="H3" s="35"/>
    </row>
    <row r="4" spans="1:8" ht="39.450000000000003" customHeight="1" x14ac:dyDescent="0.75">
      <c r="A4" s="34" t="s">
        <v>299</v>
      </c>
      <c r="B4" s="3"/>
      <c r="C4" s="3"/>
      <c r="D4" s="4"/>
      <c r="E4" s="35"/>
      <c r="F4" s="36"/>
      <c r="G4" s="35"/>
      <c r="H4" s="35"/>
    </row>
    <row r="5" spans="1:8" ht="39.450000000000003" customHeight="1" x14ac:dyDescent="0.75">
      <c r="A5" s="34" t="s">
        <v>300</v>
      </c>
      <c r="B5" s="3"/>
      <c r="C5" s="3"/>
      <c r="D5" s="4"/>
      <c r="E5" s="35"/>
      <c r="F5" s="36"/>
      <c r="G5" s="35"/>
      <c r="H5" s="35"/>
    </row>
    <row r="6" spans="1:8" ht="39.450000000000003" customHeight="1" x14ac:dyDescent="0.75">
      <c r="A6" s="34" t="s">
        <v>301</v>
      </c>
      <c r="B6" s="3"/>
      <c r="C6" s="3"/>
      <c r="D6" s="4"/>
      <c r="E6" s="35"/>
      <c r="F6" s="36"/>
      <c r="G6" s="35"/>
      <c r="H6" s="35"/>
    </row>
    <row r="7" spans="1:8" ht="39.450000000000003" customHeight="1" x14ac:dyDescent="0.75">
      <c r="A7" s="34" t="s">
        <v>302</v>
      </c>
      <c r="B7" s="3"/>
      <c r="C7" s="3"/>
      <c r="D7" s="4"/>
      <c r="E7" s="35"/>
      <c r="F7" s="36"/>
      <c r="G7" s="35"/>
      <c r="H7" s="35"/>
    </row>
    <row r="8" spans="1:8" ht="39.450000000000003" customHeight="1" x14ac:dyDescent="0.75">
      <c r="A8" s="34" t="s">
        <v>303</v>
      </c>
      <c r="B8" s="3"/>
      <c r="C8" s="3"/>
      <c r="D8" s="4"/>
      <c r="E8" s="35"/>
      <c r="F8" s="36"/>
      <c r="G8" s="35"/>
      <c r="H8" s="35"/>
    </row>
    <row r="9" spans="1:8" ht="39.450000000000003" customHeight="1" x14ac:dyDescent="0.75">
      <c r="A9" s="34" t="s">
        <v>304</v>
      </c>
      <c r="B9" s="3"/>
      <c r="C9" s="3"/>
      <c r="D9" s="4"/>
      <c r="E9" s="35"/>
      <c r="F9" s="36"/>
      <c r="G9" s="35"/>
      <c r="H9" s="35"/>
    </row>
    <row r="10" spans="1:8" ht="39.450000000000003" customHeight="1" x14ac:dyDescent="0.75">
      <c r="A10" s="34" t="s">
        <v>305</v>
      </c>
      <c r="B10" s="3"/>
      <c r="C10" s="3"/>
      <c r="D10" s="4"/>
      <c r="E10" s="35"/>
      <c r="F10" s="36"/>
      <c r="G10" s="35"/>
      <c r="H10" s="35"/>
    </row>
    <row r="11" spans="1:8" ht="39.450000000000003" customHeight="1" x14ac:dyDescent="0.75">
      <c r="A11" s="34" t="s">
        <v>306</v>
      </c>
      <c r="B11" s="3"/>
      <c r="C11" s="3"/>
      <c r="D11" s="4"/>
      <c r="E11" s="35"/>
      <c r="F11" s="36"/>
      <c r="G11" s="35"/>
      <c r="H11" s="35"/>
    </row>
    <row r="12" spans="1:8" ht="39.450000000000003" customHeight="1" x14ac:dyDescent="0.75">
      <c r="A12" s="34" t="s">
        <v>307</v>
      </c>
      <c r="B12" s="38"/>
      <c r="C12" s="38"/>
      <c r="D12" s="39"/>
      <c r="E12" s="40"/>
      <c r="F12" s="41"/>
      <c r="G12" s="35"/>
      <c r="H12" s="35"/>
    </row>
  </sheetData>
  <phoneticPr fontId="2" type="noConversion"/>
  <conditionalFormatting sqref="B2:B12">
    <cfRule type="cellIs" dxfId="314" priority="7" operator="equal">
      <formula>"Low"</formula>
    </cfRule>
    <cfRule type="cellIs" dxfId="313" priority="8" operator="equal">
      <formula>"Medium"</formula>
    </cfRule>
    <cfRule type="cellIs" dxfId="312" priority="9" operator="equal">
      <formula>"High"</formula>
    </cfRule>
  </conditionalFormatting>
  <conditionalFormatting sqref="C2:C12">
    <cfRule type="cellIs" dxfId="311" priority="4" operator="equal">
      <formula>"Low"</formula>
    </cfRule>
    <cfRule type="cellIs" dxfId="310" priority="5" operator="equal">
      <formula>"Medium"</formula>
    </cfRule>
    <cfRule type="cellIs" dxfId="309"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1166AAB3-7D5D-4D4C-BD0A-E28581592DE2}">
            <xm:f>Lists!$C$4</xm:f>
            <x14:dxf>
              <font>
                <color auto="1"/>
              </font>
              <fill>
                <patternFill>
                  <bgColor rgb="FFFF3300"/>
                </patternFill>
              </fill>
            </x14:dxf>
          </x14:cfRule>
          <x14:cfRule type="cellIs" priority="2" operator="equal" id="{BBCDB057-F557-4C32-B609-247C050F3F65}">
            <xm:f>Lists!$C$3</xm:f>
            <x14:dxf>
              <font>
                <color auto="1"/>
              </font>
              <fill>
                <patternFill>
                  <bgColor rgb="FFFFC000"/>
                </patternFill>
              </fill>
            </x14:dxf>
          </x14:cfRule>
          <x14:cfRule type="cellIs" priority="3" operator="equal" id="{85FA618B-4EF6-4243-B111-56D59715BE64}">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9DA1B62-2FE3-4C8A-A105-61A52F3A6170}">
          <x14:formula1>
            <xm:f>Lists!$A$2:$A$4</xm:f>
          </x14:formula1>
          <xm:sqref>B3:B49</xm:sqref>
        </x14:dataValidation>
        <x14:dataValidation type="list" allowBlank="1" showInputMessage="1" showErrorMessage="1" xr:uid="{FD333DD4-F81E-4F07-9B25-839ED082B74F}">
          <x14:formula1>
            <xm:f>Lists!$B$2:$B$4</xm:f>
          </x14:formula1>
          <xm:sqref>C3:C49</xm:sqref>
        </x14:dataValidation>
        <x14:dataValidation type="list" allowBlank="1" showInputMessage="1" showErrorMessage="1" xr:uid="{13054C55-A3E2-41EC-A406-D7FE39ECCE7D}">
          <x14:formula1>
            <xm:f>Lists!$C$2:$C$4</xm:f>
          </x14:formula1>
          <xm:sqref>D3:D49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B014-6324-47DA-900A-6FC28F96BA0D}">
  <dimension ref="A1:H12"/>
  <sheetViews>
    <sheetView zoomScale="90" zoomScaleNormal="90" workbookViewId="0">
      <pane ySplit="1" topLeftCell="A2" activePane="bottomLeft" state="frozen"/>
      <selection pane="bottomLeft" activeCell="A8" sqref="A8"/>
    </sheetView>
  </sheetViews>
  <sheetFormatPr defaultColWidth="9" defaultRowHeight="39.450000000000003" customHeight="1" x14ac:dyDescent="0.75"/>
  <cols>
    <col min="1" max="1" width="69.31640625" style="2" customWidth="1"/>
    <col min="2" max="3" width="12.2265625" style="2" customWidth="1"/>
    <col min="4" max="4" width="12.54296875" style="2" customWidth="1"/>
    <col min="5" max="5" width="19.54296875" style="2" customWidth="1"/>
    <col min="6" max="6" width="15.54296875" style="2" customWidth="1"/>
    <col min="7" max="7" width="50.54296875" style="2" customWidth="1"/>
    <col min="8" max="8" width="50.76953125" style="2" customWidth="1"/>
    <col min="9" max="16384" width="9" style="2"/>
  </cols>
  <sheetData>
    <row r="1" spans="1:8" s="32" customFormat="1" ht="61.5" customHeight="1" x14ac:dyDescent="0.75">
      <c r="A1" s="30" t="s">
        <v>38</v>
      </c>
      <c r="B1" s="31" t="s">
        <v>8</v>
      </c>
      <c r="C1" s="31" t="s">
        <v>9</v>
      </c>
      <c r="D1" s="31" t="s">
        <v>10</v>
      </c>
      <c r="E1" s="31" t="s">
        <v>39</v>
      </c>
      <c r="F1" s="31" t="s">
        <v>40</v>
      </c>
      <c r="G1" s="28" t="s">
        <v>41</v>
      </c>
      <c r="H1" s="28" t="s">
        <v>42</v>
      </c>
    </row>
    <row r="2" spans="1:8" ht="39.450000000000003" customHeight="1" x14ac:dyDescent="0.75">
      <c r="A2" s="33" t="s">
        <v>221</v>
      </c>
      <c r="B2" s="24"/>
      <c r="C2" s="24"/>
      <c r="D2" s="29" t="str">
        <f>IF(COUNTIF(D3:D49,"Non Compliant")&gt;0,"Non Compliant",IF(COUNTIF(D3:D49,"Partially Compliant")&gt;0,"Partially Compliant","Fully Compliant"))</f>
        <v>Fully Compliant</v>
      </c>
      <c r="E2" s="26"/>
      <c r="F2" s="27"/>
      <c r="G2" s="26"/>
      <c r="H2" s="26"/>
    </row>
    <row r="3" spans="1:8" ht="39.450000000000003" customHeight="1" x14ac:dyDescent="0.75">
      <c r="A3" s="34" t="s">
        <v>293</v>
      </c>
      <c r="B3" s="3"/>
      <c r="C3" s="3"/>
      <c r="D3" s="4"/>
      <c r="E3" s="35"/>
      <c r="F3" s="36"/>
      <c r="G3" s="35"/>
      <c r="H3" s="35"/>
    </row>
    <row r="4" spans="1:8" ht="39.450000000000003" customHeight="1" x14ac:dyDescent="0.75">
      <c r="A4" s="34" t="s">
        <v>294</v>
      </c>
      <c r="B4" s="3"/>
      <c r="C4" s="3"/>
      <c r="D4" s="4"/>
      <c r="E4" s="35"/>
      <c r="F4" s="36"/>
      <c r="G4" s="35"/>
      <c r="H4" s="35"/>
    </row>
    <row r="5" spans="1:8" ht="39.450000000000003" customHeight="1" x14ac:dyDescent="0.75">
      <c r="A5" s="34" t="s">
        <v>295</v>
      </c>
      <c r="B5" s="3"/>
      <c r="C5" s="3"/>
      <c r="D5" s="4"/>
      <c r="E5" s="35"/>
      <c r="F5" s="36"/>
      <c r="G5" s="35"/>
      <c r="H5" s="35"/>
    </row>
    <row r="6" spans="1:8" ht="39.450000000000003" customHeight="1" x14ac:dyDescent="0.75">
      <c r="A6" s="34" t="s">
        <v>296</v>
      </c>
      <c r="B6" s="3"/>
      <c r="C6" s="3"/>
      <c r="D6" s="4"/>
      <c r="E6" s="35"/>
      <c r="F6" s="36"/>
      <c r="G6" s="35"/>
      <c r="H6" s="35"/>
    </row>
    <row r="7" spans="1:8" ht="39.450000000000003" customHeight="1" x14ac:dyDescent="0.75">
      <c r="A7" s="34" t="s">
        <v>297</v>
      </c>
      <c r="B7" s="3"/>
      <c r="C7" s="3"/>
      <c r="D7" s="4"/>
      <c r="E7" s="35"/>
      <c r="F7" s="36"/>
      <c r="G7" s="35"/>
      <c r="H7" s="35"/>
    </row>
    <row r="8" spans="1:8" ht="39.450000000000003" customHeight="1" x14ac:dyDescent="0.75">
      <c r="A8" s="34" t="s">
        <v>288</v>
      </c>
      <c r="B8" s="3"/>
      <c r="C8" s="3"/>
      <c r="D8" s="4"/>
      <c r="E8" s="35"/>
      <c r="F8" s="36"/>
      <c r="G8" s="35"/>
      <c r="H8" s="35"/>
    </row>
    <row r="9" spans="1:8" ht="39.450000000000003" customHeight="1" x14ac:dyDescent="0.75">
      <c r="A9" s="34" t="s">
        <v>289</v>
      </c>
      <c r="B9" s="3"/>
      <c r="C9" s="3"/>
      <c r="D9" s="4"/>
      <c r="E9" s="35"/>
      <c r="F9" s="36"/>
      <c r="G9" s="35"/>
      <c r="H9" s="35"/>
    </row>
    <row r="10" spans="1:8" ht="39.450000000000003" customHeight="1" x14ac:dyDescent="0.75">
      <c r="A10" s="34" t="s">
        <v>290</v>
      </c>
      <c r="B10" s="3"/>
      <c r="C10" s="3"/>
      <c r="D10" s="4"/>
      <c r="E10" s="35"/>
      <c r="F10" s="36"/>
      <c r="G10" s="35"/>
      <c r="H10" s="35"/>
    </row>
    <row r="11" spans="1:8" ht="39.450000000000003" customHeight="1" x14ac:dyDescent="0.75">
      <c r="A11" s="34" t="s">
        <v>291</v>
      </c>
      <c r="B11" s="3"/>
      <c r="C11" s="3"/>
      <c r="D11" s="4"/>
      <c r="E11" s="35"/>
      <c r="F11" s="36"/>
      <c r="G11" s="35"/>
      <c r="H11" s="35"/>
    </row>
    <row r="12" spans="1:8" ht="39.450000000000003" customHeight="1" x14ac:dyDescent="0.75">
      <c r="A12" s="34" t="s">
        <v>292</v>
      </c>
      <c r="B12" s="38"/>
      <c r="C12" s="38"/>
      <c r="D12" s="39"/>
      <c r="E12" s="40"/>
      <c r="F12" s="41"/>
      <c r="G12" s="35"/>
      <c r="H12" s="35"/>
    </row>
  </sheetData>
  <phoneticPr fontId="2" type="noConversion"/>
  <conditionalFormatting sqref="B2:B12">
    <cfRule type="cellIs" dxfId="305" priority="7" operator="equal">
      <formula>"Low"</formula>
    </cfRule>
    <cfRule type="cellIs" dxfId="304" priority="8" operator="equal">
      <formula>"Medium"</formula>
    </cfRule>
    <cfRule type="cellIs" dxfId="303" priority="9" operator="equal">
      <formula>"High"</formula>
    </cfRule>
  </conditionalFormatting>
  <conditionalFormatting sqref="C2:C12">
    <cfRule type="cellIs" dxfId="302" priority="4" operator="equal">
      <formula>"Low"</formula>
    </cfRule>
    <cfRule type="cellIs" dxfId="301" priority="5" operator="equal">
      <formula>"Medium"</formula>
    </cfRule>
    <cfRule type="cellIs" dxfId="300"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7C5AAB86-54F6-4BF7-960D-9A4477AF4DC6}">
            <xm:f>Lists!$C$4</xm:f>
            <x14:dxf>
              <font>
                <color auto="1"/>
              </font>
              <fill>
                <patternFill>
                  <bgColor rgb="FFFF3300"/>
                </patternFill>
              </fill>
            </x14:dxf>
          </x14:cfRule>
          <x14:cfRule type="cellIs" priority="2" operator="equal" id="{67AA3699-247D-4F10-87FE-457EF78F3D16}">
            <xm:f>Lists!$C$3</xm:f>
            <x14:dxf>
              <font>
                <color auto="1"/>
              </font>
              <fill>
                <patternFill>
                  <bgColor rgb="FFFFC000"/>
                </patternFill>
              </fill>
            </x14:dxf>
          </x14:cfRule>
          <x14:cfRule type="cellIs" priority="3" operator="equal" id="{8537139B-8B1D-4DBA-B84E-1A5F9FCB2EE9}">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2336631-9CA1-42E5-82D8-4B80F184D50B}">
          <x14:formula1>
            <xm:f>Lists!$C$2:$C$4</xm:f>
          </x14:formula1>
          <xm:sqref>D3:D49</xm:sqref>
        </x14:dataValidation>
        <x14:dataValidation type="list" allowBlank="1" showInputMessage="1" showErrorMessage="1" xr:uid="{1C20AC1B-F616-41A3-9CE5-A5325E818913}">
          <x14:formula1>
            <xm:f>Lists!$B$2:$B$4</xm:f>
          </x14:formula1>
          <xm:sqref>C3:C49</xm:sqref>
        </x14:dataValidation>
        <x14:dataValidation type="list" allowBlank="1" showInputMessage="1" showErrorMessage="1" xr:uid="{C1AFA51B-B777-4043-BC70-5EDE405DA8C5}">
          <x14:formula1>
            <xm:f>Lists!$A$2:$A$4</xm:f>
          </x14:formula1>
          <xm:sqref>B3:B49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dimension ref="A1:H12"/>
  <sheetViews>
    <sheetView workbookViewId="0">
      <pane ySplit="1" topLeftCell="A2" activePane="bottomLeft" state="frozen"/>
      <selection pane="bottomLeft" activeCell="A2" sqref="A2"/>
    </sheetView>
  </sheetViews>
  <sheetFormatPr defaultColWidth="9" defaultRowHeight="39.450000000000003" customHeight="1" x14ac:dyDescent="0.75"/>
  <cols>
    <col min="1" max="1" width="80.226562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s="32" customFormat="1" ht="180" customHeight="1" x14ac:dyDescent="0.75">
      <c r="A1" s="30" t="s">
        <v>38</v>
      </c>
      <c r="B1" s="31" t="s">
        <v>8</v>
      </c>
      <c r="C1" s="31" t="s">
        <v>9</v>
      </c>
      <c r="D1" s="31" t="s">
        <v>10</v>
      </c>
      <c r="E1" s="31" t="s">
        <v>39</v>
      </c>
      <c r="F1" s="31" t="s">
        <v>40</v>
      </c>
      <c r="G1" s="42" t="s">
        <v>41</v>
      </c>
      <c r="H1" s="28" t="s">
        <v>42</v>
      </c>
    </row>
    <row r="2" spans="1:8" s="32" customFormat="1" ht="39.450000000000003" customHeight="1" x14ac:dyDescent="0.75">
      <c r="A2" s="33" t="s">
        <v>221</v>
      </c>
      <c r="B2" s="24"/>
      <c r="C2" s="24"/>
      <c r="D2" s="25" t="str">
        <f t="shared" ref="D2" si="0">IF(COUNTIF(D3:D50,"Non Compliant")&gt;0,"Non Compliant",IF(COUNTIF(D3:D50,"Partially Compliant")&gt;0,"Partially Compliant","Fully Compliant"))</f>
        <v>Fully Compliant</v>
      </c>
      <c r="E2" s="26"/>
      <c r="F2" s="27"/>
      <c r="G2" s="43"/>
      <c r="H2" s="26"/>
    </row>
    <row r="3" spans="1:8" ht="39.450000000000003" customHeight="1" x14ac:dyDescent="0.75">
      <c r="A3" s="34" t="s">
        <v>43</v>
      </c>
      <c r="B3" s="3"/>
      <c r="C3" s="3"/>
      <c r="D3" s="4"/>
      <c r="E3" s="35"/>
      <c r="F3" s="36"/>
      <c r="G3" s="44"/>
      <c r="H3" s="35"/>
    </row>
    <row r="4" spans="1:8" ht="39.450000000000003" customHeight="1" x14ac:dyDescent="0.75">
      <c r="A4" s="34" t="s">
        <v>44</v>
      </c>
      <c r="B4" s="3"/>
      <c r="C4" s="3"/>
      <c r="D4" s="4"/>
      <c r="E4" s="35"/>
      <c r="F4" s="36"/>
      <c r="G4" s="44"/>
      <c r="H4" s="69"/>
    </row>
    <row r="5" spans="1:8" ht="39.450000000000003" customHeight="1" x14ac:dyDescent="0.75">
      <c r="A5" s="34" t="s">
        <v>45</v>
      </c>
      <c r="B5" s="3"/>
      <c r="C5" s="3"/>
      <c r="D5" s="4"/>
      <c r="E5" s="35"/>
      <c r="F5" s="36"/>
      <c r="G5" s="44"/>
      <c r="H5" s="35"/>
    </row>
    <row r="6" spans="1:8" ht="39.450000000000003" customHeight="1" x14ac:dyDescent="0.75">
      <c r="A6" s="34" t="s">
        <v>46</v>
      </c>
      <c r="B6" s="3"/>
      <c r="C6" s="3"/>
      <c r="D6" s="4"/>
      <c r="E6" s="35"/>
      <c r="F6" s="36"/>
      <c r="G6" s="44"/>
      <c r="H6" s="69"/>
    </row>
    <row r="7" spans="1:8" ht="39.450000000000003" customHeight="1" x14ac:dyDescent="0.75">
      <c r="A7" s="34" t="s">
        <v>47</v>
      </c>
      <c r="B7" s="3"/>
      <c r="C7" s="3"/>
      <c r="D7" s="4"/>
      <c r="E7" s="35"/>
      <c r="F7" s="36"/>
      <c r="G7" s="44"/>
      <c r="H7" s="35"/>
    </row>
    <row r="8" spans="1:8" ht="39.450000000000003" customHeight="1" x14ac:dyDescent="0.75">
      <c r="A8" s="34" t="s">
        <v>48</v>
      </c>
      <c r="B8" s="3"/>
      <c r="C8" s="3"/>
      <c r="D8" s="4"/>
      <c r="E8" s="35"/>
      <c r="F8" s="36"/>
      <c r="G8" s="44"/>
      <c r="H8" s="69"/>
    </row>
    <row r="9" spans="1:8" ht="39.450000000000003" customHeight="1" x14ac:dyDescent="0.75">
      <c r="A9" s="34" t="s">
        <v>49</v>
      </c>
      <c r="B9" s="3"/>
      <c r="C9" s="3"/>
      <c r="D9" s="4"/>
      <c r="E9" s="35"/>
      <c r="F9" s="36"/>
      <c r="G9" s="44"/>
      <c r="H9" s="35"/>
    </row>
    <row r="10" spans="1:8" ht="39.450000000000003" customHeight="1" x14ac:dyDescent="0.75">
      <c r="A10" s="34" t="s">
        <v>50</v>
      </c>
      <c r="B10" s="3"/>
      <c r="C10" s="3"/>
      <c r="D10" s="4"/>
      <c r="E10" s="35"/>
      <c r="F10" s="36"/>
      <c r="G10" s="44"/>
      <c r="H10" s="69"/>
    </row>
    <row r="11" spans="1:8" ht="39.450000000000003" customHeight="1" x14ac:dyDescent="0.75">
      <c r="A11" s="34" t="s">
        <v>51</v>
      </c>
      <c r="B11" s="3"/>
      <c r="C11" s="3"/>
      <c r="D11" s="4"/>
      <c r="E11" s="35"/>
      <c r="F11" s="36"/>
      <c r="G11" s="44"/>
      <c r="H11" s="40"/>
    </row>
    <row r="12" spans="1:8" ht="39.450000000000003" customHeight="1" x14ac:dyDescent="0.75">
      <c r="A12" s="37" t="s">
        <v>52</v>
      </c>
      <c r="B12" s="38"/>
      <c r="C12" s="38"/>
      <c r="D12" s="39"/>
      <c r="E12" s="40"/>
      <c r="F12" s="41"/>
      <c r="G12" s="45"/>
      <c r="H12" s="69"/>
    </row>
  </sheetData>
  <phoneticPr fontId="2" type="noConversion"/>
  <conditionalFormatting sqref="B2:B12">
    <cfRule type="cellIs" dxfId="296" priority="7" operator="equal">
      <formula>"Low"</formula>
    </cfRule>
    <cfRule type="cellIs" dxfId="295" priority="8" operator="equal">
      <formula>"Medium"</formula>
    </cfRule>
    <cfRule type="cellIs" dxfId="294" priority="9" operator="equal">
      <formula>"High"</formula>
    </cfRule>
  </conditionalFormatting>
  <conditionalFormatting sqref="C2:C12">
    <cfRule type="cellIs" dxfId="293" priority="4" operator="equal">
      <formula>"Low"</formula>
    </cfRule>
    <cfRule type="cellIs" dxfId="292" priority="5" operator="equal">
      <formula>"Medium"</formula>
    </cfRule>
    <cfRule type="cellIs" dxfId="291"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dimension ref="A1:H50"/>
  <sheetViews>
    <sheetView workbookViewId="0">
      <pane ySplit="1" topLeftCell="A2" activePane="bottomLeft" state="frozen"/>
      <selection pane="bottomLeft"/>
    </sheetView>
  </sheetViews>
  <sheetFormatPr defaultColWidth="9" defaultRowHeight="18" customHeight="1" x14ac:dyDescent="0.75"/>
  <cols>
    <col min="1" max="1" width="68.54296875" style="2" customWidth="1"/>
    <col min="2" max="3" width="12.2265625" style="2" customWidth="1"/>
    <col min="4" max="4" width="12.54296875" style="2" customWidth="1"/>
    <col min="5" max="5" width="19.54296875" style="2" customWidth="1"/>
    <col min="6" max="6" width="27.54296875" style="2" customWidth="1"/>
    <col min="7" max="8" width="50.76953125" style="2" customWidth="1"/>
    <col min="9" max="16384" width="9" style="2"/>
  </cols>
  <sheetData>
    <row r="1" spans="1:8" ht="57.75" customHeight="1" x14ac:dyDescent="0.75">
      <c r="A1" s="46" t="s">
        <v>209</v>
      </c>
      <c r="B1" s="47" t="s">
        <v>8</v>
      </c>
      <c r="C1" s="47" t="s">
        <v>9</v>
      </c>
      <c r="D1" s="48" t="s">
        <v>10</v>
      </c>
      <c r="E1" s="47" t="s">
        <v>39</v>
      </c>
      <c r="F1" s="49" t="s">
        <v>40</v>
      </c>
      <c r="G1" s="47" t="s">
        <v>41</v>
      </c>
      <c r="H1" s="70" t="s">
        <v>42</v>
      </c>
    </row>
    <row r="2" spans="1:8" ht="39.450000000000003" customHeight="1" x14ac:dyDescent="0.75">
      <c r="A2" s="33" t="s">
        <v>221</v>
      </c>
      <c r="B2" s="50"/>
      <c r="C2" s="50"/>
      <c r="D2" s="51" t="str">
        <f t="shared" ref="D2" si="0">IF(COUNTIF(D3:D50,"Non Compliant")&gt;0,"Non Compliant",IF(COUNTIF(D3:D50,"Partially Compliant")&gt;0,"Partially Compliant","Fully Compliant"))</f>
        <v>Fully Compliant</v>
      </c>
      <c r="E2" s="52"/>
      <c r="F2" s="53"/>
      <c r="G2" s="52"/>
      <c r="H2" s="26"/>
    </row>
    <row r="3" spans="1:8" ht="39.450000000000003" customHeight="1" x14ac:dyDescent="0.75">
      <c r="A3" s="54" t="s">
        <v>53</v>
      </c>
      <c r="B3" s="55"/>
      <c r="C3" s="55"/>
      <c r="D3" s="56"/>
      <c r="E3" s="45"/>
      <c r="F3" s="57"/>
      <c r="G3" s="45"/>
      <c r="H3" s="35"/>
    </row>
    <row r="4" spans="1:8" ht="39.450000000000003" customHeight="1" x14ac:dyDescent="0.75">
      <c r="A4" s="58" t="s">
        <v>54</v>
      </c>
      <c r="B4" s="59"/>
      <c r="C4" s="59"/>
      <c r="D4" s="60"/>
      <c r="E4" s="61"/>
      <c r="F4" s="62"/>
      <c r="G4" s="61"/>
      <c r="H4" s="69"/>
    </row>
    <row r="5" spans="1:8" ht="39.450000000000003" customHeight="1" x14ac:dyDescent="0.75">
      <c r="A5" s="54" t="s">
        <v>55</v>
      </c>
      <c r="B5" s="55"/>
      <c r="C5" s="55"/>
      <c r="D5" s="56"/>
      <c r="E5" s="45"/>
      <c r="F5" s="57"/>
      <c r="G5" s="45"/>
      <c r="H5" s="35"/>
    </row>
    <row r="6" spans="1:8" ht="39.450000000000003" customHeight="1" x14ac:dyDescent="0.75">
      <c r="A6" s="58" t="s">
        <v>56</v>
      </c>
      <c r="B6" s="59"/>
      <c r="C6" s="59"/>
      <c r="D6" s="60"/>
      <c r="E6" s="61"/>
      <c r="F6" s="62"/>
      <c r="G6" s="61"/>
      <c r="H6" s="69"/>
    </row>
    <row r="7" spans="1:8" ht="39.450000000000003" customHeight="1" x14ac:dyDescent="0.75">
      <c r="A7" s="54" t="s">
        <v>57</v>
      </c>
      <c r="B7" s="55"/>
      <c r="C7" s="55"/>
      <c r="D7" s="56"/>
      <c r="E7" s="45"/>
      <c r="F7" s="57"/>
      <c r="G7" s="45"/>
      <c r="H7" s="35"/>
    </row>
    <row r="8" spans="1:8" ht="39.450000000000003" customHeight="1" x14ac:dyDescent="0.75">
      <c r="A8" s="58" t="s">
        <v>58</v>
      </c>
      <c r="B8" s="59"/>
      <c r="C8" s="59"/>
      <c r="D8" s="60"/>
      <c r="E8" s="61"/>
      <c r="F8" s="62"/>
      <c r="G8" s="61"/>
      <c r="H8" s="69"/>
    </row>
    <row r="9" spans="1:8" ht="39.450000000000003" customHeight="1" x14ac:dyDescent="0.75">
      <c r="A9" s="54" t="s">
        <v>59</v>
      </c>
      <c r="B9" s="55"/>
      <c r="C9" s="55"/>
      <c r="D9" s="56"/>
      <c r="E9" s="45"/>
      <c r="F9" s="57"/>
      <c r="G9" s="45"/>
      <c r="H9" s="35"/>
    </row>
    <row r="10" spans="1:8" ht="39.450000000000003" customHeight="1" x14ac:dyDescent="0.75">
      <c r="A10" s="58" t="s">
        <v>60</v>
      </c>
      <c r="B10" s="59"/>
      <c r="C10" s="59"/>
      <c r="D10" s="60"/>
      <c r="E10" s="61"/>
      <c r="F10" s="62"/>
      <c r="G10" s="61"/>
      <c r="H10" s="69"/>
    </row>
    <row r="11" spans="1:8" ht="39.450000000000003" customHeight="1" x14ac:dyDescent="0.75">
      <c r="A11" s="54" t="s">
        <v>61</v>
      </c>
      <c r="B11" s="55"/>
      <c r="C11" s="55"/>
      <c r="D11" s="56"/>
      <c r="E11" s="45"/>
      <c r="F11" s="57"/>
      <c r="G11" s="45"/>
      <c r="H11" s="40"/>
    </row>
    <row r="12" spans="1:8" ht="39.450000000000003" customHeight="1" x14ac:dyDescent="0.75">
      <c r="A12" s="58" t="s">
        <v>62</v>
      </c>
      <c r="B12" s="59"/>
      <c r="C12" s="59"/>
      <c r="D12" s="60"/>
      <c r="E12" s="61"/>
      <c r="F12" s="62"/>
      <c r="G12" s="61"/>
      <c r="H12" s="69"/>
    </row>
    <row r="13" spans="1:8" ht="39" customHeight="1" x14ac:dyDescent="0.75"/>
    <row r="14" spans="1:8" ht="39" customHeight="1" x14ac:dyDescent="0.75">
      <c r="A14" s="63"/>
    </row>
    <row r="15" spans="1:8" ht="39" customHeight="1" x14ac:dyDescent="0.75"/>
    <row r="16" spans="1:8" ht="39" customHeight="1" x14ac:dyDescent="0.75"/>
    <row r="17" ht="39" customHeight="1" x14ac:dyDescent="0.75"/>
    <row r="18" ht="39" customHeight="1" x14ac:dyDescent="0.75"/>
    <row r="19" ht="39" customHeight="1" x14ac:dyDescent="0.75"/>
    <row r="20" ht="39" customHeight="1" x14ac:dyDescent="0.75"/>
    <row r="21" ht="39" customHeight="1" x14ac:dyDescent="0.75"/>
    <row r="22" ht="39" customHeight="1" x14ac:dyDescent="0.75"/>
    <row r="23" ht="39" customHeight="1" x14ac:dyDescent="0.75"/>
    <row r="24" ht="39" customHeight="1" x14ac:dyDescent="0.75"/>
    <row r="25" ht="39" customHeight="1" x14ac:dyDescent="0.75"/>
    <row r="26" ht="39" customHeight="1" x14ac:dyDescent="0.75"/>
    <row r="27" ht="39" customHeight="1" x14ac:dyDescent="0.75"/>
    <row r="28" ht="39" customHeight="1" x14ac:dyDescent="0.75"/>
    <row r="29" ht="39" customHeight="1" x14ac:dyDescent="0.75"/>
    <row r="30" ht="39" customHeight="1" x14ac:dyDescent="0.75"/>
    <row r="31" ht="39" customHeight="1" x14ac:dyDescent="0.75"/>
    <row r="32" ht="39" customHeight="1" x14ac:dyDescent="0.75"/>
    <row r="33" ht="39" customHeight="1" x14ac:dyDescent="0.75"/>
    <row r="34" ht="39" customHeight="1" x14ac:dyDescent="0.75"/>
    <row r="35" ht="39" customHeight="1" x14ac:dyDescent="0.75"/>
    <row r="36" ht="39" customHeight="1" x14ac:dyDescent="0.75"/>
    <row r="37" ht="39" customHeight="1" x14ac:dyDescent="0.75"/>
    <row r="38" ht="39" customHeight="1" x14ac:dyDescent="0.75"/>
    <row r="39" ht="39" customHeight="1" x14ac:dyDescent="0.75"/>
    <row r="40" ht="39" customHeight="1" x14ac:dyDescent="0.75"/>
    <row r="41" ht="39" customHeight="1" x14ac:dyDescent="0.75"/>
    <row r="42" ht="39" customHeight="1" x14ac:dyDescent="0.75"/>
    <row r="43" ht="39" customHeight="1" x14ac:dyDescent="0.75"/>
    <row r="44" ht="39" customHeight="1" x14ac:dyDescent="0.75"/>
    <row r="45" ht="39" customHeight="1" x14ac:dyDescent="0.75"/>
    <row r="46" ht="39" customHeight="1" x14ac:dyDescent="0.75"/>
    <row r="47" ht="39" customHeight="1" x14ac:dyDescent="0.75"/>
    <row r="48" ht="39" customHeight="1" x14ac:dyDescent="0.75"/>
    <row r="49" ht="39" customHeight="1" x14ac:dyDescent="0.75"/>
    <row r="50" ht="39" customHeight="1" x14ac:dyDescent="0.75"/>
  </sheetData>
  <phoneticPr fontId="2" type="noConversion"/>
  <conditionalFormatting sqref="B1:B12">
    <cfRule type="cellIs" dxfId="287" priority="7" operator="equal">
      <formula>"Low"</formula>
    </cfRule>
    <cfRule type="cellIs" dxfId="286" priority="8" operator="equal">
      <formula>"Medium"</formula>
    </cfRule>
    <cfRule type="cellIs" dxfId="285" priority="9" operator="equal">
      <formula>"High"</formula>
    </cfRule>
  </conditionalFormatting>
  <conditionalFormatting sqref="C1:C12">
    <cfRule type="cellIs" dxfId="284" priority="4" operator="equal">
      <formula>"Low"</formula>
    </cfRule>
    <cfRule type="cellIs" dxfId="283" priority="5" operator="equal">
      <formula>"Medium"</formula>
    </cfRule>
    <cfRule type="cellIs" dxfId="282"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DB07FB78-0546-4421-AD31-0625CDB3FF33}">
            <xm:f>Lists!$C$4</xm:f>
            <x14:dxf>
              <font>
                <color auto="1"/>
              </font>
              <fill>
                <patternFill>
                  <bgColor rgb="FFFF3300"/>
                </patternFill>
              </fill>
            </x14:dxf>
          </x14:cfRule>
          <x14:cfRule type="cellIs" priority="2" operator="equal" id="{273D8F27-481A-4C12-B47B-3F885CF7AA91}">
            <xm:f>Lists!$C$3</xm:f>
            <x14:dxf>
              <font>
                <color auto="1"/>
              </font>
              <fill>
                <patternFill>
                  <bgColor rgb="FFFFC000"/>
                </patternFill>
              </fill>
            </x14:dxf>
          </x14:cfRule>
          <x14:cfRule type="cellIs" priority="3" operator="equal" id="{348BD4AE-939D-4B04-AF58-72290827D1F7}">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d85cc06d8262a8aaa77a18175270ada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75f74d4b1f709809ae191ff5fe41259"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C4A2CB-6822-417B-96B2-7511DC27F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3860b-ec5a-4177-80bc-0dae68c6673f"/>
    <ds:schemaRef ds:uri="8f30a74c-8e7c-491d-b15a-3c2ecabf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09C6C1-925D-4CF2-9A41-5B4BFCEBB125}">
  <ds:schemaRefs>
    <ds:schemaRef ds:uri="http://schemas.microsoft.com/sharepoint/v3/contenttype/forms"/>
  </ds:schemaRefs>
</ds:datastoreItem>
</file>

<file path=customXml/itemProps3.xml><?xml version="1.0" encoding="utf-8"?>
<ds:datastoreItem xmlns:ds="http://schemas.openxmlformats.org/officeDocument/2006/customXml" ds:itemID="{526B9DDC-C32C-4EE9-BDDC-98F6C24FDE1C}">
  <ds:schemaRefs>
    <ds:schemaRef ds:uri="http://schemas.microsoft.com/office/2006/documentManagement/types"/>
    <ds:schemaRef ds:uri="9f63860b-ec5a-4177-80bc-0dae68c6673f"/>
    <ds:schemaRef ds:uri="http://www.w3.org/XML/1998/namespace"/>
    <ds:schemaRef ds:uri="http://purl.org/dc/dcmityp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8f30a74c-8e7c-491d-b15a-3c2ecabf53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Instructions</vt:lpstr>
      <vt:lpstr>Dashboard</vt:lpstr>
      <vt:lpstr>Lists</vt:lpstr>
      <vt:lpstr>Criteria 1a</vt:lpstr>
      <vt:lpstr>Criteria 1b</vt:lpstr>
      <vt:lpstr>Criteria 1c</vt:lpstr>
      <vt:lpstr>Criteria 1d</vt:lpstr>
      <vt:lpstr>Criteria 2a-h</vt:lpstr>
      <vt:lpstr>Criteria 3</vt:lpstr>
      <vt:lpstr>Criteria 4</vt:lpstr>
      <vt:lpstr>Criteria 5a-e</vt:lpstr>
      <vt:lpstr>Criteria 6</vt:lpstr>
      <vt:lpstr>Criteria 7</vt:lpstr>
      <vt:lpstr>Criteria 8</vt:lpstr>
      <vt:lpstr>Criteria 9</vt:lpstr>
      <vt:lpstr>Criteria 10</vt:lpstr>
      <vt:lpstr>Criteria 11</vt:lpstr>
      <vt:lpstr>Criteria 12</vt:lpstr>
      <vt:lpstr>Criteria 13a-c</vt:lpstr>
      <vt:lpstr>Criteria 14</vt:lpstr>
      <vt:lpstr>Criteria 15</vt:lpstr>
      <vt:lpstr>Criteria 16a</vt:lpstr>
      <vt:lpstr>Criteria 16b</vt:lpstr>
      <vt:lpstr>Criteria 16c</vt:lpstr>
      <vt:lpstr>Criteria 16d</vt:lpstr>
      <vt:lpstr>Criteria 16e</vt:lpstr>
      <vt:lpstr>Criteria 16f</vt:lpstr>
      <vt:lpstr>Criteria 16g</vt:lpstr>
      <vt:lpstr>Criteria 16h</vt:lpstr>
      <vt:lpstr>Criteria 16i</vt:lpstr>
      <vt:lpstr>Criteria 17</vt:lpstr>
      <vt:lpstr>Criteria 18</vt:lpstr>
      <vt:lpstr>Criteria 19a</vt:lpstr>
      <vt:lpstr>Criteria 19b</vt:lpstr>
      <vt:lpstr>Criteria 19c</vt:lpstr>
      <vt:lpstr>Criteria 19d</vt:lpstr>
      <vt:lpstr>Criteria 19e</vt:lpstr>
      <vt:lpstr>Criteria 20</vt:lpstr>
      <vt:lpstr>Criteria 21</vt:lpstr>
      <vt:lpstr>Criteria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Alex Parkin</cp:lastModifiedBy>
  <cp:revision/>
  <dcterms:created xsi:type="dcterms:W3CDTF">2021-03-11T12:11:45Z</dcterms:created>
  <dcterms:modified xsi:type="dcterms:W3CDTF">2024-02-01T10:09:23Z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