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style12.xml" ContentType="application/vnd.ms-office.chartstyle+xml"/>
  <Override PartName="/xl/charts/colors12.xml" ContentType="application/vnd.ms-office.chartcolorstyle+xml"/>
  <Override PartName="/xl/charts/chart22.xml" ContentType="application/vnd.openxmlformats-officedocument.drawingml.chart+xml"/>
  <Override PartName="/xl/charts/style13.xml" ContentType="application/vnd.ms-office.chartstyle+xml"/>
  <Override PartName="/xl/charts/colors13.xml" ContentType="application/vnd.ms-office.chartcolorstyle+xml"/>
  <Override PartName="/xl/charts/chart23.xml" ContentType="application/vnd.openxmlformats-officedocument.drawingml.chart+xml"/>
  <Override PartName="/xl/charts/style14.xml" ContentType="application/vnd.ms-office.chartstyle+xml"/>
  <Override PartName="/xl/charts/colors14.xml" ContentType="application/vnd.ms-office.chartcolorstyle+xml"/>
  <Override PartName="/xl/charts/chart24.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3.xml" ContentType="application/vnd.openxmlformats-officedocument.drawing+xml"/>
  <Override PartName="/xl/tables/table8.xml" ContentType="application/vnd.openxmlformats-officedocument.spreadsheetml.table+xml"/>
  <Override PartName="/xl/drawings/drawing4.xml" ContentType="application/vnd.openxmlformats-officedocument.drawing+xml"/>
  <Override PartName="/xl/tables/table9.xml" ContentType="application/vnd.openxmlformats-officedocument.spreadsheetml.table+xml"/>
  <Override PartName="/xl/drawings/drawing5.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6.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ThomasWhittaker\Documents\NFCC\Documents to Upload\"/>
    </mc:Choice>
  </mc:AlternateContent>
  <xr:revisionPtr revIDLastSave="0" documentId="8_{70BB50CF-6647-4776-837F-0F0BA5CDC39A}" xr6:coauthVersionLast="47" xr6:coauthVersionMax="47" xr10:uidLastSave="{00000000-0000-0000-0000-000000000000}"/>
  <bookViews>
    <workbookView xWindow="-28920" yWindow="1380" windowWidth="29040" windowHeight="15840" tabRatio="683" activeTab="1" xr2:uid="{FE4A2CF9-AE39-4085-B55D-B7C160E4415C}"/>
  </bookViews>
  <sheets>
    <sheet name="Instructions" sheetId="24" r:id="rId1"/>
    <sheet name="Dashboard" sheetId="1" r:id="rId2"/>
    <sheet name="Lists" sheetId="6" state="hidden" r:id="rId3"/>
    <sheet name="Criteria 1a" sheetId="2" r:id="rId4"/>
    <sheet name="Criteria 1b" sheetId="42" r:id="rId5"/>
    <sheet name="Criteria 2" sheetId="7" r:id="rId6"/>
    <sheet name="Criteria 3" sheetId="8" r:id="rId7"/>
    <sheet name="Criteria 4" sheetId="9" r:id="rId8"/>
    <sheet name="Criteria 5" sheetId="10" r:id="rId9"/>
    <sheet name="Criteria 6" sheetId="11" r:id="rId10"/>
    <sheet name="Criteria 7a" sheetId="12" r:id="rId11"/>
    <sheet name="Criteria 7b" sheetId="43" r:id="rId12"/>
    <sheet name="Criteria 7c" sheetId="44" r:id="rId13"/>
    <sheet name="Criteria 8" sheetId="13" r:id="rId14"/>
    <sheet name="Criteria 9" sheetId="14" r:id="rId15"/>
    <sheet name="Criteria 10a" sheetId="15" r:id="rId16"/>
    <sheet name="Criteria 10b" sheetId="45" r:id="rId17"/>
    <sheet name="Criteria 11" sheetId="16" r:id="rId18"/>
    <sheet name="Criteria 12" sheetId="34" r:id="rId19"/>
    <sheet name="Criteria 13" sheetId="35" r:id="rId20"/>
    <sheet name="Criteria 14" sheetId="36" r:id="rId21"/>
    <sheet name="Criteria 15" sheetId="37" r:id="rId22"/>
    <sheet name="Criteria 16" sheetId="38" r:id="rId23"/>
    <sheet name="Criteria 17" sheetId="39" r:id="rId24"/>
    <sheet name="Criteria 18" sheetId="40" r:id="rId2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 i="6" l="1"/>
  <c r="M8" i="6"/>
  <c r="L8" i="6"/>
  <c r="E8" i="6"/>
  <c r="C34" i="1"/>
  <c r="K25" i="1"/>
  <c r="J25" i="1"/>
  <c r="I25" i="1"/>
  <c r="H25" i="1"/>
  <c r="G25" i="1"/>
  <c r="F25" i="1"/>
  <c r="E25" i="1"/>
  <c r="D25" i="1"/>
  <c r="C25" i="1"/>
  <c r="C26" i="1"/>
  <c r="D26" i="1"/>
  <c r="E26" i="1"/>
  <c r="F26" i="1"/>
  <c r="G26" i="1"/>
  <c r="H26" i="1"/>
  <c r="I26" i="1"/>
  <c r="J26" i="1"/>
  <c r="K26" i="1"/>
  <c r="C27" i="1"/>
  <c r="D27" i="1"/>
  <c r="E27" i="1"/>
  <c r="F27" i="1"/>
  <c r="G27" i="1"/>
  <c r="H27" i="1"/>
  <c r="I27" i="1"/>
  <c r="J27" i="1"/>
  <c r="K27" i="1"/>
  <c r="C28" i="1"/>
  <c r="D28" i="1"/>
  <c r="E28" i="1"/>
  <c r="F28" i="1"/>
  <c r="G28" i="1"/>
  <c r="H28" i="1"/>
  <c r="I28" i="1"/>
  <c r="J28" i="1"/>
  <c r="K28" i="1"/>
  <c r="C29" i="1"/>
  <c r="D29" i="1"/>
  <c r="E29" i="1"/>
  <c r="F29" i="1"/>
  <c r="G29" i="1"/>
  <c r="H29" i="1"/>
  <c r="I29" i="1"/>
  <c r="J29" i="1"/>
  <c r="K29" i="1"/>
  <c r="C30" i="1"/>
  <c r="D30" i="1"/>
  <c r="E30" i="1"/>
  <c r="F30" i="1"/>
  <c r="G30" i="1"/>
  <c r="H30" i="1"/>
  <c r="I30" i="1"/>
  <c r="J30" i="1"/>
  <c r="K30" i="1"/>
  <c r="C31" i="1"/>
  <c r="D31" i="1"/>
  <c r="E31" i="1"/>
  <c r="F31" i="1"/>
  <c r="G31" i="1"/>
  <c r="H31" i="1"/>
  <c r="I31" i="1"/>
  <c r="J31" i="1"/>
  <c r="K31" i="1"/>
  <c r="C32" i="1"/>
  <c r="D32" i="1"/>
  <c r="E32" i="1"/>
  <c r="F32" i="1"/>
  <c r="G32" i="1"/>
  <c r="H32" i="1"/>
  <c r="I32" i="1"/>
  <c r="J32" i="1"/>
  <c r="K32" i="1"/>
  <c r="C33" i="1"/>
  <c r="D33" i="1"/>
  <c r="E33" i="1"/>
  <c r="F33" i="1"/>
  <c r="G33" i="1"/>
  <c r="H33" i="1"/>
  <c r="I33" i="1"/>
  <c r="J33" i="1"/>
  <c r="K33" i="1"/>
  <c r="K24" i="1"/>
  <c r="J24" i="1"/>
  <c r="I24" i="1"/>
  <c r="H24" i="1"/>
  <c r="G24" i="1"/>
  <c r="F24" i="1"/>
  <c r="E24" i="1"/>
  <c r="D24" i="1"/>
  <c r="C24" i="1"/>
  <c r="D2" i="45"/>
  <c r="K21" i="1"/>
  <c r="J21" i="1"/>
  <c r="I21" i="1"/>
  <c r="H21" i="1"/>
  <c r="G21" i="1"/>
  <c r="F21" i="1"/>
  <c r="E21" i="1"/>
  <c r="D21" i="1"/>
  <c r="C21" i="1"/>
  <c r="K20" i="1"/>
  <c r="J20" i="1"/>
  <c r="I20" i="1"/>
  <c r="H20" i="1"/>
  <c r="G20" i="1"/>
  <c r="F20" i="1"/>
  <c r="E20" i="1"/>
  <c r="D20" i="1"/>
  <c r="C20" i="1"/>
  <c r="D19" i="1"/>
  <c r="C19" i="1"/>
  <c r="D2" i="44"/>
  <c r="D2" i="43"/>
  <c r="K15" i="1"/>
  <c r="J15" i="1"/>
  <c r="I15" i="1"/>
  <c r="H15" i="1"/>
  <c r="G15" i="1"/>
  <c r="F15" i="1"/>
  <c r="E15" i="1"/>
  <c r="D15" i="1"/>
  <c r="C15" i="1"/>
  <c r="K16" i="1"/>
  <c r="J16" i="1"/>
  <c r="I16" i="1"/>
  <c r="H16" i="1"/>
  <c r="G16" i="1"/>
  <c r="F16" i="1"/>
  <c r="E16" i="1"/>
  <c r="D16" i="1"/>
  <c r="C16" i="1"/>
  <c r="K17" i="1"/>
  <c r="J17" i="1"/>
  <c r="I17" i="1"/>
  <c r="H17" i="1"/>
  <c r="G17" i="1"/>
  <c r="F17" i="1"/>
  <c r="E17" i="1"/>
  <c r="D17" i="1"/>
  <c r="C17" i="1"/>
  <c r="K18" i="1"/>
  <c r="J18" i="1"/>
  <c r="I18" i="1"/>
  <c r="H18" i="1"/>
  <c r="G18" i="1"/>
  <c r="F18" i="1"/>
  <c r="E18" i="1"/>
  <c r="D18" i="1"/>
  <c r="C18" i="1"/>
  <c r="K19" i="1"/>
  <c r="J19" i="1"/>
  <c r="I19" i="1"/>
  <c r="H19" i="1"/>
  <c r="G19" i="1"/>
  <c r="F19" i="1"/>
  <c r="E19" i="1"/>
  <c r="K14" i="1"/>
  <c r="J14" i="1"/>
  <c r="I14" i="1"/>
  <c r="H14" i="1"/>
  <c r="G14" i="1"/>
  <c r="F14" i="1"/>
  <c r="E14" i="1"/>
  <c r="D14" i="1"/>
  <c r="C14" i="1"/>
  <c r="K13" i="1"/>
  <c r="J13" i="1"/>
  <c r="I13" i="1"/>
  <c r="H13" i="1"/>
  <c r="G13" i="1"/>
  <c r="F13" i="1"/>
  <c r="E13" i="1"/>
  <c r="D13" i="1"/>
  <c r="C13" i="1"/>
  <c r="C12" i="1"/>
  <c r="D2" i="42"/>
  <c r="K23" i="1" l="1"/>
  <c r="J23" i="1"/>
  <c r="I23" i="1"/>
  <c r="H23" i="1"/>
  <c r="G23" i="1"/>
  <c r="F23" i="1"/>
  <c r="E23" i="1"/>
  <c r="D23" i="1"/>
  <c r="C23" i="1"/>
  <c r="K22" i="1"/>
  <c r="J22" i="1"/>
  <c r="I22" i="1"/>
  <c r="H22" i="1"/>
  <c r="G22" i="1"/>
  <c r="F22" i="1"/>
  <c r="E22" i="1"/>
  <c r="D22" i="1"/>
  <c r="C22" i="1"/>
  <c r="K12" i="1"/>
  <c r="J12" i="1"/>
  <c r="I12" i="1"/>
  <c r="H12" i="1"/>
  <c r="G12" i="1"/>
  <c r="F12" i="1"/>
  <c r="E12" i="1"/>
  <c r="D12" i="1"/>
  <c r="D2" i="40"/>
  <c r="Y8" i="6" s="1"/>
  <c r="D2" i="39"/>
  <c r="X8" i="6" s="1"/>
  <c r="D2" i="38"/>
  <c r="W8" i="6" s="1"/>
  <c r="D2" i="37"/>
  <c r="V8" i="6" s="1"/>
  <c r="D2" i="36"/>
  <c r="U8" i="6" s="1"/>
  <c r="D2" i="35"/>
  <c r="T8" i="6" s="1"/>
  <c r="D2" i="34"/>
  <c r="S8" i="6" s="1"/>
  <c r="D2" i="16"/>
  <c r="D2" i="15"/>
  <c r="D2" i="14"/>
  <c r="D2" i="13"/>
  <c r="D2" i="12"/>
  <c r="D2" i="11"/>
  <c r="D2" i="10"/>
  <c r="D2" i="9"/>
  <c r="D2" i="8"/>
  <c r="D2" i="7"/>
  <c r="D2" i="2"/>
  <c r="H34" i="1" l="1"/>
  <c r="G34" i="1"/>
  <c r="F34" i="1"/>
  <c r="E34" i="1"/>
  <c r="D34" i="1"/>
  <c r="R8" i="6"/>
  <c r="P8" i="6"/>
  <c r="O8" i="6"/>
  <c r="N8" i="6"/>
  <c r="K8" i="6"/>
  <c r="J8" i="6"/>
  <c r="G8" i="6"/>
  <c r="D8" i="6"/>
  <c r="E12" i="6" l="1"/>
  <c r="E11" i="6"/>
  <c r="K34" i="1"/>
  <c r="I34" i="1"/>
  <c r="J34" i="1"/>
  <c r="I8" i="6"/>
  <c r="H8" i="6"/>
  <c r="E10" i="6" s="1"/>
  <c r="F8" i="6"/>
</calcChain>
</file>

<file path=xl/sharedStrings.xml><?xml version="1.0" encoding="utf-8"?>
<sst xmlns="http://schemas.openxmlformats.org/spreadsheetml/2006/main" count="508" uniqueCount="317">
  <si>
    <t>Please fill in the contact details below:</t>
  </si>
  <si>
    <t>Overall Compliance with Standard</t>
  </si>
  <si>
    <t>Fire and Rescue Service</t>
  </si>
  <si>
    <t>Contact Name</t>
  </si>
  <si>
    <t>Contact Email Address</t>
  </si>
  <si>
    <t>Contact Phone Number</t>
  </si>
  <si>
    <t>Criteria</t>
  </si>
  <si>
    <t>Description</t>
  </si>
  <si>
    <t>Priority</t>
  </si>
  <si>
    <t>Impact</t>
  </si>
  <si>
    <t>Compliance</t>
  </si>
  <si>
    <t>Low</t>
  </si>
  <si>
    <t>Medium</t>
  </si>
  <si>
    <t>High</t>
  </si>
  <si>
    <t>Fully Compliant</t>
  </si>
  <si>
    <t>Partically Compliant</t>
  </si>
  <si>
    <t>Non Compliant</t>
  </si>
  <si>
    <t>Chart</t>
  </si>
  <si>
    <t>Total</t>
  </si>
  <si>
    <t>Partially Compliant</t>
  </si>
  <si>
    <t>Criteria 2</t>
  </si>
  <si>
    <t>Criteria 3</t>
  </si>
  <si>
    <t>Criteria 4</t>
  </si>
  <si>
    <t>Criteria 5</t>
  </si>
  <si>
    <t>Criteria 6</t>
  </si>
  <si>
    <t>Criteria 8</t>
  </si>
  <si>
    <t>Criteria 9</t>
  </si>
  <si>
    <t>Criteria 11</t>
  </si>
  <si>
    <t>Criteria 12</t>
  </si>
  <si>
    <t>Criteria 13</t>
  </si>
  <si>
    <t>Criteria 14</t>
  </si>
  <si>
    <t>Criteria 15</t>
  </si>
  <si>
    <t>Criteria 16</t>
  </si>
  <si>
    <t>Criteria 17</t>
  </si>
  <si>
    <t>Criteria 18</t>
  </si>
  <si>
    <t>Partial Compliant</t>
  </si>
  <si>
    <t>Non compliant</t>
  </si>
  <si>
    <t>Column1</t>
  </si>
  <si>
    <t>Work assigned to</t>
  </si>
  <si>
    <t>Projected date for completion</t>
  </si>
  <si>
    <t>Description of work needing to be done</t>
  </si>
  <si>
    <t>Evidence of Compliance</t>
  </si>
  <si>
    <t>Task 2/1</t>
  </si>
  <si>
    <t>Task 2/2</t>
  </si>
  <si>
    <t>Task 2/3</t>
  </si>
  <si>
    <t>Task 2/4</t>
  </si>
  <si>
    <t>Task 2/5</t>
  </si>
  <si>
    <t>Task 2/6</t>
  </si>
  <si>
    <t>Task 2/7</t>
  </si>
  <si>
    <t>Task 2/8</t>
  </si>
  <si>
    <t>Task 2/9</t>
  </si>
  <si>
    <t>Task 2/10</t>
  </si>
  <si>
    <t>Task 3/1</t>
  </si>
  <si>
    <t>Task 3/2</t>
  </si>
  <si>
    <t>Task 3/3</t>
  </si>
  <si>
    <t>Task 3/4</t>
  </si>
  <si>
    <t>Task 3/5</t>
  </si>
  <si>
    <t>Task 3/6</t>
  </si>
  <si>
    <t>Task 3/7</t>
  </si>
  <si>
    <t>Task 3/8</t>
  </si>
  <si>
    <t>Task 3/9</t>
  </si>
  <si>
    <t>Task 3/10</t>
  </si>
  <si>
    <t>Task 4/1</t>
  </si>
  <si>
    <t>Task 4/2</t>
  </si>
  <si>
    <t>Task 4/3</t>
  </si>
  <si>
    <t>Task 4/4</t>
  </si>
  <si>
    <t>Task 4/5</t>
  </si>
  <si>
    <t>Task 4/6</t>
  </si>
  <si>
    <t>Task 4/7</t>
  </si>
  <si>
    <t>Task 4/8</t>
  </si>
  <si>
    <t>Task 4/9</t>
  </si>
  <si>
    <t>Task 4/10</t>
  </si>
  <si>
    <t>Task 5/1</t>
  </si>
  <si>
    <t>Task 5/2</t>
  </si>
  <si>
    <t>Task 5/3</t>
  </si>
  <si>
    <t>Task 5/4</t>
  </si>
  <si>
    <t>Task 5/5</t>
  </si>
  <si>
    <t>Task 5/6</t>
  </si>
  <si>
    <t>Task 5/7</t>
  </si>
  <si>
    <t>Task 5/8</t>
  </si>
  <si>
    <t>Task 5/9</t>
  </si>
  <si>
    <t>Task 5/10</t>
  </si>
  <si>
    <t>Task 6/1</t>
  </si>
  <si>
    <t>Task 6/2</t>
  </si>
  <si>
    <t>Task 6/3</t>
  </si>
  <si>
    <t>Task 6/4</t>
  </si>
  <si>
    <t>Task 6/5</t>
  </si>
  <si>
    <t>Task 6/6</t>
  </si>
  <si>
    <t>Task 6/7</t>
  </si>
  <si>
    <t>Task 6/8</t>
  </si>
  <si>
    <t>Task 6/9</t>
  </si>
  <si>
    <t>Task 6/10</t>
  </si>
  <si>
    <t>Task 8/1</t>
  </si>
  <si>
    <t>Task 8/2</t>
  </si>
  <si>
    <t>Task 8/3</t>
  </si>
  <si>
    <t>Task 8/4</t>
  </si>
  <si>
    <t>Task 8/5</t>
  </si>
  <si>
    <t>Task 8/6</t>
  </si>
  <si>
    <t>Task 8/7</t>
  </si>
  <si>
    <t>Task 8/8</t>
  </si>
  <si>
    <t>Task 8/9</t>
  </si>
  <si>
    <t>Task 8/10</t>
  </si>
  <si>
    <t>Task 9/1</t>
  </si>
  <si>
    <t>Task 9/2</t>
  </si>
  <si>
    <t>Task 9/3</t>
  </si>
  <si>
    <t>Task 9/4</t>
  </si>
  <si>
    <t>Task 9/5</t>
  </si>
  <si>
    <t>Task 9/6</t>
  </si>
  <si>
    <t>Task 9/7</t>
  </si>
  <si>
    <t>Task 9/8</t>
  </si>
  <si>
    <t>Task 9/9</t>
  </si>
  <si>
    <t>Task 9/10</t>
  </si>
  <si>
    <t>Task 11/1</t>
  </si>
  <si>
    <t>Task 11/2</t>
  </si>
  <si>
    <t>Task 11/3</t>
  </si>
  <si>
    <t>Task 11/4</t>
  </si>
  <si>
    <t>Task 11/5</t>
  </si>
  <si>
    <t>Task 11/6</t>
  </si>
  <si>
    <t>Task 11/7</t>
  </si>
  <si>
    <t>Task 11/8</t>
  </si>
  <si>
    <t>Task 11/9</t>
  </si>
  <si>
    <t>Task 11/10</t>
  </si>
  <si>
    <t>Task 12/1</t>
  </si>
  <si>
    <t>Task 12/2</t>
  </si>
  <si>
    <t>Task 12/3</t>
  </si>
  <si>
    <t>Task 12/4</t>
  </si>
  <si>
    <t>Task 12/5</t>
  </si>
  <si>
    <t>Task 12/6</t>
  </si>
  <si>
    <t>Task 12/7</t>
  </si>
  <si>
    <t>Task 12/8</t>
  </si>
  <si>
    <t>Task 12/9</t>
  </si>
  <si>
    <t>Task 12/10</t>
  </si>
  <si>
    <t>Task 13/1</t>
  </si>
  <si>
    <t>Task 13/2</t>
  </si>
  <si>
    <t>Task 13/3</t>
  </si>
  <si>
    <t>Task 13/4</t>
  </si>
  <si>
    <t>Task 13/5</t>
  </si>
  <si>
    <t>Task 13/6</t>
  </si>
  <si>
    <t>Task 13/7</t>
  </si>
  <si>
    <t>Task 13/8</t>
  </si>
  <si>
    <t>Task 13/9</t>
  </si>
  <si>
    <t>Task 13/10</t>
  </si>
  <si>
    <t>Task 14/1</t>
  </si>
  <si>
    <t>Task 14/2</t>
  </si>
  <si>
    <t>Task 14/3</t>
  </si>
  <si>
    <t>Task 14/4</t>
  </si>
  <si>
    <t>Task 14/5</t>
  </si>
  <si>
    <t>Task 14/6</t>
  </si>
  <si>
    <t>Task 14/7</t>
  </si>
  <si>
    <t>Task 14/8</t>
  </si>
  <si>
    <t>Task 14/9</t>
  </si>
  <si>
    <t>Task 14/10</t>
  </si>
  <si>
    <t>Task 15/1</t>
  </si>
  <si>
    <t>Task 15/2</t>
  </si>
  <si>
    <t>Task 15/3</t>
  </si>
  <si>
    <t>Task 15/4</t>
  </si>
  <si>
    <t>Task 15/5</t>
  </si>
  <si>
    <t>Task 15/6</t>
  </si>
  <si>
    <t>Task 15/7</t>
  </si>
  <si>
    <t>Task 15/8</t>
  </si>
  <si>
    <t>Task 15/9</t>
  </si>
  <si>
    <t>Task 15/10</t>
  </si>
  <si>
    <t>Task 16/1</t>
  </si>
  <si>
    <t>Task 16/2</t>
  </si>
  <si>
    <t>Task 16/3</t>
  </si>
  <si>
    <t>Task 16/4</t>
  </si>
  <si>
    <t>Task 16/5</t>
  </si>
  <si>
    <t>Task 16/6</t>
  </si>
  <si>
    <t>Task 16/7</t>
  </si>
  <si>
    <t>Task 16/8</t>
  </si>
  <si>
    <t>Task 16/9</t>
  </si>
  <si>
    <t>Task 16/10</t>
  </si>
  <si>
    <t>Task 17/1</t>
  </si>
  <si>
    <t>Task 17/2</t>
  </si>
  <si>
    <t>Task 17/3</t>
  </si>
  <si>
    <t>Task 17/4</t>
  </si>
  <si>
    <t>Task 17/5</t>
  </si>
  <si>
    <t>Task 17/6</t>
  </si>
  <si>
    <t>Task 17/7</t>
  </si>
  <si>
    <t>Task 17/8</t>
  </si>
  <si>
    <t>Task 17/9</t>
  </si>
  <si>
    <t>Task 17/10</t>
  </si>
  <si>
    <t>Task 18/1</t>
  </si>
  <si>
    <t>Task 18/2</t>
  </si>
  <si>
    <t>Task 18/3</t>
  </si>
  <si>
    <t>Task 18/4</t>
  </si>
  <si>
    <t>Task 18/5</t>
  </si>
  <si>
    <t>Task 18/6</t>
  </si>
  <si>
    <t>Task 18/7</t>
  </si>
  <si>
    <t>Task 18/8</t>
  </si>
  <si>
    <t>Task 18/9</t>
  </si>
  <si>
    <t>Task 18/10</t>
  </si>
  <si>
    <t>Make available information about premises to all employees who need it when required, allowing them to be informed, stay safe and effectively carry out their duties</t>
  </si>
  <si>
    <t>Respond to statutory and non-statutory consultations, where the service is a regulator, in a timely and appropriate way</t>
  </si>
  <si>
    <t>Have in place necessary succession planning and processes to maintain a sustainable competent protection workforce</t>
  </si>
  <si>
    <t>Provide support to operational response employees and any other employees undertaking protection activities to build knowledge and understanding</t>
  </si>
  <si>
    <t>Demonstrate how it monitors and evaluates the effectiveness, efficiency and impact of its protection activities</t>
  </si>
  <si>
    <t>Generate a culture which embraces national and organisational learning allowing it to identify and capture feedback from a range of sources; evaluate, share and act upon it to drive innovation and continuous improvement and enhance future performance</t>
  </si>
  <si>
    <t>Where Fire Investigation is managed within its protection function, a fire and rescue service must investigate, report on and learn from the cause and behaviour of fires, working with others when appropriate</t>
  </si>
  <si>
    <t xml:space="preserve">Where Petroleum or Explosives regulation is managed within its protection function, a fire and rescue service must investigate, report on and learn from causes of petroleum and explosives related incidents. </t>
  </si>
  <si>
    <t>Contribute and support national campaigns and initiatives, where appropriate and where resources are available</t>
  </si>
  <si>
    <t>Gather and maintain an accurate risk profile and supporting information about relevant premises in a manner that is compliant with legislation</t>
  </si>
  <si>
    <t>Plan and deliver effective and robust protection activities to mitigate and reduce the risks identified through its community risk management planning in compliance with the Regulator’s Code and the principles of Better Regulation</t>
  </si>
  <si>
    <t>Maintain an ability to deliver necessary statutory protection activities at all times</t>
  </si>
  <si>
    <t>Collaborate with fire and rescue services and other partners to deliver protection and enforcement activities in the most efficient and effective way possible</t>
  </si>
  <si>
    <t>Is FRS fully compliant with this Criteria?</t>
  </si>
  <si>
    <t>Ensure there is a mechanism for employees to feedback any new or emerging information or risks about buildings as a result of them carrying out their duties, to enable it to maintain an accurate risk profile</t>
  </si>
  <si>
    <t>Maximise opportunities gained from supporting the National Fire Chiefs Council (NFCC) network by sharing learning and experiences, collaborating with others and contributing to the continual improvement of fire protection activities</t>
  </si>
  <si>
    <t>1a</t>
  </si>
  <si>
    <t>1b</t>
  </si>
  <si>
    <t>Through its community risk management planning:
identify and understand its risk profile related to the built environment, including premises they need to regulate</t>
  </si>
  <si>
    <t>Through its community risk management planning: ensure equality of fire safety provision by considering the needs of the whole community</t>
  </si>
  <si>
    <t>Plan and deliver engagement with those who are responsible for keeping relevant premises safe to provide advice and education in a constructive and helpful way on matters relating to fire safety, petroleum, and explosives legislation, including:
b. actively promoting and supporting Primary Authority Partnership schemes in compliance with relevant Primary Authority legislation, where appropriate</t>
  </si>
  <si>
    <t>7a</t>
  </si>
  <si>
    <t>7b</t>
  </si>
  <si>
    <t>7c</t>
  </si>
  <si>
    <t>Plan and deliver engagement with those who are responsible for keeping relevant premises safe to provide advice and education in a constructive and helpful way on matters relating to fire safety, petroleum, and explosives legislation, including:
b. ensuring equality of access to fire safety provisions by removing communication barriers when issuing information, advice, or taking enforcement action.</t>
  </si>
  <si>
    <t xml:space="preserve">Plan and deliver engagement with those who are responsible for keeping relevant premises safe to provide advice and education in a constructive and helpful way on matters relating to fire safety, petroleum, and explosives legislation, including:
a. working to reduce the number of Unwanted Fire Signals (UwFS) that are generated from premises protected by automatic fire detection and fire alarm systems </t>
  </si>
  <si>
    <t>Recruit, train, develop and maintain a competent and professional protection workforce by:
a. adopting the Competency Framework for Fire Safety Regulators (the framework), where relevant to the role and embedding it into local policies, procedures, tailored guidance, and training materials</t>
  </si>
  <si>
    <t>Recruit, train, develop and maintain a competent and professional protection workforce by:
b. recording and monitoring competence.</t>
  </si>
  <si>
    <t>10b</t>
  </si>
  <si>
    <t>10a</t>
  </si>
  <si>
    <t>Through its community risk management planning:
a. identify and understand its risk profile related to the built environment, including premises they need to regulate</t>
  </si>
  <si>
    <t>Through its community risk management planning: 
b. ensure equality of fire safety provision by considering the needs of the whole community</t>
  </si>
  <si>
    <t>Task 1b/1</t>
  </si>
  <si>
    <t>Task 1b/2</t>
  </si>
  <si>
    <t>Task 1b/3</t>
  </si>
  <si>
    <t>Task 1b/4</t>
  </si>
  <si>
    <t>Task 1b/5</t>
  </si>
  <si>
    <t>Task 1b/6</t>
  </si>
  <si>
    <t>Task 1b/7</t>
  </si>
  <si>
    <t>Task 1b/8</t>
  </si>
  <si>
    <t>Task 1b/9</t>
  </si>
  <si>
    <t>Task 1b/10</t>
  </si>
  <si>
    <t>Task 1b/11</t>
  </si>
  <si>
    <t>Task 1a/1</t>
  </si>
  <si>
    <t>Task 1a/2</t>
  </si>
  <si>
    <t>Task 1a/3</t>
  </si>
  <si>
    <t>Task 1a/4</t>
  </si>
  <si>
    <t>Task 1a/5</t>
  </si>
  <si>
    <t>Task 1a/6</t>
  </si>
  <si>
    <t>Task 1a/7</t>
  </si>
  <si>
    <t>Task 1a/8</t>
  </si>
  <si>
    <t>Task 1a/9</t>
  </si>
  <si>
    <t>Task 1a/10</t>
  </si>
  <si>
    <t>Task 1a/11</t>
  </si>
  <si>
    <t>ensure there is a mechanism for employees to feedback any new or emerging information or risks about buildings as a result of them carrying out their duties, to enable it to maintain an accurate risk profile;</t>
  </si>
  <si>
    <t>plan and deliver effective and robust protection activities to mitigate and reduce the risks identified through its community risk management planning in compliance with the Regulator’s Code and the principles of Better Regulation;</t>
  </si>
  <si>
    <t>maintain an ability to deliver necessary statutory protection activities at all times;</t>
  </si>
  <si>
    <t>Task 7a/1</t>
  </si>
  <si>
    <t>Task 7a/2</t>
  </si>
  <si>
    <t>Task 7a/3</t>
  </si>
  <si>
    <t>Task 7a/4</t>
  </si>
  <si>
    <t>Task 7a/5</t>
  </si>
  <si>
    <t>Task 7a/6</t>
  </si>
  <si>
    <t>Task 7a/7</t>
  </si>
  <si>
    <t>Task 7a/8</t>
  </si>
  <si>
    <t>Task 7a/9</t>
  </si>
  <si>
    <t>Task 7a/10</t>
  </si>
  <si>
    <t>Task 7b/1</t>
  </si>
  <si>
    <t>Task 7b/2</t>
  </si>
  <si>
    <t>Task 7b/3</t>
  </si>
  <si>
    <t>Task 7b/4</t>
  </si>
  <si>
    <t>Task 7b/5</t>
  </si>
  <si>
    <t>Task 7b/6</t>
  </si>
  <si>
    <t>Task 7b/7</t>
  </si>
  <si>
    <t>Task 7b/8</t>
  </si>
  <si>
    <t>Task 7b/9</t>
  </si>
  <si>
    <t>Task 7b/10</t>
  </si>
  <si>
    <t>Task 7c/1</t>
  </si>
  <si>
    <t>Task 7c/2</t>
  </si>
  <si>
    <t>Task 7c/3</t>
  </si>
  <si>
    <t>Task 7c/4</t>
  </si>
  <si>
    <t>Task 7c/5</t>
  </si>
  <si>
    <t>Task 7c/6</t>
  </si>
  <si>
    <t>Task 7c/7</t>
  </si>
  <si>
    <t>Task 7c/8</t>
  </si>
  <si>
    <t>Task 7c/9</t>
  </si>
  <si>
    <t>Task 7c/10</t>
  </si>
  <si>
    <t>respond to statutory and non-statutory consultations, where the service is a regulator, in a timely and appropriate way;</t>
  </si>
  <si>
    <t>collaborate with fire and rescue services and other partners to deliver protection and enforcement activities in the most efficient and effective way possible;</t>
  </si>
  <si>
    <t>recruit, train, develop and maintain a competent and professional protection workforce by:
b. recording and monitoring competence.</t>
  </si>
  <si>
    <t>have in place necessary succession planning and processes to maintain a sustainable competent protection workforce;</t>
  </si>
  <si>
    <t>provide support to operational response employees and any other employees undertaking protection activities to build knowledge and understanding;</t>
  </si>
  <si>
    <t xml:space="preserve">demonstrate how it monitors and evaluates the effectiveness, efficiency and impact of its protection activities; </t>
  </si>
  <si>
    <t>generate a culture which embraces national and organisational learning allowing it to identify and capture feedback from a range of sources; evaluate, share and act upon it to drive innovation and continuous improvement and enhance future performance;</t>
  </si>
  <si>
    <t>Where Fire Investigation is managed within a fire and rescue service’s protection function, a fire and rescue service must investigate, report on and learn from the cause and behaviour of fires, working with others when appropriate.</t>
  </si>
  <si>
    <t>Task 10a/1</t>
  </si>
  <si>
    <t>Task 10a/2</t>
  </si>
  <si>
    <t>Task 10a/3</t>
  </si>
  <si>
    <t>Task 10a/4</t>
  </si>
  <si>
    <t>Task 10a/5</t>
  </si>
  <si>
    <t>Task 10a/6</t>
  </si>
  <si>
    <t>Task 10a/7</t>
  </si>
  <si>
    <t>Task 10a/8</t>
  </si>
  <si>
    <t>Task 10a/9</t>
  </si>
  <si>
    <t>Task 10a/10</t>
  </si>
  <si>
    <t>Task 10b/1</t>
  </si>
  <si>
    <t>Task 10b/2</t>
  </si>
  <si>
    <t>Task 10b/3</t>
  </si>
  <si>
    <t>Task 10b/4</t>
  </si>
  <si>
    <t>Task 10b/5</t>
  </si>
  <si>
    <t>Task 10b/6</t>
  </si>
  <si>
    <t>Task 10b/7</t>
  </si>
  <si>
    <t>Task 10b/8</t>
  </si>
  <si>
    <t>Task 10b/9</t>
  </si>
  <si>
    <t>Task 10b/10</t>
  </si>
  <si>
    <t>Where Petroleum or Explosives regulation is managed within its protection function, a fire and rescue service must investigate, report on and learn from causes of petroleum and explosives related incidents.</t>
  </si>
  <si>
    <t>Maximise opportunities gained from supporting the National Fire Chiefs Council (NFCC) network by sharing learning and experiences, collaborating with others and contributing to the continual improvement of fire protection activities;</t>
  </si>
  <si>
    <t>Contribute and support national campaigns and initiatives, where appropriate and where resources are available.</t>
  </si>
  <si>
    <t>Criteria 1a</t>
  </si>
  <si>
    <t>Criteria 1b</t>
  </si>
  <si>
    <t>Criteria 7a</t>
  </si>
  <si>
    <t>Criteria 7b</t>
  </si>
  <si>
    <t>Criteria 7c</t>
  </si>
  <si>
    <t>Criteria 10a</t>
  </si>
  <si>
    <t>Criteria 10b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</si>
</sst>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
      <b/>
      <sz val="14"/>
      <color theme="1"/>
      <name val="Calibri"/>
      <family val="2"/>
      <scheme val="minor"/>
    </font>
    <font>
      <sz val="11"/>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
      <patternFill patternType="solid">
        <fgColor rgb="FF002060"/>
        <bgColor indexed="64"/>
      </patternFill>
    </fill>
    <fill>
      <patternFill patternType="solid">
        <fgColor rgb="FF6598FF"/>
        <bgColor indexed="64"/>
      </patternFill>
    </fill>
    <fill>
      <patternFill patternType="solid">
        <fgColor rgb="FFD1E0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cellStyleXfs>
  <cellXfs count="104">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3" borderId="1" xfId="0" applyFill="1" applyBorder="1" applyAlignment="1">
      <alignment horizontal="center"/>
    </xf>
    <xf numFmtId="0" fontId="3" fillId="11" borderId="1" xfId="0" applyFont="1" applyFill="1" applyBorder="1" applyAlignment="1">
      <alignment horizontal="center" vertical="center"/>
    </xf>
    <xf numFmtId="0" fontId="3" fillId="11" borderId="1" xfId="0" applyFont="1" applyFill="1" applyBorder="1" applyAlignment="1">
      <alignment horizontal="center" vertical="center" wrapText="1"/>
    </xf>
    <xf numFmtId="0" fontId="3" fillId="11" borderId="1" xfId="0" applyFont="1" applyFill="1" applyBorder="1" applyAlignment="1">
      <alignment vertical="center"/>
    </xf>
    <xf numFmtId="14" fontId="3" fillId="11" borderId="1" xfId="0" applyNumberFormat="1"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5" xfId="0" applyFont="1" applyFill="1" applyBorder="1" applyAlignment="1">
      <alignment horizontal="center" vertical="center" wrapText="1"/>
    </xf>
    <xf numFmtId="0" fontId="1" fillId="0" borderId="0" xfId="0" applyFont="1" applyAlignment="1">
      <alignment horizontal="left" vertical="center" wrapText="1"/>
    </xf>
    <xf numFmtId="0" fontId="3" fillId="10" borderId="2" xfId="0" applyFont="1" applyFill="1" applyBorder="1" applyAlignment="1">
      <alignment vertical="center"/>
    </xf>
    <xf numFmtId="0" fontId="0" fillId="0" borderId="2" xfId="0" applyBorder="1" applyAlignment="1">
      <alignment vertic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7" xfId="0" applyBorder="1" applyAlignment="1">
      <alignment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vertical="center"/>
    </xf>
    <xf numFmtId="14" fontId="0" fillId="0" borderId="8" xfId="0" applyNumberFormat="1" applyBorder="1" applyAlignment="1">
      <alignment horizontal="center" vertical="center"/>
    </xf>
    <xf numFmtId="0" fontId="3" fillId="8" borderId="6" xfId="0" applyFont="1" applyFill="1" applyBorder="1" applyAlignment="1">
      <alignment horizontal="center" vertical="center" wrapText="1"/>
    </xf>
    <xf numFmtId="0" fontId="3" fillId="11" borderId="3" xfId="0" applyFont="1" applyFill="1" applyBorder="1" applyAlignment="1">
      <alignment vertical="center"/>
    </xf>
    <xf numFmtId="0" fontId="0" fillId="0" borderId="3" xfId="0" applyBorder="1" applyAlignment="1">
      <alignment vertical="center"/>
    </xf>
    <xf numFmtId="0" fontId="0" fillId="0" borderId="9" xfId="0" applyBorder="1" applyAlignment="1">
      <alignment vertical="center"/>
    </xf>
    <xf numFmtId="0" fontId="3" fillId="8" borderId="0" xfId="0" applyFont="1" applyFill="1" applyAlignment="1">
      <alignment vertical="center" wrapText="1"/>
    </xf>
    <xf numFmtId="0" fontId="3" fillId="8" borderId="13" xfId="0" applyFont="1" applyFill="1" applyBorder="1" applyAlignment="1">
      <alignment horizontal="center" vertical="center" wrapText="1"/>
    </xf>
    <xf numFmtId="0" fontId="0" fillId="12" borderId="9" xfId="0" applyFill="1" applyBorder="1" applyAlignment="1">
      <alignment horizontal="center" vertical="center" wrapText="1"/>
    </xf>
    <xf numFmtId="0" fontId="0" fillId="0" borderId="9" xfId="0" applyBorder="1" applyAlignment="1">
      <alignment horizontal="center" vertical="center" wrapText="1"/>
    </xf>
    <xf numFmtId="0" fontId="0" fillId="9" borderId="9" xfId="0" applyFill="1" applyBorder="1" applyAlignment="1">
      <alignment horizontal="center" vertical="center" wrapText="1"/>
    </xf>
    <xf numFmtId="0" fontId="0" fillId="0" borderId="0" xfId="0" applyAlignment="1">
      <alignment vertical="center" wrapText="1"/>
    </xf>
    <xf numFmtId="0" fontId="1" fillId="0" borderId="5" xfId="0" applyFont="1" applyBorder="1" applyAlignment="1">
      <alignment horizontal="center" vertical="center"/>
    </xf>
    <xf numFmtId="0" fontId="0" fillId="9" borderId="1" xfId="0" applyFill="1" applyBorder="1" applyAlignment="1">
      <alignment vertical="center"/>
    </xf>
    <xf numFmtId="0" fontId="3" fillId="8" borderId="23" xfId="0" applyFont="1" applyFill="1" applyBorder="1" applyAlignment="1">
      <alignment horizontal="center" vertical="center" wrapText="1"/>
    </xf>
    <xf numFmtId="0" fontId="1" fillId="6" borderId="26" xfId="0" applyFont="1" applyFill="1" applyBorder="1" applyAlignment="1">
      <alignment vertical="center"/>
    </xf>
    <xf numFmtId="0" fontId="6" fillId="15" borderId="11" xfId="0" applyFont="1" applyFill="1" applyBorder="1" applyAlignment="1">
      <alignment horizontal="left" vertical="center"/>
    </xf>
    <xf numFmtId="49" fontId="3" fillId="8" borderId="4" xfId="0" applyNumberFormat="1" applyFont="1" applyFill="1" applyBorder="1" applyAlignment="1">
      <alignment horizontal="left" vertical="center" wrapText="1"/>
    </xf>
    <xf numFmtId="0" fontId="3" fillId="10" borderId="2" xfId="0" applyFont="1" applyFill="1" applyBorder="1" applyAlignment="1">
      <alignment vertical="center" wrapText="1"/>
    </xf>
    <xf numFmtId="0" fontId="3" fillId="11" borderId="1" xfId="0" applyFont="1" applyFill="1" applyBorder="1" applyAlignment="1">
      <alignment vertical="center" wrapText="1"/>
    </xf>
    <xf numFmtId="14" fontId="3" fillId="11" borderId="1" xfId="0" applyNumberFormat="1" applyFont="1" applyFill="1" applyBorder="1" applyAlignment="1">
      <alignment horizontal="center" vertical="center" wrapText="1"/>
    </xf>
    <xf numFmtId="0" fontId="0" fillId="0" borderId="2" xfId="0" applyBorder="1" applyAlignment="1">
      <alignment vertic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0" fillId="0" borderId="7" xfId="0" applyBorder="1" applyAlignment="1">
      <alignment vertical="center" wrapText="1"/>
    </xf>
    <xf numFmtId="0" fontId="0" fillId="0" borderId="8" xfId="0" applyBorder="1" applyAlignment="1">
      <alignment vertical="center" wrapText="1"/>
    </xf>
    <xf numFmtId="14" fontId="0" fillId="0" borderId="8" xfId="0" applyNumberFormat="1" applyBorder="1" applyAlignment="1">
      <alignment horizontal="center" vertical="center" wrapText="1"/>
    </xf>
    <xf numFmtId="0" fontId="0" fillId="9" borderId="1" xfId="0" applyFill="1" applyBorder="1" applyAlignment="1">
      <alignment vertical="center" wrapText="1"/>
    </xf>
    <xf numFmtId="0" fontId="3" fillId="11" borderId="3" xfId="0" applyFont="1" applyFill="1" applyBorder="1" applyAlignment="1">
      <alignment vertical="center" wrapText="1"/>
    </xf>
    <xf numFmtId="0" fontId="0" fillId="0" borderId="3" xfId="0" applyBorder="1" applyAlignment="1">
      <alignment vertical="center" wrapText="1"/>
    </xf>
    <xf numFmtId="0" fontId="0" fillId="0" borderId="9" xfId="0" applyBorder="1" applyAlignment="1">
      <alignment vertical="center" wrapText="1"/>
    </xf>
    <xf numFmtId="14" fontId="3" fillId="8" borderId="13" xfId="0" applyNumberFormat="1" applyFont="1" applyFill="1" applyBorder="1" applyAlignment="1">
      <alignment horizontal="center" vertical="center" wrapText="1"/>
    </xf>
    <xf numFmtId="0" fontId="3" fillId="8" borderId="22" xfId="0" applyFont="1" applyFill="1" applyBorder="1" applyAlignment="1">
      <alignment horizontal="center" vertical="center" wrapText="1"/>
    </xf>
    <xf numFmtId="0" fontId="0" fillId="12" borderId="9" xfId="0" applyFill="1" applyBorder="1" applyAlignment="1">
      <alignment vertical="center" wrapText="1"/>
    </xf>
    <xf numFmtId="14" fontId="0" fillId="12" borderId="9" xfId="0" applyNumberFormat="1" applyFill="1" applyBorder="1" applyAlignment="1">
      <alignment horizontal="center" vertical="center" wrapText="1"/>
    </xf>
    <xf numFmtId="0" fontId="0" fillId="0" borderId="12" xfId="0" applyBorder="1" applyAlignment="1">
      <alignment vertical="center" wrapText="1"/>
    </xf>
    <xf numFmtId="14" fontId="0" fillId="0" borderId="9" xfId="0" applyNumberFormat="1" applyBorder="1" applyAlignment="1">
      <alignment horizontal="center" vertical="center" wrapText="1"/>
    </xf>
    <xf numFmtId="0" fontId="0" fillId="9" borderId="12" xfId="0" applyFill="1" applyBorder="1" applyAlignment="1">
      <alignment vertical="center" wrapText="1"/>
    </xf>
    <xf numFmtId="0" fontId="0" fillId="9" borderId="9" xfId="0" applyFill="1" applyBorder="1" applyAlignment="1">
      <alignment vertical="center" wrapText="1"/>
    </xf>
    <xf numFmtId="14" fontId="0" fillId="9" borderId="9" xfId="0" applyNumberFormat="1" applyFill="1" applyBorder="1" applyAlignment="1">
      <alignment horizontal="center" vertical="center" wrapText="1"/>
    </xf>
    <xf numFmtId="0" fontId="8" fillId="0" borderId="5" xfId="0" applyFont="1" applyBorder="1" applyAlignment="1">
      <alignment horizontal="center" vertical="center"/>
    </xf>
    <xf numFmtId="0" fontId="8" fillId="2" borderId="5" xfId="0" applyFont="1" applyFill="1" applyBorder="1" applyAlignment="1">
      <alignment horizontal="center" vertical="center"/>
    </xf>
    <xf numFmtId="0" fontId="8" fillId="7" borderId="5" xfId="0" applyFont="1" applyFill="1" applyBorder="1" applyAlignment="1">
      <alignment horizontal="center" vertical="center"/>
    </xf>
    <xf numFmtId="0" fontId="8" fillId="7" borderId="6" xfId="0" applyFont="1" applyFill="1" applyBorder="1" applyAlignment="1">
      <alignment horizontal="center" vertical="center"/>
    </xf>
    <xf numFmtId="0" fontId="8" fillId="6" borderId="24" xfId="0" applyFont="1" applyFill="1" applyBorder="1" applyAlignment="1">
      <alignment horizontal="center" vertical="center"/>
    </xf>
    <xf numFmtId="0" fontId="8" fillId="6" borderId="25" xfId="0" applyFont="1" applyFill="1" applyBorder="1" applyAlignment="1">
      <alignment horizontal="center" vertical="center"/>
    </xf>
    <xf numFmtId="0" fontId="9" fillId="8" borderId="4" xfId="0" applyFont="1" applyFill="1" applyBorder="1" applyAlignment="1">
      <alignment horizontal="left" vertical="center" wrapText="1"/>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16" borderId="11" xfId="0" applyFont="1" applyFill="1" applyBorder="1" applyAlignment="1" applyProtection="1">
      <alignment horizontal="left" vertical="center"/>
      <protection locked="0"/>
    </xf>
    <xf numFmtId="0" fontId="5" fillId="14" borderId="11" xfId="0" applyFont="1" applyFill="1" applyBorder="1" applyAlignment="1">
      <alignment horizontal="center" vertical="center"/>
    </xf>
  </cellXfs>
  <cellStyles count="1">
    <cellStyle name="Normal" xfId="0" builtinId="0"/>
  </cellStyles>
  <dxfs count="481">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solid">
          <fgColor theme="4" tint="0.79998168889431442"/>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outline="0">
        <left/>
        <right/>
        <top style="thin">
          <color indexed="64"/>
        </top>
        <bottom/>
      </border>
      <protection locked="1" hidden="0"/>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FFCCFF"/>
      <color rgb="FFFF99FF"/>
      <color rgb="FFD1E0FF"/>
      <color rgb="FF6598FF"/>
      <color rgb="FFFF3300"/>
      <color rgb="FF92D050"/>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Dashboard!$I$12:$K$12</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D-220A-4DEA-9593-2FF7FB6EA5B8}"/>
              </c:ext>
            </c:extLst>
          </c:dPt>
          <c:val>
            <c:numRef>
              <c:f>Dashboard!$I$24:$K$24</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Dashboard!$I$34:$K$34</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Fully Compliant</c:v>
                </c:pt>
                <c:pt idx="1">
                  <c:v>Partial Compliant</c:v>
                </c:pt>
                <c:pt idx="2">
                  <c:v>Non compliant</c:v>
                </c:pt>
              </c:strCache>
            </c:strRef>
          </c:cat>
          <c:val>
            <c:numRef>
              <c:f>Lists!$E$10:$E$12</c:f>
              <c:numCache>
                <c:formatCode>General</c:formatCode>
                <c:ptCount val="3"/>
                <c:pt idx="0">
                  <c:v>22</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Dashboard!$I$26:$K$26</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Dashboard!$I$27:$K$27</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Dashboard!$I$28:$K$28</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Dashboard!$I$29:$K$29</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Dashboard!$I$30:$K$30</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Dashboard!$I$31:$K$31</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Dashboard!$I$32:$K$32</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Dashboard!$I$33:$K$33</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146852423524208E-2"/>
          <c:y val="2.3312932987249478E-2"/>
          <c:w val="0.98931851851851849"/>
          <c:h val="0.9679574074074074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FB9-422A-A2B9-25393E5E2F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FB9-422A-A2B9-25393E5E2F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FB9-422A-A2B9-25393E5E2F4F}"/>
              </c:ext>
            </c:extLst>
          </c:dPt>
          <c:val>
            <c:numRef>
              <c:f>Dashboard!$I$13:$K$13</c:f>
              <c:numCache>
                <c:formatCode>General</c:formatCode>
                <c:ptCount val="3"/>
                <c:pt idx="0">
                  <c:v>0</c:v>
                </c:pt>
                <c:pt idx="1">
                  <c:v>0</c:v>
                </c:pt>
                <c:pt idx="2">
                  <c:v>0</c:v>
                </c:pt>
              </c:numCache>
            </c:numRef>
          </c:val>
          <c:extLst>
            <c:ext xmlns:c16="http://schemas.microsoft.com/office/drawing/2014/chart" uri="{C3380CC4-5D6E-409C-BE32-E72D297353CC}">
              <c16:uniqueId val="{00000006-0FB9-422A-A2B9-25393E5E2F4F}"/>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FE6-4C98-9691-574E9887D61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FE6-4C98-9691-574E9887D61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FE6-4C98-9691-574E9887D61E}"/>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6-CFE6-4C98-9691-574E9887D61E}"/>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F9-44F2-97A0-FB7E245B7AA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F9-44F2-97A0-FB7E245B7AA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F9-44F2-97A0-FB7E245B7AA2}"/>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6-B2F9-44F2-97A0-FB7E245B7AA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Dashboard!$I$25:$K$25</c:f>
              <c:numCache>
                <c:formatCode>General</c:formatCode>
                <c:ptCount val="3"/>
                <c:pt idx="0">
                  <c:v>0</c:v>
                </c:pt>
                <c:pt idx="1">
                  <c:v>0</c:v>
                </c:pt>
                <c:pt idx="2">
                  <c:v>0</c:v>
                </c:pt>
              </c:numCache>
            </c:numRef>
          </c:val>
          <c:extLst>
            <c:ext xmlns:c16="http://schemas.microsoft.com/office/drawing/2014/chart" uri="{C3380CC4-5D6E-409C-BE32-E72D297353CC}">
              <c16:uniqueId val="{00000006-9257-4DB1-B8F3-CEF20341FAEE}"/>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663C-4FA0-8B16-6EBDCF2C163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63C-4FA0-8B16-6EBDCF2C163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663C-4FA0-8B16-6EBDCF2C1639}"/>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663C-4FA0-8B16-6EBDCF2C163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71E3-4BDC-BA81-A8E6791512B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1E3-4BDC-BA81-A8E6791512B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71E3-4BDC-BA81-A8E6791512B6}"/>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00-71E3-4BDC-BA81-A8E6791512B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Dashboard!$I$22:$K$22</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581B-4BBE-BE56-9AB2240DE69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81B-4BBE-BE56-9AB2240DE69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581B-4BBE-BE56-9AB2240DE69B}"/>
              </c:ext>
            </c:extLst>
          </c:dPt>
          <c:val>
            <c:numRef>
              <c:f>Dashboard!$I$23:$K$23</c:f>
              <c:numCache>
                <c:formatCode>General</c:formatCode>
                <c:ptCount val="3"/>
                <c:pt idx="0">
                  <c:v>0</c:v>
                </c:pt>
                <c:pt idx="1">
                  <c:v>0</c:v>
                </c:pt>
                <c:pt idx="2">
                  <c:v>0</c:v>
                </c:pt>
              </c:numCache>
            </c:numRef>
          </c:val>
          <c:extLst>
            <c:ext xmlns:c16="http://schemas.microsoft.com/office/drawing/2014/chart" uri="{C3380CC4-5D6E-409C-BE32-E72D297353CC}">
              <c16:uniqueId val="{00000000-581B-4BBE-BE56-9AB2240DE69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image" Target="../media/image1.png"/><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4.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3.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2.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0</xdr:col>
      <xdr:colOff>61912</xdr:colOff>
      <xdr:row>0</xdr:row>
      <xdr:rowOff>57149</xdr:rowOff>
    </xdr:from>
    <xdr:to>
      <xdr:col>18</xdr:col>
      <xdr:colOff>452437</xdr:colOff>
      <xdr:row>63</xdr:row>
      <xdr:rowOff>66675</xdr:rowOff>
    </xdr:to>
    <xdr:sp macro="" textlink="">
      <xdr:nvSpPr>
        <xdr:cNvPr id="3" name="TextBox 2">
          <a:extLst>
            <a:ext uri="{FF2B5EF4-FFF2-40B4-BE49-F238E27FC236}">
              <a16:creationId xmlns:a16="http://schemas.microsoft.com/office/drawing/2014/main" id="{D03CF8CC-299B-4B5E-9BA9-28EC49FE1799}"/>
            </a:ext>
          </a:extLst>
        </xdr:cNvPr>
        <xdr:cNvSpPr txBox="1"/>
      </xdr:nvSpPr>
      <xdr:spPr>
        <a:xfrm>
          <a:off x="61912" y="57149"/>
          <a:ext cx="12049125" cy="11410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a:t>
          </a:r>
          <a:r>
            <a:rPr lang="en-GB" sz="1200" b="1">
              <a:solidFill>
                <a:schemeClr val="dk1"/>
              </a:solidFill>
              <a:effectLst/>
              <a:latin typeface="+mn-lt"/>
              <a:ea typeface="+mn-ea"/>
              <a:cs typeface="+mn-cs"/>
            </a:rPr>
            <a:t>ntroduction</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This spreadsheet has been created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is intended to be used to assist services with their planning and implementation, but it will also provide useful evidence for HMICFRS inspections. It is a tool that is intended to assist services and they are therefore free to make any changes they wish to aid their planning and implementation of this Standard.</a:t>
          </a:r>
        </a:p>
        <a:p>
          <a:r>
            <a:rPr lang="en-GB" sz="1200">
              <a:solidFill>
                <a:schemeClr val="dk1"/>
              </a:solidFill>
              <a:effectLst/>
              <a:latin typeface="+mn-lt"/>
              <a:ea typeface="+mn-ea"/>
              <a:cs typeface="+mn-cs"/>
            </a:rPr>
            <a:t>Services can create time-stamped versions of this spreadsheet which will help them to show progress being made with individual action points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Dashboard provides a pictorial overview of the level of compliance and may support services with strategic level reporting. </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Instructions for Use</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has been set-up to record actions for each Criteria listed in the 'To Achieve this Fire Standard' section of the Fire Standard.</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Dashboard</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The Dashboard sheet has been locked (protected) to prevent accidental changes being made to formula. Only cells C4 to C7 allow data to be entered on the Dashboard, without unprotecting the sheet. Competent users can unprotect the sheet and make changes as required. The password to unlock the sheet is: FireStandards.</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The Dashboard provides a summary view of the state of compliance against the standard. If versions are recorded over time, they will illustrate the progress being made. Early versions are likely to show high levels of non-compliance, with much work to be done. But later versions should show more tasks complete, with fewer outstanding. The doughnut graphs should change from Red, to Amber to Green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The most significant graph on the Dashboard is the 'Overall Compliance' graph at the top. It provides an 'at a glance' overview of the state of compliance with the standard. It provides a summary of data in cell D2 on each criteria tab. For senior managers, this single graph provides the simplest indication of the state of play.</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Criteria Tabs</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Move to the Tab for Criteria 1.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In column A, you will need to define each task/action that needs to be completed to achieve compliance with the criteria. The template provides for up to 10 actions/tasks to be added, but further rows can be added to the table as required (down to row 50, after which some formulas on the Dashboard will stop working).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In Column A, overtype 'Task 1/1' with your defined task/action. Even work that has already been completed can be recorded here to show the extent of the work that was carried out.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4. In Column B, set the Priority for the action. Select high, medium or low from the drop-down list. You may decide that some tasks will be a higher priority than others, and this information will allow you to plan work to address high priority matters first. Lower priority matters can be addressed later. These priorities will be subjective and will be for you and your service to agree upon.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5. In Column C, record the Impact that the task/action will have on compliance. Select high, medium or low from the drop-down list. To progress an action plan in a timely manner, services may choose to address tasks likely to have the greatest impact first, although this information must also be considered in conjunction with the Priority (Column B).</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6. In Column D, the level of compliance for each task should be recorded in the drop-down list:</a:t>
          </a:r>
        </a:p>
        <a:p>
          <a:endParaRPr lang="en-GB" sz="1200">
            <a:solidFill>
              <a:schemeClr val="dk1"/>
            </a:solidFill>
            <a:effectLst/>
            <a:latin typeface="+mn-lt"/>
            <a:ea typeface="+mn-ea"/>
            <a:cs typeface="+mn-cs"/>
          </a:endParaRPr>
        </a:p>
        <a:p>
          <a:pPr lvl="1"/>
          <a:r>
            <a:rPr lang="en-GB" sz="1200">
              <a:solidFill>
                <a:schemeClr val="dk1"/>
              </a:solidFill>
              <a:effectLst/>
              <a:latin typeface="+mn-lt"/>
              <a:ea typeface="+mn-ea"/>
              <a:cs typeface="+mn-cs"/>
            </a:rPr>
            <a:t>a. If the task requires new work and no progress has yet been made, then the task should be recorded as ‘Non-Compliant’;</a:t>
          </a:r>
        </a:p>
        <a:p>
          <a:pPr lvl="1"/>
          <a:r>
            <a:rPr lang="en-GB" sz="1200">
              <a:solidFill>
                <a:schemeClr val="dk1"/>
              </a:solidFill>
              <a:effectLst/>
              <a:latin typeface="+mn-lt"/>
              <a:ea typeface="+mn-ea"/>
              <a:cs typeface="+mn-cs"/>
            </a:rPr>
            <a:t>b. If some work has been completed but the task is incomplete, then the task should be recorded as ‘Partially Compliant’; and </a:t>
          </a:r>
        </a:p>
        <a:p>
          <a:pPr lvl="1"/>
          <a:r>
            <a:rPr lang="en-GB" sz="1200">
              <a:solidFill>
                <a:schemeClr val="dk1"/>
              </a:solidFill>
              <a:effectLst/>
              <a:latin typeface="+mn-lt"/>
              <a:ea typeface="+mn-ea"/>
              <a:cs typeface="+mn-cs"/>
            </a:rPr>
            <a:t>c. If all work is complete, the task should be recorded as ‘Fully Compliant’.</a:t>
          </a:r>
        </a:p>
        <a:p>
          <a:pPr lvl="1"/>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7. The cell in D2 will automatically update to reflect the lowest level of compliance that exists in the task below. This information is then used to populate the 'Overall Compliance' graph at the top of the Dashboard.</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8. Repeat the process for each Criteria tab.</a:t>
          </a:r>
        </a:p>
        <a:p>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Hidden Lists Tab</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There is one hidden tab on the spreadsheet which can be revealed, if necessary, by 'Unhiding' (right click on the tabs). It contains the data used in drop-down lists and is also used to collate some data used for graphs.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information on this sheet should not need to be altered, which is why the tab is hidden from view.</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48658</xdr:colOff>
      <xdr:row>11</xdr:row>
      <xdr:rowOff>104568</xdr:rowOff>
    </xdr:from>
    <xdr:to>
      <xdr:col>11</xdr:col>
      <xdr:colOff>609391</xdr:colOff>
      <xdr:row>11</xdr:row>
      <xdr:rowOff>649330</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58598</xdr:colOff>
      <xdr:row>13</xdr:row>
      <xdr:rowOff>129409</xdr:rowOff>
    </xdr:from>
    <xdr:to>
      <xdr:col>12</xdr:col>
      <xdr:colOff>2251</xdr:colOff>
      <xdr:row>13</xdr:row>
      <xdr:rowOff>636071</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67313</xdr:colOff>
      <xdr:row>14</xdr:row>
      <xdr:rowOff>56731</xdr:rowOff>
    </xdr:from>
    <xdr:to>
      <xdr:col>12</xdr:col>
      <xdr:colOff>3512</xdr:colOff>
      <xdr:row>14</xdr:row>
      <xdr:rowOff>527741</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58597</xdr:colOff>
      <xdr:row>15</xdr:row>
      <xdr:rowOff>99804</xdr:rowOff>
    </xdr:from>
    <xdr:to>
      <xdr:col>11</xdr:col>
      <xdr:colOff>608121</xdr:colOff>
      <xdr:row>15</xdr:row>
      <xdr:rowOff>644566</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66880</xdr:colOff>
      <xdr:row>16</xdr:row>
      <xdr:rowOff>154266</xdr:rowOff>
    </xdr:from>
    <xdr:to>
      <xdr:col>12</xdr:col>
      <xdr:colOff>5770</xdr:colOff>
      <xdr:row>16</xdr:row>
      <xdr:rowOff>699028</xdr:rowOff>
    </xdr:to>
    <xdr:graphicFrame macro="">
      <xdr:nvGraphicFramePr>
        <xdr:cNvPr id="7" name="Chart 6">
          <a:extLst>
            <a:ext uri="{FF2B5EF4-FFF2-40B4-BE49-F238E27FC236}">
              <a16:creationId xmlns:a16="http://schemas.microsoft.com/office/drawing/2014/main" id="{054C85E0-D6D9-406B-B1C9-56325D6C6C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58598</xdr:colOff>
      <xdr:row>17</xdr:row>
      <xdr:rowOff>73712</xdr:rowOff>
    </xdr:from>
    <xdr:to>
      <xdr:col>12</xdr:col>
      <xdr:colOff>2251</xdr:colOff>
      <xdr:row>17</xdr:row>
      <xdr:rowOff>608949</xdr:rowOff>
    </xdr:to>
    <xdr:graphicFrame macro="">
      <xdr:nvGraphicFramePr>
        <xdr:cNvPr id="8" name="Chart 7">
          <a:extLst>
            <a:ext uri="{FF2B5EF4-FFF2-40B4-BE49-F238E27FC236}">
              <a16:creationId xmlns:a16="http://schemas.microsoft.com/office/drawing/2014/main" id="{9B0E8E97-BD3D-405C-BF2D-83396CA99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46795</xdr:colOff>
      <xdr:row>18</xdr:row>
      <xdr:rowOff>123825</xdr:rowOff>
    </xdr:from>
    <xdr:to>
      <xdr:col>11</xdr:col>
      <xdr:colOff>591557</xdr:colOff>
      <xdr:row>18</xdr:row>
      <xdr:rowOff>663825</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55077</xdr:colOff>
      <xdr:row>21</xdr:row>
      <xdr:rowOff>108087</xdr:rowOff>
    </xdr:from>
    <xdr:to>
      <xdr:col>11</xdr:col>
      <xdr:colOff>590315</xdr:colOff>
      <xdr:row>21</xdr:row>
      <xdr:rowOff>648087</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55078</xdr:colOff>
      <xdr:row>22</xdr:row>
      <xdr:rowOff>95042</xdr:rowOff>
    </xdr:from>
    <xdr:to>
      <xdr:col>11</xdr:col>
      <xdr:colOff>590316</xdr:colOff>
      <xdr:row>22</xdr:row>
      <xdr:rowOff>635042</xdr:rowOff>
    </xdr:to>
    <xdr:graphicFrame macro="">
      <xdr:nvGraphicFramePr>
        <xdr:cNvPr id="11" name="Chart 10">
          <a:extLst>
            <a:ext uri="{FF2B5EF4-FFF2-40B4-BE49-F238E27FC236}">
              <a16:creationId xmlns:a16="http://schemas.microsoft.com/office/drawing/2014/main" id="{F0742A99-4A5D-450D-9236-0AA409252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42033</xdr:colOff>
      <xdr:row>23</xdr:row>
      <xdr:rowOff>115128</xdr:rowOff>
    </xdr:from>
    <xdr:to>
      <xdr:col>11</xdr:col>
      <xdr:colOff>582033</xdr:colOff>
      <xdr:row>23</xdr:row>
      <xdr:rowOff>659890</xdr:rowOff>
    </xdr:to>
    <xdr:graphicFrame macro="">
      <xdr:nvGraphicFramePr>
        <xdr:cNvPr id="12" name="Chart 11">
          <a:extLst>
            <a:ext uri="{FF2B5EF4-FFF2-40B4-BE49-F238E27FC236}">
              <a16:creationId xmlns:a16="http://schemas.microsoft.com/office/drawing/2014/main" id="{41B07B83-5BB9-4C84-850F-7B3633D8AA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46795</xdr:colOff>
      <xdr:row>33</xdr:row>
      <xdr:rowOff>112847</xdr:rowOff>
    </xdr:from>
    <xdr:to>
      <xdr:col>11</xdr:col>
      <xdr:colOff>582033</xdr:colOff>
      <xdr:row>33</xdr:row>
      <xdr:rowOff>652847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220110</xdr:colOff>
      <xdr:row>1</xdr:row>
      <xdr:rowOff>166894</xdr:rowOff>
    </xdr:from>
    <xdr:to>
      <xdr:col>8</xdr:col>
      <xdr:colOff>286370</xdr:colOff>
      <xdr:row>1</xdr:row>
      <xdr:rowOff>891001</xdr:rowOff>
    </xdr:to>
    <xdr:sp macro="" textlink="">
      <xdr:nvSpPr>
        <xdr:cNvPr id="3" name="TextBox 2">
          <a:extLst>
            <a:ext uri="{FF2B5EF4-FFF2-40B4-BE49-F238E27FC236}">
              <a16:creationId xmlns:a16="http://schemas.microsoft.com/office/drawing/2014/main" id="{97F6DB0D-C171-482A-A716-43752FA2EC47}"/>
            </a:ext>
          </a:extLst>
        </xdr:cNvPr>
        <xdr:cNvSpPr txBox="1"/>
      </xdr:nvSpPr>
      <xdr:spPr>
        <a:xfrm>
          <a:off x="4692719" y="166894"/>
          <a:ext cx="3793434" cy="72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a:t>PROTECTION</a:t>
          </a:r>
          <a:r>
            <a:rPr lang="en-GB" sz="1800" b="1" baseline="0"/>
            <a:t> FIRE STANDARD</a:t>
          </a:r>
        </a:p>
        <a:p>
          <a:pPr algn="ctr"/>
          <a:r>
            <a:rPr lang="en-GB" sz="1800" b="1" baseline="0"/>
            <a:t>IMPLEMENTATION TOOL</a:t>
          </a:r>
          <a:endParaRPr lang="en-GB" sz="2000" b="1"/>
        </a:p>
      </xdr:txBody>
    </xdr:sp>
    <xdr:clientData/>
  </xdr:twoCellAnchor>
  <xdr:twoCellAnchor>
    <xdr:from>
      <xdr:col>7</xdr:col>
      <xdr:colOff>33129</xdr:colOff>
      <xdr:row>4</xdr:row>
      <xdr:rowOff>121960</xdr:rowOff>
    </xdr:from>
    <xdr:to>
      <xdr:col>12</xdr:col>
      <xdr:colOff>112436</xdr:colOff>
      <xdr:row>7</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42033</xdr:colOff>
      <xdr:row>25</xdr:row>
      <xdr:rowOff>96078</xdr:rowOff>
    </xdr:from>
    <xdr:to>
      <xdr:col>11</xdr:col>
      <xdr:colOff>582033</xdr:colOff>
      <xdr:row>25</xdr:row>
      <xdr:rowOff>640840</xdr:rowOff>
    </xdr:to>
    <xdr:graphicFrame macro="">
      <xdr:nvGraphicFramePr>
        <xdr:cNvPr id="17" name="Chart 16">
          <a:extLst>
            <a:ext uri="{FF2B5EF4-FFF2-40B4-BE49-F238E27FC236}">
              <a16:creationId xmlns:a16="http://schemas.microsoft.com/office/drawing/2014/main" id="{E4294701-171C-4945-B866-AFB1A39F29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32508</xdr:colOff>
      <xdr:row>26</xdr:row>
      <xdr:rowOff>134178</xdr:rowOff>
    </xdr:from>
    <xdr:to>
      <xdr:col>11</xdr:col>
      <xdr:colOff>572508</xdr:colOff>
      <xdr:row>26</xdr:row>
      <xdr:rowOff>678940</xdr:rowOff>
    </xdr:to>
    <xdr:graphicFrame macro="">
      <xdr:nvGraphicFramePr>
        <xdr:cNvPr id="18" name="Chart 17">
          <a:extLst>
            <a:ext uri="{FF2B5EF4-FFF2-40B4-BE49-F238E27FC236}">
              <a16:creationId xmlns:a16="http://schemas.microsoft.com/office/drawing/2014/main" id="{1A26E61D-C7EC-40D6-B3BD-30CCA222CD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32508</xdr:colOff>
      <xdr:row>27</xdr:row>
      <xdr:rowOff>105603</xdr:rowOff>
    </xdr:from>
    <xdr:to>
      <xdr:col>11</xdr:col>
      <xdr:colOff>572508</xdr:colOff>
      <xdr:row>27</xdr:row>
      <xdr:rowOff>650365</xdr:rowOff>
    </xdr:to>
    <xdr:graphicFrame macro="">
      <xdr:nvGraphicFramePr>
        <xdr:cNvPr id="19" name="Chart 18">
          <a:extLst>
            <a:ext uri="{FF2B5EF4-FFF2-40B4-BE49-F238E27FC236}">
              <a16:creationId xmlns:a16="http://schemas.microsoft.com/office/drawing/2014/main" id="{6D566F2E-202C-4DEB-B9C2-1896E7F458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32508</xdr:colOff>
      <xdr:row>28</xdr:row>
      <xdr:rowOff>115128</xdr:rowOff>
    </xdr:from>
    <xdr:to>
      <xdr:col>11</xdr:col>
      <xdr:colOff>572508</xdr:colOff>
      <xdr:row>28</xdr:row>
      <xdr:rowOff>659890</xdr:rowOff>
    </xdr:to>
    <xdr:graphicFrame macro="">
      <xdr:nvGraphicFramePr>
        <xdr:cNvPr id="22" name="Chart 21">
          <a:extLst>
            <a:ext uri="{FF2B5EF4-FFF2-40B4-BE49-F238E27FC236}">
              <a16:creationId xmlns:a16="http://schemas.microsoft.com/office/drawing/2014/main" id="{F96F57F9-0C62-4DA9-A3B8-ED025D3D97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32508</xdr:colOff>
      <xdr:row>29</xdr:row>
      <xdr:rowOff>105603</xdr:rowOff>
    </xdr:from>
    <xdr:to>
      <xdr:col>11</xdr:col>
      <xdr:colOff>572508</xdr:colOff>
      <xdr:row>29</xdr:row>
      <xdr:rowOff>650365</xdr:rowOff>
    </xdr:to>
    <xdr:graphicFrame macro="">
      <xdr:nvGraphicFramePr>
        <xdr:cNvPr id="23" name="Chart 22">
          <a:extLst>
            <a:ext uri="{FF2B5EF4-FFF2-40B4-BE49-F238E27FC236}">
              <a16:creationId xmlns:a16="http://schemas.microsoft.com/office/drawing/2014/main" id="{1A57CE7C-2464-47C3-A76B-E5B418B824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32508</xdr:colOff>
      <xdr:row>30</xdr:row>
      <xdr:rowOff>96078</xdr:rowOff>
    </xdr:from>
    <xdr:to>
      <xdr:col>11</xdr:col>
      <xdr:colOff>572508</xdr:colOff>
      <xdr:row>30</xdr:row>
      <xdr:rowOff>640840</xdr:rowOff>
    </xdr:to>
    <xdr:graphicFrame macro="">
      <xdr:nvGraphicFramePr>
        <xdr:cNvPr id="24" name="Chart 23">
          <a:extLst>
            <a:ext uri="{FF2B5EF4-FFF2-40B4-BE49-F238E27FC236}">
              <a16:creationId xmlns:a16="http://schemas.microsoft.com/office/drawing/2014/main" id="{6F7F4898-B4B4-4C52-A5EF-0F42FC2E39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32508</xdr:colOff>
      <xdr:row>31</xdr:row>
      <xdr:rowOff>105603</xdr:rowOff>
    </xdr:from>
    <xdr:to>
      <xdr:col>11</xdr:col>
      <xdr:colOff>572508</xdr:colOff>
      <xdr:row>31</xdr:row>
      <xdr:rowOff>650365</xdr:rowOff>
    </xdr:to>
    <xdr:graphicFrame macro="">
      <xdr:nvGraphicFramePr>
        <xdr:cNvPr id="26" name="Chart 25">
          <a:extLst>
            <a:ext uri="{FF2B5EF4-FFF2-40B4-BE49-F238E27FC236}">
              <a16:creationId xmlns:a16="http://schemas.microsoft.com/office/drawing/2014/main" id="{361FC017-4E84-4ED6-A99B-554ECCF155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32508</xdr:colOff>
      <xdr:row>32</xdr:row>
      <xdr:rowOff>105603</xdr:rowOff>
    </xdr:from>
    <xdr:to>
      <xdr:col>11</xdr:col>
      <xdr:colOff>572508</xdr:colOff>
      <xdr:row>32</xdr:row>
      <xdr:rowOff>650365</xdr:rowOff>
    </xdr:to>
    <xdr:graphicFrame macro="">
      <xdr:nvGraphicFramePr>
        <xdr:cNvPr id="27" name="Chart 26">
          <a:extLst>
            <a:ext uri="{FF2B5EF4-FFF2-40B4-BE49-F238E27FC236}">
              <a16:creationId xmlns:a16="http://schemas.microsoft.com/office/drawing/2014/main" id="{AFCA2141-862F-435C-9FBE-7A1534AAE2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1</xdr:colOff>
      <xdr:row>1</xdr:row>
      <xdr:rowOff>0</xdr:rowOff>
    </xdr:from>
    <xdr:to>
      <xdr:col>1</xdr:col>
      <xdr:colOff>1828801</xdr:colOff>
      <xdr:row>2</xdr:row>
      <xdr:rowOff>50816</xdr:rowOff>
    </xdr:to>
    <xdr:pic>
      <xdr:nvPicPr>
        <xdr:cNvPr id="14" name="Picture 13">
          <a:extLst>
            <a:ext uri="{FF2B5EF4-FFF2-40B4-BE49-F238E27FC236}">
              <a16:creationId xmlns:a16="http://schemas.microsoft.com/office/drawing/2014/main" id="{94FD1953-E83B-4575-8DC2-A50D62C2EF1B}"/>
            </a:ext>
          </a:extLst>
        </xdr:cNvPr>
        <xdr:cNvPicPr>
          <a:picLocks noChangeAspect="1"/>
        </xdr:cNvPicPr>
      </xdr:nvPicPr>
      <xdr:blipFill>
        <a:blip xmlns:r="http://schemas.openxmlformats.org/officeDocument/2006/relationships" r:embed="rId21"/>
        <a:stretch>
          <a:fillRect/>
        </a:stretch>
      </xdr:blipFill>
      <xdr:spPr>
        <a:xfrm>
          <a:off x="642939" y="0"/>
          <a:ext cx="1828800" cy="974741"/>
        </a:xfrm>
        <a:prstGeom prst="rect">
          <a:avLst/>
        </a:prstGeom>
      </xdr:spPr>
    </xdr:pic>
    <xdr:clientData/>
  </xdr:twoCellAnchor>
  <xdr:twoCellAnchor>
    <xdr:from>
      <xdr:col>11</xdr:col>
      <xdr:colOff>41413</xdr:colOff>
      <xdr:row>12</xdr:row>
      <xdr:rowOff>140805</xdr:rowOff>
    </xdr:from>
    <xdr:to>
      <xdr:col>11</xdr:col>
      <xdr:colOff>602146</xdr:colOff>
      <xdr:row>12</xdr:row>
      <xdr:rowOff>685567</xdr:rowOff>
    </xdr:to>
    <xdr:graphicFrame macro="">
      <xdr:nvGraphicFramePr>
        <xdr:cNvPr id="15" name="Chart 14">
          <a:extLst>
            <a:ext uri="{FF2B5EF4-FFF2-40B4-BE49-F238E27FC236}">
              <a16:creationId xmlns:a16="http://schemas.microsoft.com/office/drawing/2014/main" id="{6FD23ED3-6D7A-40D2-B7B5-B72237F3AD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11</xdr:col>
      <xdr:colOff>0</xdr:colOff>
      <xdr:row>20</xdr:row>
      <xdr:rowOff>0</xdr:rowOff>
    </xdr:from>
    <xdr:to>
      <xdr:col>11</xdr:col>
      <xdr:colOff>535238</xdr:colOff>
      <xdr:row>20</xdr:row>
      <xdr:rowOff>540000</xdr:rowOff>
    </xdr:to>
    <xdr:graphicFrame macro="">
      <xdr:nvGraphicFramePr>
        <xdr:cNvPr id="16" name="Chart 15">
          <a:extLst>
            <a:ext uri="{FF2B5EF4-FFF2-40B4-BE49-F238E27FC236}">
              <a16:creationId xmlns:a16="http://schemas.microsoft.com/office/drawing/2014/main" id="{1D186898-EAD0-4A43-8064-8C8484E851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11</xdr:col>
      <xdr:colOff>0</xdr:colOff>
      <xdr:row>19</xdr:row>
      <xdr:rowOff>0</xdr:rowOff>
    </xdr:from>
    <xdr:to>
      <xdr:col>11</xdr:col>
      <xdr:colOff>535238</xdr:colOff>
      <xdr:row>19</xdr:row>
      <xdr:rowOff>540000</xdr:rowOff>
    </xdr:to>
    <xdr:graphicFrame macro="">
      <xdr:nvGraphicFramePr>
        <xdr:cNvPr id="21" name="Chart 20">
          <a:extLst>
            <a:ext uri="{FF2B5EF4-FFF2-40B4-BE49-F238E27FC236}">
              <a16:creationId xmlns:a16="http://schemas.microsoft.com/office/drawing/2014/main" id="{6CEBF449-79EF-4E7A-A502-C2CC81F870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11</xdr:col>
      <xdr:colOff>0</xdr:colOff>
      <xdr:row>24</xdr:row>
      <xdr:rowOff>0</xdr:rowOff>
    </xdr:from>
    <xdr:to>
      <xdr:col>11</xdr:col>
      <xdr:colOff>540000</xdr:colOff>
      <xdr:row>25</xdr:row>
      <xdr:rowOff>2250</xdr:rowOff>
    </xdr:to>
    <xdr:graphicFrame macro="">
      <xdr:nvGraphicFramePr>
        <xdr:cNvPr id="28" name="Chart 27">
          <a:extLst>
            <a:ext uri="{FF2B5EF4-FFF2-40B4-BE49-F238E27FC236}">
              <a16:creationId xmlns:a16="http://schemas.microsoft.com/office/drawing/2014/main" id="{6D546649-26BF-481B-AAA7-A78F88129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33338</xdr:colOff>
      <xdr:row>0</xdr:row>
      <xdr:rowOff>85727</xdr:rowOff>
    </xdr:from>
    <xdr:to>
      <xdr:col>0</xdr:col>
      <xdr:colOff>4019551</xdr:colOff>
      <xdr:row>0</xdr:row>
      <xdr:rowOff>1371601</xdr:rowOff>
    </xdr:to>
    <xdr:sp macro="" textlink="">
      <xdr:nvSpPr>
        <xdr:cNvPr id="2" name="TextBox 1">
          <a:extLst>
            <a:ext uri="{FF2B5EF4-FFF2-40B4-BE49-F238E27FC236}">
              <a16:creationId xmlns:a16="http://schemas.microsoft.com/office/drawing/2014/main" id="{BAA0C44A-0440-A8E8-8F56-E1BCAF57A9CA}"/>
            </a:ext>
          </a:extLst>
        </xdr:cNvPr>
        <xdr:cNvSpPr txBox="1"/>
      </xdr:nvSpPr>
      <xdr:spPr>
        <a:xfrm>
          <a:off x="33338" y="85727"/>
          <a:ext cx="3986213" cy="1285874"/>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plan and deliver engagement with those who are responsible for keeping relevant premises safe to provide advice and education in a constructive and helpful way on matters relating to fire safety, petroleum, and explosives legislation, including:</a:t>
          </a:r>
        </a:p>
        <a:p>
          <a:r>
            <a:rPr lang="en-GB" sz="1100" b="1"/>
            <a:t>a. </a:t>
          </a:r>
          <a:r>
            <a:rPr lang="en-GB" sz="1100" b="1" i="0">
              <a:solidFill>
                <a:schemeClr val="dk1"/>
              </a:solidFill>
              <a:effectLst/>
              <a:latin typeface="+mn-lt"/>
              <a:ea typeface="+mn-ea"/>
              <a:cs typeface="+mn-cs"/>
            </a:rPr>
            <a:t>working to reduce the number of Unwanted Fire Signals (UwFS) that are generated from premises protected by automatic fire detection and fire alarm systems;</a:t>
          </a:r>
        </a:p>
        <a:p>
          <a:br>
            <a:rPr lang="en-GB"/>
          </a:br>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23813</xdr:colOff>
      <xdr:row>0</xdr:row>
      <xdr:rowOff>57150</xdr:rowOff>
    </xdr:from>
    <xdr:to>
      <xdr:col>0</xdr:col>
      <xdr:colOff>3900488</xdr:colOff>
      <xdr:row>0</xdr:row>
      <xdr:rowOff>1376363</xdr:rowOff>
    </xdr:to>
    <xdr:sp macro="" textlink="">
      <xdr:nvSpPr>
        <xdr:cNvPr id="2" name="TextBox 1">
          <a:extLst>
            <a:ext uri="{FF2B5EF4-FFF2-40B4-BE49-F238E27FC236}">
              <a16:creationId xmlns:a16="http://schemas.microsoft.com/office/drawing/2014/main" id="{126B0259-7E22-7B23-5382-C874A7CDC6A5}"/>
            </a:ext>
          </a:extLst>
        </xdr:cNvPr>
        <xdr:cNvSpPr txBox="1"/>
      </xdr:nvSpPr>
      <xdr:spPr>
        <a:xfrm>
          <a:off x="23813" y="57150"/>
          <a:ext cx="3876675" cy="1319213"/>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plan and deliver engagement with those who are responsible for keeping relevant premises safe to provide advice and education in a constructive and helpful way on matters relating to fire safety, petroleum, and explosives legislation, including:</a:t>
          </a:r>
        </a:p>
        <a:p>
          <a:r>
            <a:rPr lang="en-GB" sz="1100" b="1"/>
            <a:t>b. actively promoting and supporting Primary Authority Partnership schemes in compliance with relevant Primary Authority legislation, where appropriate;</a:t>
          </a:r>
        </a:p>
        <a:p>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28576</xdr:colOff>
      <xdr:row>0</xdr:row>
      <xdr:rowOff>47625</xdr:rowOff>
    </xdr:from>
    <xdr:to>
      <xdr:col>0</xdr:col>
      <xdr:colOff>3900488</xdr:colOff>
      <xdr:row>0</xdr:row>
      <xdr:rowOff>1409700</xdr:rowOff>
    </xdr:to>
    <xdr:sp macro="" textlink="">
      <xdr:nvSpPr>
        <xdr:cNvPr id="2" name="TextBox 1">
          <a:extLst>
            <a:ext uri="{FF2B5EF4-FFF2-40B4-BE49-F238E27FC236}">
              <a16:creationId xmlns:a16="http://schemas.microsoft.com/office/drawing/2014/main" id="{C7A44351-1D0F-B1C8-8772-60B84A3DAA60}"/>
            </a:ext>
          </a:extLst>
        </xdr:cNvPr>
        <xdr:cNvSpPr txBox="1"/>
      </xdr:nvSpPr>
      <xdr:spPr>
        <a:xfrm>
          <a:off x="28576" y="47625"/>
          <a:ext cx="3871912" cy="1362075"/>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plan and deliver engagement with those who are responsible for keeping relevant premises safe to provide advice and education in a constructive and helpful way on matters relating to fire safety, petroleum, and explosives legislation, including:</a:t>
          </a:r>
        </a:p>
        <a:p>
          <a:r>
            <a:rPr lang="en-GB" sz="1100" b="1"/>
            <a:t>b. ensuring equality of access to fire safety provisions by removing communication barriers when issuing information, advice, or taking enforcement action.</a:t>
          </a:r>
        </a:p>
        <a:p>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23813</xdr:colOff>
      <xdr:row>0</xdr:row>
      <xdr:rowOff>14287</xdr:rowOff>
    </xdr:from>
    <xdr:to>
      <xdr:col>0</xdr:col>
      <xdr:colOff>3871913</xdr:colOff>
      <xdr:row>0</xdr:row>
      <xdr:rowOff>1204912</xdr:rowOff>
    </xdr:to>
    <xdr:sp macro="" textlink="">
      <xdr:nvSpPr>
        <xdr:cNvPr id="2" name="TextBox 1">
          <a:extLst>
            <a:ext uri="{FF2B5EF4-FFF2-40B4-BE49-F238E27FC236}">
              <a16:creationId xmlns:a16="http://schemas.microsoft.com/office/drawing/2014/main" id="{395F1720-B6E8-AD6C-F65C-A5EDDABA5096}"/>
            </a:ext>
          </a:extLst>
        </xdr:cNvPr>
        <xdr:cNvSpPr txBox="1"/>
      </xdr:nvSpPr>
      <xdr:spPr>
        <a:xfrm>
          <a:off x="23813" y="14287"/>
          <a:ext cx="3848100" cy="1190625"/>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effectLst/>
              <a:latin typeface="+mn-lt"/>
              <a:ea typeface="+mn-ea"/>
              <a:cs typeface="+mn-cs"/>
            </a:rPr>
            <a:t>recruit, train, develop and maintain a competent and professional protection workforce by:</a:t>
          </a:r>
          <a:br>
            <a:rPr lang="en-GB" sz="1100" b="1" i="0">
              <a:solidFill>
                <a:schemeClr val="dk1"/>
              </a:solidFill>
              <a:effectLst/>
              <a:latin typeface="+mn-lt"/>
              <a:ea typeface="+mn-ea"/>
              <a:cs typeface="+mn-cs"/>
            </a:rPr>
          </a:br>
          <a:r>
            <a:rPr lang="en-GB" sz="1100" b="1" i="0">
              <a:solidFill>
                <a:schemeClr val="dk1"/>
              </a:solidFill>
              <a:effectLst/>
              <a:latin typeface="+mn-lt"/>
              <a:ea typeface="+mn-ea"/>
              <a:cs typeface="+mn-cs"/>
            </a:rPr>
            <a:t>a. adopting the Competency Framework for Fire Safety Regulators (the framework), where relevant to the role and embedding it into local policies, procedures, tailored guidance, and training materials; </a:t>
          </a:r>
        </a:p>
        <a:p>
          <a:br>
            <a:rPr lang="en-GB"/>
          </a:br>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DEB57-DF19-479D-BE7C-8B8285AE166F}" name="Table1" displayName="Table1" ref="A1:H13" totalsRowShown="0" headerRowDxfId="480" dataDxfId="478" headerRowBorderDxfId="479" tableBorderDxfId="477" totalsRowBorderDxfId="476">
  <tableColumns count="8">
    <tableColumn id="1" xr3:uid="{D6F7D6F8-E727-4E81-B3E7-5F643C5F63BD}" name="Through its community risk management planning:_x000a_identify and understand its risk profile related to the built environment, including premises they need to regulate" dataDxfId="475"/>
    <tableColumn id="2" xr3:uid="{0D1441E6-D5DC-44E1-B017-C9AC07ABEFB6}" name="Priority" dataDxfId="474"/>
    <tableColumn id="3" xr3:uid="{711D3D35-E45F-4699-A8AB-CD5D7824C884}" name="Impact" dataDxfId="473"/>
    <tableColumn id="4" xr3:uid="{DB77F1FA-84F5-43D8-BAA3-10663E50A68B}" name="Compliance" dataDxfId="472">
      <calculatedColumnFormula>IF(COUNTIF(D3:D50,"Non Compliant")&gt;0,"Non Compliant",IF(COUNTIF(D3:D50,"Partially Compliant")&gt;0,"Partially Compliant","Fully Compliant"))</calculatedColumnFormula>
    </tableColumn>
    <tableColumn id="5" xr3:uid="{07B139BB-FB53-4675-82EE-60FAAD67DAC0}" name="Work assigned to" dataDxfId="471"/>
    <tableColumn id="6" xr3:uid="{6E20B333-2265-4245-BAC8-D7352FA772BE}" name="Projected date for completion" dataDxfId="470"/>
    <tableColumn id="7" xr3:uid="{E4672199-92C8-47C4-9B27-283E8CCCF8BD}" name="Description of work needing to be done" dataDxfId="469"/>
    <tableColumn id="8" xr3:uid="{59AAAE0C-969C-4105-8535-3E65C413EBA2}" name="Evidence of Compliance" dataDxfId="46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1F4A243-2B75-4864-BE55-3892623E2FBD}" name="Table356782223" displayName="Table356782223" ref="A1:H12" totalsRowShown="0" headerRowDxfId="366" dataDxfId="364" headerRowBorderDxfId="365" tableBorderDxfId="363" totalsRowBorderDxfId="362">
  <autoFilter ref="A1:H12" xr:uid="{3CF12713-E1DC-4042-A595-A161AA9BAFD5}"/>
  <tableColumns count="8">
    <tableColumn id="1" xr3:uid="{5D61E77A-46A1-4233-B654-A54B800DDF07}" name="Column1" dataDxfId="361"/>
    <tableColumn id="2" xr3:uid="{B50D2FB8-83F5-4415-82F9-27FB277D1F94}" name="Priority" dataDxfId="360"/>
    <tableColumn id="3" xr3:uid="{61A6AB4E-0195-4AF6-922F-A24E70F160CA}" name="Impact" dataDxfId="359"/>
    <tableColumn id="4" xr3:uid="{50246196-2520-4B8E-A2C5-60FE577E4F8C}" name="Compliance" dataDxfId="358">
      <calculatedColumnFormula>IF(COUNTIF(D3:D50,"Non Compliant")&gt;0,"Non Compliant",IF(COUNTIF(D3:D50,"Partially Compliant")&gt;0,"Partially Compliant","Fully Compliant"))</calculatedColumnFormula>
    </tableColumn>
    <tableColumn id="5" xr3:uid="{77CFF127-20F4-4545-96D4-9004E1FF2D95}" name="Work assigned to" dataDxfId="357"/>
    <tableColumn id="6" xr3:uid="{BC0A540B-22C2-4C78-9299-D39DFF3D44B1}" name="Projected date for completion" dataDxfId="356"/>
    <tableColumn id="7" xr3:uid="{9C050F6D-72E4-4D68-BFBF-D916D2ADE39F}" name="Description of work needing to be done" dataDxfId="355"/>
    <tableColumn id="8" xr3:uid="{E998C195-E62A-48BD-AFC3-BBB30B033C64}" name="Evidence of Compliance" dataDxfId="354"/>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080D31-62F8-4CB8-9C83-D6802E30E60A}" name="Table356789" displayName="Table356789" ref="A1:H12" totalsRowShown="0" headerRowDxfId="353" dataDxfId="351" headerRowBorderDxfId="352" tableBorderDxfId="350" totalsRowBorderDxfId="349">
  <autoFilter ref="A1:H12" xr:uid="{8E080D31-62F8-4CB8-9C83-D6802E30E60A}"/>
  <tableColumns count="8">
    <tableColumn id="1" xr3:uid="{E6B96B4F-17AD-4373-8919-F01DE883C874}" name="respond to statutory and non-statutory consultations, where the service is a regulator, in a timely and appropriate way;" dataDxfId="348"/>
    <tableColumn id="2" xr3:uid="{387129E5-8910-4D75-9847-DC3097452C69}" name="Priority" dataDxfId="347"/>
    <tableColumn id="3" xr3:uid="{E9CCBFDB-E024-454A-92BA-700B84F312A6}" name="Impact" dataDxfId="346"/>
    <tableColumn id="4" xr3:uid="{436248BC-7BF3-4B9B-8102-3CDF11D3E380}" name="Compliance" dataDxfId="345">
      <calculatedColumnFormula>IF(COUNTIF(D3:D50,"Non Compliant")&gt;0,"Non Compliant",IF(COUNTIF(D3:D50,"Partially Compliant")&gt;0,"Partially Compliant","Fully Compliant"))</calculatedColumnFormula>
    </tableColumn>
    <tableColumn id="5" xr3:uid="{AF8791CB-14C0-4B18-83CE-9005DB722E79}" name="Work assigned to" dataDxfId="344"/>
    <tableColumn id="6" xr3:uid="{BB3255AF-AD00-42A3-9538-B18905477F17}" name="Projected date for completion" dataDxfId="343"/>
    <tableColumn id="7" xr3:uid="{502A6AD2-7C9F-49AB-8705-9B71E4A9D5B0}" name="Description of work needing to be done" dataDxfId="342"/>
    <tableColumn id="8" xr3:uid="{69F9EB2B-3E33-4098-9E4A-BF26137FC127}" name="Evidence of Compliance" dataDxfId="34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AA0F11-54DE-491E-AAF9-8EDBC74E7B96}" name="Table35678910" displayName="Table35678910" ref="A1:H12" totalsRowShown="0" headerRowDxfId="340" dataDxfId="338" headerRowBorderDxfId="339" tableBorderDxfId="337" totalsRowBorderDxfId="336">
  <autoFilter ref="A1:H12" xr:uid="{3CF12713-E1DC-4042-A595-A161AA9BAFD5}"/>
  <tableColumns count="8">
    <tableColumn id="1" xr3:uid="{08AC25F6-8908-497A-8F87-B202493D77C4}" name="collaborate with fire and rescue services and other partners to deliver protection and enforcement activities in the most efficient and effective way possible;" dataDxfId="335"/>
    <tableColumn id="2" xr3:uid="{CFA2B752-B4DB-4373-8494-D2453FF24F6D}" name="Priority" dataDxfId="334"/>
    <tableColumn id="3" xr3:uid="{B4D5222A-DE19-4321-8A97-DB2BA479436D}" name="Impact" dataDxfId="333"/>
    <tableColumn id="4" xr3:uid="{7D5DDBCA-B38D-4E41-8D58-39C624998731}" name="Compliance" dataDxfId="332">
      <calculatedColumnFormula>IF(COUNTIF(D3:D50,"Non Compliant")&gt;0,"Non Compliant",IF(COUNTIF(D3:D50,"Partially Compliant")&gt;0,"Partially Compliant","Fully Compliant"))</calculatedColumnFormula>
    </tableColumn>
    <tableColumn id="5" xr3:uid="{29EA3BB8-27B6-4AF4-9E7D-1A431F928F22}" name="Work assigned to" dataDxfId="331"/>
    <tableColumn id="6" xr3:uid="{4500AF78-9D2C-46C6-9478-42F70B08FF7D}" name="Projected date for completion" dataDxfId="330"/>
    <tableColumn id="7" xr3:uid="{55BF8418-7F30-495F-97D1-73D82DE3BB5D}" name="Description of work needing to be done" dataDxfId="329"/>
    <tableColumn id="8" xr3:uid="{9BB72DA0-667B-47E4-9DF1-F2F72093F5AF}" name="Evidence of Compliance" dataDxfId="328"/>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BAABAA-9001-4E2A-864E-6C654F51B7F8}" name="Table3567891011" displayName="Table3567891011" ref="A1:H12" totalsRowShown="0" headerRowDxfId="327" dataDxfId="325" headerRowBorderDxfId="326" tableBorderDxfId="324" totalsRowBorderDxfId="323">
  <autoFilter ref="A1:H12" xr:uid="{3CF12713-E1DC-4042-A595-A161AA9BAFD5}"/>
  <tableColumns count="8">
    <tableColumn id="1" xr3:uid="{BD1DCD0D-9A1F-47FB-9686-08977129CF74}" name="Column1" dataDxfId="322"/>
    <tableColumn id="2" xr3:uid="{5041C8F8-5705-4ACD-A552-69E0565E3234}" name="Priority" dataDxfId="321"/>
    <tableColumn id="3" xr3:uid="{C59B8678-715C-4CEB-83B3-A3496FE30CFE}" name="Impact" dataDxfId="320"/>
    <tableColumn id="4" xr3:uid="{02340F3A-439E-4129-AE65-CF1151C1AF5B}" name="Compliance" dataDxfId="319">
      <calculatedColumnFormula>IF(COUNTIF(D3:D50,"Non Compliant")&gt;0,"Non Compliant",IF(COUNTIF(D3:D50,"Partially Compliant")&gt;0,"Partially Compliant","Fully Compliant"))</calculatedColumnFormula>
    </tableColumn>
    <tableColumn id="5" xr3:uid="{5EE15833-E80D-412C-A7C4-5A88ECCB24D6}" name="Work assigned to" dataDxfId="318"/>
    <tableColumn id="6" xr3:uid="{8CA4DC95-DBA2-4C41-B067-5F7C8CC75C5E}" name="Projected date for completion" dataDxfId="317"/>
    <tableColumn id="7" xr3:uid="{E9285546-EBA5-475F-9818-B88033912E81}" name="Description of work needing to be done" dataDxfId="316"/>
    <tableColumn id="8" xr3:uid="{BBE6DD71-6000-4FD9-961A-2717A399120C}" name="Evidence of Compliance" dataDxfId="315"/>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89D8A63-8318-4C57-AD3E-B969ED4D879A}" name="Table356789101124" displayName="Table356789101124" ref="A1:H12" totalsRowShown="0" headerRowDxfId="314" dataDxfId="312" headerRowBorderDxfId="313" tableBorderDxfId="311" totalsRowBorderDxfId="310">
  <autoFilter ref="A1:H12" xr:uid="{3CF12713-E1DC-4042-A595-A161AA9BAFD5}"/>
  <tableColumns count="8">
    <tableColumn id="1" xr3:uid="{DF2A49C2-2D26-45AC-85BC-7FF90EC3CB84}" name="recruit, train, develop and maintain a competent and professional protection workforce by:_x000a_b. recording and monitoring competence." dataDxfId="309"/>
    <tableColumn id="2" xr3:uid="{0328795F-8A30-41AB-9B9D-F54E44D1919E}" name="Priority" dataDxfId="308"/>
    <tableColumn id="3" xr3:uid="{4FF277FC-C013-4D59-835E-CB1F231F4B68}" name="Impact" dataDxfId="307"/>
    <tableColumn id="4" xr3:uid="{F888888C-B257-4943-97A0-7B77D27BAA72}" name="Compliance" dataDxfId="306">
      <calculatedColumnFormula>IF(COUNTIF(D3:D50,"Non Compliant")&gt;0,"Non Compliant",IF(COUNTIF(D3:D50,"Partially Compliant")&gt;0,"Partially Compliant","Fully Compliant"))</calculatedColumnFormula>
    </tableColumn>
    <tableColumn id="5" xr3:uid="{3AE8474E-18DE-4FA9-B450-B586141EA46C}" name="Work assigned to" dataDxfId="305"/>
    <tableColumn id="6" xr3:uid="{46B98D7D-570F-45F1-9153-9F17A0FF6BF7}" name="Projected date for completion" dataDxfId="304"/>
    <tableColumn id="7" xr3:uid="{814803F8-B6DB-4EFF-9ABA-45F6B2E2AEC2}" name="Description of work needing to be done" dataDxfId="303"/>
    <tableColumn id="8" xr3:uid="{8DF8762C-613E-4955-8754-7FC3DEC5D3C3}" name="Evidence of Compliance" dataDxfId="302"/>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1203014-13F0-4CB0-9389-E997D432DFE0}" name="Table356789101112" displayName="Table356789101112" ref="A1:H12" totalsRowShown="0" headerRowDxfId="301" dataDxfId="299" headerRowBorderDxfId="300" tableBorderDxfId="298" totalsRowBorderDxfId="297">
  <autoFilter ref="A1:H12" xr:uid="{3CF12713-E1DC-4042-A595-A161AA9BAFD5}"/>
  <tableColumns count="8">
    <tableColumn id="1" xr3:uid="{F02C7BC7-1B82-4FF2-8655-6371A19767EC}" name="have in place necessary succession planning and processes to maintain a sustainable competent protection workforce;" dataDxfId="296"/>
    <tableColumn id="2" xr3:uid="{8423513E-BD6F-49C7-A79C-113B9043C50C}" name="Priority" dataDxfId="295"/>
    <tableColumn id="3" xr3:uid="{78C0E9E7-36BE-4CF9-91BF-B9B04E8E9202}" name="Impact" dataDxfId="294"/>
    <tableColumn id="4" xr3:uid="{F00353B0-A1F4-48A6-A25A-85CDE8DB35D4}" name="Compliance" dataDxfId="293">
      <calculatedColumnFormula>IF(COUNTIF(D3:D50,"Non Compliant")&gt;0,"Non Compliant",IF(COUNTIF(D3:D50,"Partially Compliant")&gt;0,"Partially Compliant","Fully Compliant"))</calculatedColumnFormula>
    </tableColumn>
    <tableColumn id="5" xr3:uid="{18CDD81E-E77A-4442-B779-85424B6312E1}" name="Work assigned to" dataDxfId="292"/>
    <tableColumn id="6" xr3:uid="{C6EB9B3B-18CD-4156-A3D4-677DA95FA80B}" name="Projected date for completion" dataDxfId="291"/>
    <tableColumn id="7" xr3:uid="{E913AE16-6D87-4B69-8FBF-AF4CC2E5ACA3}" name="Description of work needing to be done" dataDxfId="290"/>
    <tableColumn id="8" xr3:uid="{F10E1447-D392-4365-BDF9-5627F4D4558E}" name="Evidence of Compliance" dataDxfId="289"/>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46EFE8-DB4F-4026-9BF1-44B23E913003}" name="Table35678910111213" displayName="Table35678910111213" ref="A1:H12" totalsRowShown="0" headerRowDxfId="288" dataDxfId="286" headerRowBorderDxfId="287" tableBorderDxfId="285" totalsRowBorderDxfId="284">
  <autoFilter ref="A1:H12" xr:uid="{3CF12713-E1DC-4042-A595-A161AA9BAFD5}"/>
  <tableColumns count="8">
    <tableColumn id="1" xr3:uid="{46282C90-E19B-48CA-9801-EE18B783A5C4}" name="provide support to operational response employees and any other employees undertaking protection activities to build knowledge and understanding;" dataDxfId="283"/>
    <tableColumn id="2" xr3:uid="{7C75C808-5269-4F0B-8FB1-38C61C0F4EE6}" name="Priority" dataDxfId="282"/>
    <tableColumn id="3" xr3:uid="{D31D36C1-42A6-4EE4-8030-E8FC2D288E18}" name="Impact" dataDxfId="281"/>
    <tableColumn id="4" xr3:uid="{0BC1E5C1-5E86-4F15-BB4D-4F98E11B79E9}" name="Compliance" dataDxfId="280">
      <calculatedColumnFormula>IF(COUNTIF(D3:D50,"Non Compliant")&gt;0,"Non Compliant",IF(COUNTIF(D3:D50,"Partially Compliant")&gt;0,"Partially Compliant","Fully Compliant"))</calculatedColumnFormula>
    </tableColumn>
    <tableColumn id="5" xr3:uid="{217AF267-9C92-4725-BB23-12010600329D}" name="Work assigned to" dataDxfId="279"/>
    <tableColumn id="6" xr3:uid="{96DFF750-F864-4C7A-BE1C-166A612160D5}" name="Projected date for completion" dataDxfId="278"/>
    <tableColumn id="7" xr3:uid="{D427D76C-6A0B-4B33-B2D4-687D21FD981F}" name="Description of work needing to be done" dataDxfId="277"/>
    <tableColumn id="8" xr3:uid="{92CAF5F7-314E-4CE4-982A-2F54655A770D}" name="Evidence of Compliance" dataDxfId="276"/>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188EBC1-3BE5-41B6-A7D0-FACE883C41C4}" name="Table3567891011121314" displayName="Table3567891011121314" ref="A1:H12" totalsRowShown="0" headerRowDxfId="275" dataDxfId="273" headerRowBorderDxfId="274" tableBorderDxfId="272" totalsRowBorderDxfId="271">
  <autoFilter ref="A1:H12" xr:uid="{3CF12713-E1DC-4042-A595-A161AA9BAFD5}"/>
  <tableColumns count="8">
    <tableColumn id="1" xr3:uid="{E5AFF5DF-7399-413F-BF0E-1AB3A7E81A69}" name="demonstrate how it monitors and evaluates the effectiveness, efficiency and impact of its protection activities; " dataDxfId="270"/>
    <tableColumn id="2" xr3:uid="{6AC24FF1-1DBC-445D-962A-2A56F627851C}" name="Priority" dataDxfId="269"/>
    <tableColumn id="3" xr3:uid="{AACD731A-59FD-41FE-BB3B-CCBA994EEC65}" name="Impact" dataDxfId="268"/>
    <tableColumn id="4" xr3:uid="{4D0B498A-A2E2-42B9-B1A1-E43AD1D88511}" name="Compliance" dataDxfId="267">
      <calculatedColumnFormula>IF(COUNTIF(D3:D50,"Non Compliant")&gt;0,"Non Compliant",IF(COUNTIF(D3:D50,"Partially Compliant")&gt;0,"Partially Compliant","Fully Compliant"))</calculatedColumnFormula>
    </tableColumn>
    <tableColumn id="5" xr3:uid="{22A664C7-C07C-4763-A952-9FC13CD750BE}" name="Work assigned to" dataDxfId="266"/>
    <tableColumn id="6" xr3:uid="{2B3E8145-40E2-4DBC-81D8-92F7F845A15A}" name="Projected date for completion" dataDxfId="265"/>
    <tableColumn id="7" xr3:uid="{116004C2-F440-4AD1-83F9-0991F88068F5}" name="Description of work needing to be done" dataDxfId="264"/>
    <tableColumn id="8" xr3:uid="{FB90C4EB-8486-4AEB-9F4A-4E99AB789CC2}" name="Evidence of Compliance" dataDxfId="263"/>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12A4963-FD88-4800-8310-93B43B1ED6C5}" name="Table356789101112131415" displayName="Table356789101112131415" ref="A1:H12" totalsRowShown="0" headerRowDxfId="262" dataDxfId="260" headerRowBorderDxfId="261" tableBorderDxfId="259" totalsRowBorderDxfId="258">
  <autoFilter ref="A1:H12" xr:uid="{3CF12713-E1DC-4042-A595-A161AA9BAFD5}"/>
  <tableColumns count="8">
    <tableColumn id="1" xr3:uid="{57DECBE1-AB93-469B-9F97-280433A91013}" name="generate a culture which embraces national and organisational learning allowing it to identify and capture feedback from a range of sources; evaluate, share and act upon it to drive innovation and continuous improvement and enhance future performance;" dataDxfId="257"/>
    <tableColumn id="2" xr3:uid="{FD0B3A2C-B3F3-4F59-AEC5-DB4FEF8216CE}" name="Priority" dataDxfId="256"/>
    <tableColumn id="3" xr3:uid="{835F7CD4-0945-4A6E-A41D-9E02B43111E4}" name="Impact" dataDxfId="255"/>
    <tableColumn id="4" xr3:uid="{A61C6923-6D71-4E0D-B246-77253A5E9EED}" name="Compliance" dataDxfId="254">
      <calculatedColumnFormula>IF(COUNTIF(D3:D50,"Non Compliant")&gt;0,"Non Compliant",IF(COUNTIF(D3:D50,"Partially Compliant")&gt;0,"Partially Compliant","Fully Compliant"))</calculatedColumnFormula>
    </tableColumn>
    <tableColumn id="5" xr3:uid="{C16BC935-BA9F-457C-A9E4-A3F1F7486259}" name="Work assigned to" dataDxfId="253"/>
    <tableColumn id="6" xr3:uid="{410A5087-6EA5-499D-946B-C59330B0D9E4}" name="Projected date for completion" dataDxfId="252"/>
    <tableColumn id="7" xr3:uid="{4CD201CA-D36A-4425-A2BE-A61BD3C5AA5A}" name="Description of work needing to be done" dataDxfId="251"/>
    <tableColumn id="8" xr3:uid="{E9ECED98-487A-450C-8A2D-86D3EB193995}" name="Evidence of Compliance" dataDxfId="250"/>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B038D81-BBCA-4147-88DD-A482C20EDB67}" name="Table35678910111213141516" displayName="Table35678910111213141516" ref="A1:H12" totalsRowShown="0" headerRowDxfId="249" dataDxfId="247" headerRowBorderDxfId="248" tableBorderDxfId="246" totalsRowBorderDxfId="245">
  <autoFilter ref="A1:H12" xr:uid="{3CF12713-E1DC-4042-A595-A161AA9BAFD5}"/>
  <tableColumns count="8">
    <tableColumn id="1" xr3:uid="{1D0370E7-76DF-4DB2-A6FA-41A93674F51C}" name="Where Fire Investigation is managed within a fire and rescue service’s protection function, a fire and rescue service must investigate, report on and learn from the cause and behaviour of fires, working with others when appropriate." dataDxfId="244"/>
    <tableColumn id="2" xr3:uid="{34FAD863-68A1-4A95-8CE1-1B9941F1EF6F}" name="Priority" dataDxfId="243"/>
    <tableColumn id="3" xr3:uid="{ED74CF99-CAA3-4151-A9AE-E1455E6D3F2C}" name="Impact" dataDxfId="242"/>
    <tableColumn id="4" xr3:uid="{C1049A21-89B6-40EE-9894-5B6796A51B30}" name="Compliance" dataDxfId="241">
      <calculatedColumnFormula>IF(COUNTIF(D3:D50,"Non Compliant")&gt;0,"Non Compliant",IF(COUNTIF(D3:D50,"Partially Compliant")&gt;0,"Partially Compliant","Fully Compliant"))</calculatedColumnFormula>
    </tableColumn>
    <tableColumn id="5" xr3:uid="{50464C00-1E13-41E6-835E-82E22BAF3140}" name="Work assigned to" dataDxfId="240"/>
    <tableColumn id="6" xr3:uid="{8E421C91-1A54-4895-8E38-9EE958ADA09B}" name="Projected date for completion" dataDxfId="239"/>
    <tableColumn id="7" xr3:uid="{03F0FFF0-A9F7-46D3-8542-34D9D0C10809}" name="Description of work needing to be done" dataDxfId="238"/>
    <tableColumn id="8" xr3:uid="{FED56D06-3E57-42B1-89BB-97201460DEF8}" name="Evidence of Compliance" dataDxfId="23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EBEF295-B00B-40FC-A947-1FC035850F52}" name="Table121" displayName="Table121" ref="A1:H13" totalsRowShown="0" headerRowDxfId="467" dataDxfId="465" headerRowBorderDxfId="466" tableBorderDxfId="464" totalsRowBorderDxfId="463">
  <tableColumns count="8">
    <tableColumn id="1" xr3:uid="{A91D59BE-9F5C-4896-80D2-FA1DD90C00F7}" name="Through its community risk management planning: ensure equality of fire safety provision by considering the needs of the whole community" dataDxfId="462"/>
    <tableColumn id="2" xr3:uid="{28DA4230-7FD2-4168-9C23-E0484479972E}" name="Priority" dataDxfId="461"/>
    <tableColumn id="3" xr3:uid="{13E6630B-35B5-4A93-93FC-EC6F855742BB}" name="Impact" dataDxfId="460"/>
    <tableColumn id="4" xr3:uid="{BF63E668-704D-405E-9D85-0422CCAC8F83}" name="Compliance" dataDxfId="459">
      <calculatedColumnFormula>IF(COUNTIF(D3:D50,"Non Compliant")&gt;0,"Non Compliant",IF(COUNTIF(D3:D50,"Partially Compliant")&gt;0,"Partially Compliant","Fully Compliant"))</calculatedColumnFormula>
    </tableColumn>
    <tableColumn id="5" xr3:uid="{8FADFD14-3E33-48D5-8D51-9769176F2A2B}" name="Work assigned to" dataDxfId="458"/>
    <tableColumn id="6" xr3:uid="{B03B2ACD-5E15-4EB2-B35D-AAAE0ACCC5C8}" name="Projected date for completion" dataDxfId="457"/>
    <tableColumn id="7" xr3:uid="{E6EBDBED-F7FC-4A0E-9CF2-8BD683A92163}" name="Description of work needing to be done" dataDxfId="456"/>
    <tableColumn id="8" xr3:uid="{A19EA618-CBC6-4890-BEB5-D87CAA84F59F}" name="Evidence of Compliance" dataDxfId="455"/>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CFF0EA3-0F7B-4B9C-A429-9057E985A284}" name="Table3567891011121314151617" displayName="Table3567891011121314151617" ref="A1:H12" totalsRowShown="0" headerRowDxfId="236" dataDxfId="234" headerRowBorderDxfId="235" tableBorderDxfId="233" totalsRowBorderDxfId="232">
  <autoFilter ref="A1:H12" xr:uid="{3CF12713-E1DC-4042-A595-A161AA9BAFD5}"/>
  <tableColumns count="8">
    <tableColumn id="1" xr3:uid="{1FF4BB7B-E9EA-4A8B-A50C-BDF631427044}" name="Where Petroleum or Explosives regulation is managed within its protection function, a fire and rescue service must investigate, report on and learn from causes of petroleum and explosives related incidents." dataDxfId="231"/>
    <tableColumn id="2" xr3:uid="{A9BABF74-B9AF-4971-BAF6-55B1A7D0B9A6}" name="Priority" dataDxfId="230"/>
    <tableColumn id="3" xr3:uid="{F94D0E3C-35ED-4D21-97A0-CC1E4874AE7E}" name="Impact" dataDxfId="229"/>
    <tableColumn id="4" xr3:uid="{A8C79CA1-DF8E-4EE7-B56B-A7121D10521A}" name="Compliance" dataDxfId="228">
      <calculatedColumnFormula>IF(COUNTIF(D3:D50,"Non Compliant")&gt;0,"Non Compliant",IF(COUNTIF(D3:D50,"Partially Compliant")&gt;0,"Partially Compliant","Fully Compliant"))</calculatedColumnFormula>
    </tableColumn>
    <tableColumn id="5" xr3:uid="{2E155358-6CBC-4F4E-82BD-875ED1A72C73}" name="Work assigned to" dataDxfId="227"/>
    <tableColumn id="6" xr3:uid="{9A709327-529D-4A18-A0C6-5DC4CDED43AE}" name="Projected date for completion" dataDxfId="226"/>
    <tableColumn id="7" xr3:uid="{1A8360C3-D91F-45E3-9550-CB6BEAFF1FBD}" name="Description of work needing to be done" dataDxfId="225"/>
    <tableColumn id="8" xr3:uid="{79FADC09-E69D-4DB2-8536-CD25850ADFAD}" name="Evidence of Compliance" dataDxfId="224"/>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780B5C1-1196-4958-A1EE-AF477B3B994F}" name="Table356789101112131415161718" displayName="Table356789101112131415161718" ref="A1:H12" totalsRowShown="0" headerRowDxfId="223" dataDxfId="221" headerRowBorderDxfId="222" tableBorderDxfId="220" totalsRowBorderDxfId="219">
  <autoFilter ref="A1:H12" xr:uid="{3CF12713-E1DC-4042-A595-A161AA9BAFD5}"/>
  <tableColumns count="8">
    <tableColumn id="1" xr3:uid="{8ABC0CBD-5502-47BE-8BEE-79EC6D0E4692}" name="Maximise opportunities gained from supporting the National Fire Chiefs Council (NFCC) network by sharing learning and experiences, collaborating with others and contributing to the continual improvement of fire protection activities;" dataDxfId="218"/>
    <tableColumn id="2" xr3:uid="{DC43D79C-81AA-45EB-9BAF-F3F216D227A6}" name="Priority" dataDxfId="217"/>
    <tableColumn id="3" xr3:uid="{662AE82F-5ECB-4A3F-86A0-7CAC8E536476}" name="Impact" dataDxfId="216"/>
    <tableColumn id="4" xr3:uid="{600F9BC1-04D5-4668-ADF6-32F562BDE67C}" name="Compliance" dataDxfId="215">
      <calculatedColumnFormula>IF(COUNTIF(D3:D50,"Non Compliant")&gt;0,"Non Compliant",IF(COUNTIF(D3:D50,"Partially Compliant")&gt;0,"Partially Compliant","Fully Compliant"))</calculatedColumnFormula>
    </tableColumn>
    <tableColumn id="5" xr3:uid="{E28B7040-6354-427C-98AB-E8CF6E652341}" name="Work assigned to" dataDxfId="214"/>
    <tableColumn id="6" xr3:uid="{6C814E5E-3101-4A5D-A5CD-54B4166C7156}" name="Projected date for completion" dataDxfId="213"/>
    <tableColumn id="7" xr3:uid="{18228677-A405-4D24-BD95-22432DBCAD13}" name="Description of work needing to be done" dataDxfId="212"/>
    <tableColumn id="8" xr3:uid="{AD39C61C-B71D-46DD-BFD4-447139171A85}" name="Evidence of Compliance" dataDxfId="211"/>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2215E9A-7FFD-4B08-8C5B-345EA1708707}" name="Table35678910111213141516171819" displayName="Table35678910111213141516171819" ref="A1:H12" totalsRowShown="0" headerRowDxfId="210" dataDxfId="208" headerRowBorderDxfId="209" tableBorderDxfId="207" totalsRowBorderDxfId="206">
  <autoFilter ref="A1:H12" xr:uid="{3CF12713-E1DC-4042-A595-A161AA9BAFD5}"/>
  <tableColumns count="8">
    <tableColumn id="1" xr3:uid="{A16B2223-B4FB-46CB-9A7F-942B0D8F1901}" name="Contribute and support national campaigns and initiatives, where appropriate and where resources are available." dataDxfId="205"/>
    <tableColumn id="2" xr3:uid="{F5912CB8-9401-4AE2-AB67-08A7BE5BFF2A}" name="Priority" dataDxfId="204"/>
    <tableColumn id="3" xr3:uid="{2B774A1B-B6C3-4137-B018-C3B76822F5B4}" name="Impact" dataDxfId="203"/>
    <tableColumn id="4" xr3:uid="{243BF473-2FD9-4C64-B73E-42010A2F1302}" name="Compliance" dataDxfId="202">
      <calculatedColumnFormula>IF(COUNTIF(D3:D50,"Non Compliant")&gt;0,"Non Compliant",IF(COUNTIF(D3:D50,"Partially Compliant")&gt;0,"Partially Compliant","Fully Compliant"))</calculatedColumnFormula>
    </tableColumn>
    <tableColumn id="5" xr3:uid="{9DDD89D5-B2A7-4F2A-9193-0A3653CAC689}" name="Work assigned to" dataDxfId="201"/>
    <tableColumn id="6" xr3:uid="{7910160E-6707-4D67-A150-C6DFFAC1E84B}" name="Projected date for completion" dataDxfId="200"/>
    <tableColumn id="7" xr3:uid="{73399701-FBBC-4F6D-9C3F-99E21F8565CC}" name="Description of work needing to be done" dataDxfId="199"/>
    <tableColumn id="8" xr3:uid="{E25307D0-7BA2-4AAD-8DE5-537A1E4997BD}" name="Evidence of Compliance" dataDxfId="19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C37FE-1CD9-431E-A10E-C103AAF088AE}" name="Table2" displayName="Table2" ref="A1:G12" totalsRowShown="0" headerRowDxfId="454" dataDxfId="452" headerRowBorderDxfId="453" tableBorderDxfId="451" totalsRowBorderDxfId="450">
  <autoFilter ref="A1:G12" xr:uid="{5A30A0DF-7076-4884-8122-D7A248085FB4}"/>
  <tableColumns count="7">
    <tableColumn id="1" xr3:uid="{CC71243E-5FD8-4265-A5E8-61AB93FAE605}" name="Gather and maintain an accurate risk profile and supporting information about relevant premises in a manner that is compliant with legislation" dataDxfId="449"/>
    <tableColumn id="2" xr3:uid="{C569FC8F-3305-408D-A6B5-32FB31447DFA}" name="Priority" dataDxfId="448"/>
    <tableColumn id="3" xr3:uid="{C560D761-CD11-46ED-B34D-322A0F5A5486}" name="Impact" dataDxfId="447"/>
    <tableColumn id="4" xr3:uid="{1FD61E97-DFDF-41D8-9C0D-42461F747643}" name="Compliance" dataDxfId="446">
      <calculatedColumnFormula>IF(COUNTIF(D3:D50,"Non Compliant")&gt;0,"Non Compliant",IF(COUNTIF(D3:D50,"Partially Compliant")&gt;0,"Partially Compliant","Fully Compliant"))</calculatedColumnFormula>
    </tableColumn>
    <tableColumn id="5" xr3:uid="{CB0DC206-C95D-49AA-8331-9E1F6B58B161}" name="Work assigned to" dataDxfId="445"/>
    <tableColumn id="6" xr3:uid="{DE7AAE90-1CA9-442F-ACCA-1BB77E89A084}" name="Projected date for completion" dataDxfId="444"/>
    <tableColumn id="7" xr3:uid="{00236093-171D-476B-B9B3-7D057583008C}" name="Description of work needing to be done" dataDxfId="44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DC2799-09A5-4580-9A98-26719C912E7E}" name="Table3" displayName="Table3" ref="A1:H12" totalsRowShown="0" headerRowDxfId="442" dataDxfId="441" tableBorderDxfId="440">
  <tableColumns count="8">
    <tableColumn id="1" xr3:uid="{D24E95F5-5FC7-48F5-901E-71A6E7717326}" name="Make available information about premises to all employees who need it when required, allowing them to be informed, stay safe and effectively carry out their duties" dataDxfId="439"/>
    <tableColumn id="2" xr3:uid="{37C2E8BE-99CF-41D6-B422-CD6B797FF304}" name="Priority" dataDxfId="438"/>
    <tableColumn id="3" xr3:uid="{89F11A9A-A7ED-4B06-B3B1-63FFE4D100DF}" name="Impact" dataDxfId="437"/>
    <tableColumn id="4" xr3:uid="{FD1641D6-E1C5-4633-86B0-EFB28287887C}" name="Compliance" dataDxfId="436">
      <calculatedColumnFormula>IF(COUNTIF(D3:D50,"Non Compliant")&gt;0,"Non Compliant",IF(COUNTIF(D3:D50,"Partially Compliant")&gt;0,"Partially Compliant","Fully Compliant"))</calculatedColumnFormula>
    </tableColumn>
    <tableColumn id="5" xr3:uid="{584A011F-D808-4E2D-813F-CE06397AD97D}" name="Work assigned to" dataDxfId="435"/>
    <tableColumn id="6" xr3:uid="{E0125C64-5D43-4750-A9BF-320A97BB2A88}" name="Projected date for completion" dataDxfId="434"/>
    <tableColumn id="7" xr3:uid="{F7E45963-6608-4EA7-AF15-FC3D4C328B3B}" name="Description of work needing to be done" dataDxfId="433"/>
    <tableColumn id="8" xr3:uid="{B83CB38B-639C-4B95-8C66-84437C26022E}" name="Evidence of Compliance" dataDxfId="432"/>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844166-F20A-4268-A5E4-6E29F9C1449A}" name="Table35" displayName="Table35" ref="A1:H12" totalsRowShown="0" headerRowDxfId="431" dataDxfId="429" headerRowBorderDxfId="430" tableBorderDxfId="428" totalsRowBorderDxfId="427">
  <autoFilter ref="A1:H12" xr:uid="{3CF12713-E1DC-4042-A595-A161AA9BAFD5}"/>
  <tableColumns count="8">
    <tableColumn id="1" xr3:uid="{4097D040-8181-40FE-8F4C-BB2A4A6D0B47}" name="ensure there is a mechanism for employees to feedback any new or emerging information or risks about buildings as a result of them carrying out their duties, to enable it to maintain an accurate risk profile;" dataDxfId="426"/>
    <tableColumn id="2" xr3:uid="{95E9F0E7-8742-4577-BAE2-A99DF2365F62}" name="Priority" dataDxfId="425"/>
    <tableColumn id="3" xr3:uid="{56C71826-1E47-4FB9-A98C-FDBBFA777A91}" name="Impact" dataDxfId="424"/>
    <tableColumn id="4" xr3:uid="{661CEB2A-4F8D-42E6-94D3-89A4A2625D99}" name="Compliance" dataDxfId="423">
      <calculatedColumnFormula>IF(COUNTIF(D3:D50,"Non Compliant")&gt;0,"Non Compliant",IF(COUNTIF(D3:D50,"Partially Compliant")&gt;0,"Partially Compliant","Fully Compliant"))</calculatedColumnFormula>
    </tableColumn>
    <tableColumn id="5" xr3:uid="{C48C0D03-C90A-4DF9-B9BB-350FBBCEF464}" name="Work assigned to" dataDxfId="422"/>
    <tableColumn id="6" xr3:uid="{8BAF97BC-6396-48DA-94D1-30A85AC1A838}" name="Projected date for completion" dataDxfId="421"/>
    <tableColumn id="7" xr3:uid="{B028F557-8B01-4364-A6DB-CB486213C76C}" name="Description of work needing to be done" dataDxfId="420"/>
    <tableColumn id="8" xr3:uid="{C9AF09B5-3F1F-408F-A0C4-053F8EDDF04F}" name="Evidence of Compliance" dataDxfId="41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6A7879-11E9-447E-BE29-AB30CFD75264}" name="Table356" displayName="Table356" ref="A1:H12" totalsRowShown="0" headerRowDxfId="418" dataDxfId="416" headerRowBorderDxfId="417" tableBorderDxfId="415" totalsRowBorderDxfId="414">
  <autoFilter ref="A1:H12" xr:uid="{3CF12713-E1DC-4042-A595-A161AA9BAFD5}"/>
  <tableColumns count="8">
    <tableColumn id="1" xr3:uid="{D218B91B-550B-4D35-A882-38701708192D}" name="plan and deliver effective and robust protection activities to mitigate and reduce the risks identified through its community risk management planning in compliance with the Regulator’s Code and the principles of Better Regulation;" dataDxfId="413"/>
    <tableColumn id="2" xr3:uid="{166D8C3B-79B1-4340-B2C4-EED243ADF177}" name="Priority" dataDxfId="412"/>
    <tableColumn id="3" xr3:uid="{21DBE1EA-083E-4AC1-81B7-6553E83D05F3}" name="Impact" dataDxfId="411"/>
    <tableColumn id="4" xr3:uid="{D6986B9E-027F-4D1D-8988-1EEFDA4F7BDD}" name="Compliance" dataDxfId="410">
      <calculatedColumnFormula>IF(COUNTIF(D3:D50,"Non Compliant")&gt;0,"Non Compliant",IF(COUNTIF(D3:D50,"Partially Compliant")&gt;0,"Partially Compliant","Fully Compliant"))</calculatedColumnFormula>
    </tableColumn>
    <tableColumn id="5" xr3:uid="{BBE8C6D4-5951-420F-8E6A-DFF1C597ECC8}" name="Work assigned to" dataDxfId="409"/>
    <tableColumn id="6" xr3:uid="{9957A2B3-CD88-4EA7-9191-B5CE60E66421}" name="Projected date for completion" dataDxfId="408"/>
    <tableColumn id="7" xr3:uid="{6ECA12D3-6F96-44EE-A042-33F062519FC3}" name="Description of work needing to be done" dataDxfId="407"/>
    <tableColumn id="8" xr3:uid="{888F4CC2-0AAC-4406-AF97-9A475C3F9FFF}" name="Evidence of Compliance" dataDxfId="40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AB40A5-13AB-4732-ADE2-D6DAE3C38473}" name="Table3567" displayName="Table3567" ref="A1:H12" totalsRowShown="0" headerRowDxfId="405" dataDxfId="403" headerRowBorderDxfId="404" tableBorderDxfId="402" totalsRowBorderDxfId="401">
  <autoFilter ref="A1:H12" xr:uid="{3CF12713-E1DC-4042-A595-A161AA9BAFD5}"/>
  <tableColumns count="8">
    <tableColumn id="1" xr3:uid="{3A872D1F-A2A9-44CB-8E50-33958C765656}" name="maintain an ability to deliver necessary statutory protection activities at all times;" dataDxfId="400"/>
    <tableColumn id="2" xr3:uid="{BDE76DF8-B202-4CB5-8EF0-792DAA3BE78C}" name="Priority" dataDxfId="399"/>
    <tableColumn id="3" xr3:uid="{150D7184-FC04-426D-A17C-9026EDFDB86A}" name="Impact" dataDxfId="398"/>
    <tableColumn id="4" xr3:uid="{299C91EC-3524-4E7B-B1E1-D398D6CF4560}" name="Compliance" dataDxfId="397">
      <calculatedColumnFormula>IF(COUNTIF(D3:D50,"Non Compliant")&gt;0,"Non Compliant",IF(COUNTIF(D3:D50,"Partially Compliant")&gt;0,"Partially Compliant","Fully Compliant"))</calculatedColumnFormula>
    </tableColumn>
    <tableColumn id="5" xr3:uid="{FB037CB6-E0BE-4402-9B7A-2662756E3EED}" name="Work assigned to" dataDxfId="396"/>
    <tableColumn id="6" xr3:uid="{6BDBC66A-F628-4DC4-9237-B4968BBE0DBE}" name="Projected date for completion" dataDxfId="395"/>
    <tableColumn id="7" xr3:uid="{0886FBD4-98D3-4301-8DD5-7710F2B3739B}" name="Description of work needing to be done" dataDxfId="394"/>
    <tableColumn id="8" xr3:uid="{774C8EB9-D328-4C26-A61C-181189FE20B8}" name="Evidence of Compliance" dataDxfId="39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5CDD9F-52F6-419F-A818-B601BAC1D9C7}" name="Table35678" displayName="Table35678" ref="A1:H12" totalsRowShown="0" headerRowDxfId="392" dataDxfId="390" headerRowBorderDxfId="391" tableBorderDxfId="389" totalsRowBorderDxfId="388">
  <autoFilter ref="A1:H12" xr:uid="{3CF12713-E1DC-4042-A595-A161AA9BAFD5}"/>
  <tableColumns count="8">
    <tableColumn id="1" xr3:uid="{CFF3F8FB-F7A0-4522-964D-22641C1819E5}" name="Column1" dataDxfId="387"/>
    <tableColumn id="2" xr3:uid="{BA3D16EA-74B7-4614-A673-B3DE08B154F8}" name="Priority" dataDxfId="386"/>
    <tableColumn id="3" xr3:uid="{62728A32-AF84-4C70-8392-B3418DD8A8A0}" name="Impact" dataDxfId="385"/>
    <tableColumn id="4" xr3:uid="{79879EFD-CB0C-492C-B36A-AEFADF73BA53}" name="Compliance" dataDxfId="384">
      <calculatedColumnFormula>IF(COUNTIF(D3:D50,"Non Compliant")&gt;0,"Non Compliant",IF(COUNTIF(D3:D50,"Partially Compliant")&gt;0,"Partially Compliant","Fully Compliant"))</calculatedColumnFormula>
    </tableColumn>
    <tableColumn id="5" xr3:uid="{7840CCE3-523C-4655-B9AF-67A1F2AE9DC7}" name="Work assigned to" dataDxfId="383"/>
    <tableColumn id="6" xr3:uid="{8E2DD7FD-EF42-4319-9325-63A23055BB36}" name="Projected date for completion" dataDxfId="382"/>
    <tableColumn id="7" xr3:uid="{D7C28EB5-DD64-4ADA-BF6A-0C864EB061F4}" name="Description of work needing to be done" dataDxfId="381"/>
    <tableColumn id="8" xr3:uid="{790730B9-60F1-4090-B1A5-D24F4005C216}" name="Evidence of Compliance" dataDxfId="38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5F19B9B-5C09-4472-B1AF-A52247E72326}" name="Table3567822" displayName="Table3567822" ref="A1:H12" totalsRowShown="0" headerRowDxfId="379" dataDxfId="377" headerRowBorderDxfId="378" tableBorderDxfId="376" totalsRowBorderDxfId="375">
  <autoFilter ref="A1:H12" xr:uid="{3CF12713-E1DC-4042-A595-A161AA9BAFD5}"/>
  <tableColumns count="8">
    <tableColumn id="1" xr3:uid="{90C7D709-3AEA-46EE-80D9-558A622798B9}" name="Column1" dataDxfId="374"/>
    <tableColumn id="2" xr3:uid="{FB04E257-6776-4B8F-9FC5-8130A9A6CE34}" name="Priority" dataDxfId="373"/>
    <tableColumn id="3" xr3:uid="{1226D8B0-CC6B-47DC-97C1-492602935C36}" name="Impact" dataDxfId="372"/>
    <tableColumn id="4" xr3:uid="{6AEEEFE4-7BA6-4E9B-AEFF-6448E36A76AF}" name="Compliance" dataDxfId="371">
      <calculatedColumnFormula>IF(COUNTIF(D3:D50,"Non Compliant")&gt;0,"Non Compliant",IF(COUNTIF(D3:D50,"Partially Compliant")&gt;0,"Partially Compliant","Fully Compliant"))</calculatedColumnFormula>
    </tableColumn>
    <tableColumn id="5" xr3:uid="{3CDD19FF-788C-44C1-BA67-6ACAB935EDDA}" name="Work assigned to" dataDxfId="370"/>
    <tableColumn id="6" xr3:uid="{98C5375B-C37B-4BA1-BA2A-ADB8BC899374}" name="Projected date for completion" dataDxfId="369"/>
    <tableColumn id="7" xr3:uid="{D94E10E5-4076-4415-8D38-1A93A08E41A7}" name="Description of work needing to be done" dataDxfId="368"/>
    <tableColumn id="8" xr3:uid="{AD05FDC6-BC8F-493F-AE46-6931DC2973F3}" name="Evidence of Compliance" dataDxfId="36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dimension ref="A1"/>
  <sheetViews>
    <sheetView workbookViewId="0">
      <selection activeCell="U14" sqref="U14"/>
    </sheetView>
  </sheetViews>
  <sheetFormatPr defaultRowHeight="14.4" x14ac:dyDescent="0.3"/>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dimension ref="A1:H50"/>
  <sheetViews>
    <sheetView workbookViewId="0">
      <selection activeCell="E3" sqref="E3"/>
    </sheetView>
  </sheetViews>
  <sheetFormatPr defaultColWidth="9" defaultRowHeight="18" customHeight="1" x14ac:dyDescent="0.3"/>
  <cols>
    <col min="1" max="1" width="56.88671875" style="51" customWidth="1"/>
    <col min="2" max="3" width="12.109375" style="51" customWidth="1"/>
    <col min="4" max="4" width="12.5546875" style="51" customWidth="1"/>
    <col min="5" max="5" width="19.5546875" style="51" customWidth="1"/>
    <col min="6" max="6" width="27.5546875" style="51" customWidth="1"/>
    <col min="7" max="8" width="50.77734375" style="51" customWidth="1"/>
    <col min="9" max="16384" width="9" style="51"/>
  </cols>
  <sheetData>
    <row r="1" spans="1:8" s="32" customFormat="1" ht="64.5" customHeight="1" x14ac:dyDescent="0.3">
      <c r="A1" s="30" t="s">
        <v>248</v>
      </c>
      <c r="B1" s="31" t="s">
        <v>8</v>
      </c>
      <c r="C1" s="31" t="s">
        <v>9</v>
      </c>
      <c r="D1" s="31" t="s">
        <v>10</v>
      </c>
      <c r="E1" s="31" t="s">
        <v>38</v>
      </c>
      <c r="F1" s="31" t="s">
        <v>39</v>
      </c>
      <c r="G1" s="42" t="s">
        <v>40</v>
      </c>
      <c r="H1" s="54" t="s">
        <v>41</v>
      </c>
    </row>
    <row r="2" spans="1:8" s="32" customFormat="1" ht="39.450000000000003" customHeight="1" x14ac:dyDescent="0.3">
      <c r="A2" s="58" t="s">
        <v>205</v>
      </c>
      <c r="B2" s="25"/>
      <c r="C2" s="25"/>
      <c r="D2" s="25" t="str">
        <f t="shared" ref="D2" si="0">IF(COUNTIF(D3:D50,"Non Compliant")&gt;0,"Non Compliant",IF(COUNTIF(D3:D50,"Partially Compliant")&gt;0,"Partially Compliant","Fully Compliant"))</f>
        <v>Fully Compliant</v>
      </c>
      <c r="E2" s="59"/>
      <c r="F2" s="60"/>
      <c r="G2" s="68"/>
      <c r="H2" s="59"/>
    </row>
    <row r="3" spans="1:8" ht="39.450000000000003" customHeight="1" x14ac:dyDescent="0.3">
      <c r="A3" s="61" t="s">
        <v>82</v>
      </c>
      <c r="B3" s="4"/>
      <c r="C3" s="4"/>
      <c r="D3" s="4"/>
      <c r="E3" s="62"/>
      <c r="F3" s="63"/>
      <c r="G3" s="69"/>
      <c r="H3" s="62"/>
    </row>
    <row r="4" spans="1:8" ht="39.450000000000003" customHeight="1" x14ac:dyDescent="0.3">
      <c r="A4" s="61" t="s">
        <v>83</v>
      </c>
      <c r="B4" s="4"/>
      <c r="C4" s="4"/>
      <c r="D4" s="4"/>
      <c r="E4" s="62"/>
      <c r="F4" s="63"/>
      <c r="G4" s="69"/>
      <c r="H4" s="67"/>
    </row>
    <row r="5" spans="1:8" ht="39.450000000000003" customHeight="1" x14ac:dyDescent="0.3">
      <c r="A5" s="61" t="s">
        <v>84</v>
      </c>
      <c r="B5" s="4"/>
      <c r="C5" s="4"/>
      <c r="D5" s="4"/>
      <c r="E5" s="62"/>
      <c r="F5" s="63"/>
      <c r="G5" s="69"/>
      <c r="H5" s="62"/>
    </row>
    <row r="6" spans="1:8" ht="39.450000000000003" customHeight="1" x14ac:dyDescent="0.3">
      <c r="A6" s="61" t="s">
        <v>85</v>
      </c>
      <c r="B6" s="4"/>
      <c r="C6" s="4"/>
      <c r="D6" s="4"/>
      <c r="E6" s="62"/>
      <c r="F6" s="63"/>
      <c r="G6" s="69"/>
      <c r="H6" s="67"/>
    </row>
    <row r="7" spans="1:8" ht="39.450000000000003" customHeight="1" x14ac:dyDescent="0.3">
      <c r="A7" s="61" t="s">
        <v>86</v>
      </c>
      <c r="B7" s="4"/>
      <c r="C7" s="4"/>
      <c r="D7" s="4"/>
      <c r="E7" s="62"/>
      <c r="F7" s="63"/>
      <c r="G7" s="69"/>
      <c r="H7" s="62"/>
    </row>
    <row r="8" spans="1:8" ht="39.450000000000003" customHeight="1" x14ac:dyDescent="0.3">
      <c r="A8" s="61" t="s">
        <v>87</v>
      </c>
      <c r="B8" s="4"/>
      <c r="C8" s="4"/>
      <c r="D8" s="4"/>
      <c r="E8" s="62"/>
      <c r="F8" s="63"/>
      <c r="G8" s="69"/>
      <c r="H8" s="67"/>
    </row>
    <row r="9" spans="1:8" ht="39.450000000000003" customHeight="1" x14ac:dyDescent="0.3">
      <c r="A9" s="61" t="s">
        <v>88</v>
      </c>
      <c r="B9" s="4"/>
      <c r="C9" s="4"/>
      <c r="D9" s="4"/>
      <c r="E9" s="62"/>
      <c r="F9" s="63"/>
      <c r="G9" s="69"/>
      <c r="H9" s="62"/>
    </row>
    <row r="10" spans="1:8" ht="39.450000000000003" customHeight="1" x14ac:dyDescent="0.3">
      <c r="A10" s="61" t="s">
        <v>89</v>
      </c>
      <c r="B10" s="4"/>
      <c r="C10" s="4"/>
      <c r="D10" s="4"/>
      <c r="E10" s="62"/>
      <c r="F10" s="63"/>
      <c r="G10" s="69"/>
      <c r="H10" s="67"/>
    </row>
    <row r="11" spans="1:8" ht="39.450000000000003" customHeight="1" x14ac:dyDescent="0.3">
      <c r="A11" s="61" t="s">
        <v>90</v>
      </c>
      <c r="B11" s="4"/>
      <c r="C11" s="4"/>
      <c r="D11" s="4"/>
      <c r="E11" s="62"/>
      <c r="F11" s="63"/>
      <c r="G11" s="69"/>
      <c r="H11" s="65"/>
    </row>
    <row r="12" spans="1:8" ht="39.450000000000003" customHeight="1" x14ac:dyDescent="0.3">
      <c r="A12" s="64" t="s">
        <v>91</v>
      </c>
      <c r="B12" s="39"/>
      <c r="C12" s="39"/>
      <c r="D12" s="39"/>
      <c r="E12" s="65"/>
      <c r="F12" s="66"/>
      <c r="G12" s="70"/>
      <c r="H12" s="67"/>
    </row>
    <row r="13" spans="1:8" ht="39" customHeight="1" x14ac:dyDescent="0.3"/>
    <row r="14" spans="1:8" ht="39" customHeight="1" x14ac:dyDescent="0.3"/>
    <row r="15" spans="1:8" ht="39" customHeight="1" x14ac:dyDescent="0.3"/>
    <row r="16" spans="1:8" ht="39" customHeight="1" x14ac:dyDescent="0.3"/>
    <row r="17" s="51" customFormat="1" ht="39" customHeight="1" x14ac:dyDescent="0.3"/>
    <row r="18" s="51" customFormat="1" ht="39" customHeight="1" x14ac:dyDescent="0.3"/>
    <row r="19" s="51" customFormat="1" ht="39" customHeight="1" x14ac:dyDescent="0.3"/>
    <row r="20" s="51" customFormat="1" ht="39" customHeight="1" x14ac:dyDescent="0.3"/>
    <row r="21" s="51" customFormat="1" ht="39" customHeight="1" x14ac:dyDescent="0.3"/>
    <row r="22" s="51" customFormat="1" ht="39" customHeight="1" x14ac:dyDescent="0.3"/>
    <row r="23" s="51" customFormat="1" ht="39" customHeight="1" x14ac:dyDescent="0.3"/>
    <row r="24" s="51" customFormat="1" ht="39" customHeight="1" x14ac:dyDescent="0.3"/>
    <row r="25" s="51" customFormat="1" ht="39" customHeight="1" x14ac:dyDescent="0.3"/>
    <row r="26" s="51" customFormat="1" ht="39" customHeight="1" x14ac:dyDescent="0.3"/>
    <row r="27" s="51" customFormat="1" ht="39" customHeight="1" x14ac:dyDescent="0.3"/>
    <row r="28" s="51" customFormat="1" ht="39" customHeight="1" x14ac:dyDescent="0.3"/>
    <row r="29" s="51" customFormat="1" ht="39" customHeight="1" x14ac:dyDescent="0.3"/>
    <row r="30" s="51" customFormat="1" ht="39" customHeight="1" x14ac:dyDescent="0.3"/>
    <row r="31" s="51" customFormat="1" ht="39" customHeight="1" x14ac:dyDescent="0.3"/>
    <row r="32" s="51" customFormat="1" ht="39" customHeight="1" x14ac:dyDescent="0.3"/>
    <row r="33" s="51" customFormat="1" ht="39" customHeight="1" x14ac:dyDescent="0.3"/>
    <row r="34" s="51" customFormat="1" ht="39" customHeight="1" x14ac:dyDescent="0.3"/>
    <row r="35" s="51" customFormat="1" ht="39" customHeight="1" x14ac:dyDescent="0.3"/>
    <row r="36" s="51" customFormat="1" ht="39" customHeight="1" x14ac:dyDescent="0.3"/>
    <row r="37" s="51" customFormat="1" ht="39" customHeight="1" x14ac:dyDescent="0.3"/>
    <row r="38" s="51" customFormat="1" ht="39" customHeight="1" x14ac:dyDescent="0.3"/>
    <row r="39" s="51" customFormat="1" ht="39" customHeight="1" x14ac:dyDescent="0.3"/>
    <row r="40" s="51" customFormat="1" ht="39" customHeight="1" x14ac:dyDescent="0.3"/>
    <row r="41" s="51" customFormat="1" ht="39" customHeight="1" x14ac:dyDescent="0.3"/>
    <row r="42" s="51" customFormat="1" ht="39" customHeight="1" x14ac:dyDescent="0.3"/>
    <row r="43" s="51" customFormat="1" ht="39" customHeight="1" x14ac:dyDescent="0.3"/>
    <row r="44" s="51" customFormat="1" ht="39" customHeight="1" x14ac:dyDescent="0.3"/>
    <row r="45" s="51" customFormat="1" ht="39" customHeight="1" x14ac:dyDescent="0.3"/>
    <row r="46" s="51" customFormat="1" ht="39" customHeight="1" x14ac:dyDescent="0.3"/>
    <row r="47" s="51" customFormat="1" ht="39" customHeight="1" x14ac:dyDescent="0.3"/>
    <row r="48" s="51" customFormat="1" ht="39" customHeight="1" x14ac:dyDescent="0.3"/>
    <row r="49" s="51" customFormat="1" ht="39" customHeight="1" x14ac:dyDescent="0.3"/>
    <row r="50" s="51" customFormat="1" ht="39" customHeight="1" x14ac:dyDescent="0.3"/>
  </sheetData>
  <conditionalFormatting sqref="B2:B12">
    <cfRule type="cellIs" dxfId="143" priority="7" operator="equal">
      <formula>"Low"</formula>
    </cfRule>
    <cfRule type="cellIs" dxfId="142" priority="8" operator="equal">
      <formula>"Medium"</formula>
    </cfRule>
    <cfRule type="cellIs" dxfId="141" priority="9" operator="equal">
      <formula>"High"</formula>
    </cfRule>
  </conditionalFormatting>
  <conditionalFormatting sqref="C2:C12">
    <cfRule type="cellIs" dxfId="140" priority="4" operator="equal">
      <formula>"Low"</formula>
    </cfRule>
    <cfRule type="cellIs" dxfId="139" priority="5" operator="equal">
      <formula>"Medium"</formula>
    </cfRule>
    <cfRule type="cellIs" dxfId="138" priority="6" operator="equal">
      <formula>"High"</formula>
    </cfRule>
  </conditionalFormatting>
  <pageMargins left="0.7" right="0.7" top="0.75" bottom="0.75" header="0.3" footer="0.3"/>
  <pageSetup paperSize="9" orientation="portrait" verticalDpi="0" r:id="rId1"/>
  <ignoredErrors>
    <ignoredError sqref="D4: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4A62FC0-772F-47EA-9923-75347DE7223C}">
            <xm:f>Lists!$C$4</xm:f>
            <x14:dxf>
              <font>
                <color auto="1"/>
              </font>
              <fill>
                <patternFill>
                  <bgColor rgb="FFFF3300"/>
                </patternFill>
              </fill>
            </x14:dxf>
          </x14:cfRule>
          <x14:cfRule type="cellIs" priority="2" operator="equal" id="{FD36358F-F280-4222-9DFA-83DA38B7F876}">
            <xm:f>Lists!$C$3</xm:f>
            <x14:dxf>
              <font>
                <color auto="1"/>
              </font>
              <fill>
                <patternFill>
                  <bgColor rgb="FFFFC000"/>
                </patternFill>
              </fill>
            </x14:dxf>
          </x14:cfRule>
          <x14:cfRule type="cellIs" priority="3" operator="equal" id="{10914058-26A8-4BC8-9EF5-25A1D66666D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dimension ref="A1:H50"/>
  <sheetViews>
    <sheetView workbookViewId="0">
      <selection activeCell="A4" sqref="A4"/>
    </sheetView>
  </sheetViews>
  <sheetFormatPr defaultColWidth="9" defaultRowHeight="18" customHeight="1" x14ac:dyDescent="0.3"/>
  <cols>
    <col min="1" max="1" width="56.88671875" style="51" customWidth="1"/>
    <col min="2" max="3" width="12.109375" style="51" customWidth="1"/>
    <col min="4" max="4" width="12.5546875" style="51" customWidth="1"/>
    <col min="5" max="5" width="19.5546875" style="51" customWidth="1"/>
    <col min="6" max="6" width="27.5546875" style="51" customWidth="1"/>
    <col min="7" max="8" width="50.77734375" style="51" customWidth="1"/>
    <col min="9" max="16384" width="9" style="51"/>
  </cols>
  <sheetData>
    <row r="1" spans="1:8" s="32" customFormat="1" ht="123.45" customHeight="1" x14ac:dyDescent="0.3">
      <c r="A1" s="30" t="s">
        <v>37</v>
      </c>
      <c r="B1" s="31" t="s">
        <v>8</v>
      </c>
      <c r="C1" s="31" t="s">
        <v>9</v>
      </c>
      <c r="D1" s="31" t="s">
        <v>10</v>
      </c>
      <c r="E1" s="31" t="s">
        <v>38</v>
      </c>
      <c r="F1" s="31" t="s">
        <v>39</v>
      </c>
      <c r="G1" s="42" t="s">
        <v>40</v>
      </c>
      <c r="H1" s="54" t="s">
        <v>41</v>
      </c>
    </row>
    <row r="2" spans="1:8" s="32" customFormat="1" ht="39.450000000000003" customHeight="1" x14ac:dyDescent="0.3">
      <c r="A2" s="58" t="s">
        <v>205</v>
      </c>
      <c r="B2" s="25"/>
      <c r="C2" s="25"/>
      <c r="D2" s="25" t="str">
        <f t="shared" ref="D2" si="0">IF(COUNTIF(D3:D50,"Non Compliant")&gt;0,"Non Compliant",IF(COUNTIF(D3:D50,"Partially Compliant")&gt;0,"Partially Compliant","Fully Compliant"))</f>
        <v>Fully Compliant</v>
      </c>
      <c r="E2" s="59"/>
      <c r="F2" s="60"/>
      <c r="G2" s="68"/>
      <c r="H2" s="59"/>
    </row>
    <row r="3" spans="1:8" ht="39.450000000000003" customHeight="1" x14ac:dyDescent="0.3">
      <c r="A3" s="61" t="s">
        <v>249</v>
      </c>
      <c r="B3" s="4"/>
      <c r="C3" s="4"/>
      <c r="D3" s="4"/>
      <c r="E3" s="62"/>
      <c r="F3" s="63"/>
      <c r="G3" s="69"/>
      <c r="H3" s="62"/>
    </row>
    <row r="4" spans="1:8" ht="39.450000000000003" customHeight="1" x14ac:dyDescent="0.3">
      <c r="A4" s="61" t="s">
        <v>250</v>
      </c>
      <c r="B4" s="4"/>
      <c r="C4" s="4"/>
      <c r="D4" s="4"/>
      <c r="E4" s="62"/>
      <c r="F4" s="63"/>
      <c r="G4" s="69"/>
      <c r="H4" s="67"/>
    </row>
    <row r="5" spans="1:8" ht="39.450000000000003" customHeight="1" x14ac:dyDescent="0.3">
      <c r="A5" s="61" t="s">
        <v>251</v>
      </c>
      <c r="B5" s="4"/>
      <c r="C5" s="4"/>
      <c r="D5" s="4"/>
      <c r="E5" s="62"/>
      <c r="F5" s="63"/>
      <c r="G5" s="69"/>
      <c r="H5" s="62"/>
    </row>
    <row r="6" spans="1:8" ht="39.450000000000003" customHeight="1" x14ac:dyDescent="0.3">
      <c r="A6" s="61" t="s">
        <v>252</v>
      </c>
      <c r="B6" s="4"/>
      <c r="C6" s="4"/>
      <c r="D6" s="4"/>
      <c r="E6" s="62"/>
      <c r="F6" s="63"/>
      <c r="G6" s="69"/>
      <c r="H6" s="67"/>
    </row>
    <row r="7" spans="1:8" ht="39.450000000000003" customHeight="1" x14ac:dyDescent="0.3">
      <c r="A7" s="61" t="s">
        <v>253</v>
      </c>
      <c r="B7" s="4"/>
      <c r="C7" s="4"/>
      <c r="D7" s="4"/>
      <c r="E7" s="62"/>
      <c r="F7" s="63"/>
      <c r="G7" s="69"/>
      <c r="H7" s="62"/>
    </row>
    <row r="8" spans="1:8" ht="39.450000000000003" customHeight="1" x14ac:dyDescent="0.3">
      <c r="A8" s="61" t="s">
        <v>254</v>
      </c>
      <c r="B8" s="4"/>
      <c r="C8" s="4"/>
      <c r="D8" s="4"/>
      <c r="E8" s="62"/>
      <c r="F8" s="63"/>
      <c r="G8" s="69"/>
      <c r="H8" s="67"/>
    </row>
    <row r="9" spans="1:8" ht="39.450000000000003" customHeight="1" x14ac:dyDescent="0.3">
      <c r="A9" s="61" t="s">
        <v>255</v>
      </c>
      <c r="B9" s="4"/>
      <c r="C9" s="4"/>
      <c r="D9" s="4"/>
      <c r="E9" s="62"/>
      <c r="F9" s="63"/>
      <c r="G9" s="69"/>
      <c r="H9" s="62"/>
    </row>
    <row r="10" spans="1:8" ht="39.450000000000003" customHeight="1" x14ac:dyDescent="0.3">
      <c r="A10" s="61" t="s">
        <v>256</v>
      </c>
      <c r="B10" s="4"/>
      <c r="C10" s="4"/>
      <c r="D10" s="4"/>
      <c r="E10" s="62"/>
      <c r="F10" s="63"/>
      <c r="G10" s="69"/>
      <c r="H10" s="67"/>
    </row>
    <row r="11" spans="1:8" ht="39.450000000000003" customHeight="1" x14ac:dyDescent="0.3">
      <c r="A11" s="61" t="s">
        <v>257</v>
      </c>
      <c r="B11" s="4"/>
      <c r="C11" s="4"/>
      <c r="D11" s="4"/>
      <c r="E11" s="62"/>
      <c r="F11" s="63"/>
      <c r="G11" s="69"/>
      <c r="H11" s="65"/>
    </row>
    <row r="12" spans="1:8" ht="39.450000000000003" customHeight="1" x14ac:dyDescent="0.3">
      <c r="A12" s="61" t="s">
        <v>258</v>
      </c>
      <c r="B12" s="39"/>
      <c r="C12" s="39"/>
      <c r="D12" s="39"/>
      <c r="E12" s="65"/>
      <c r="F12" s="66"/>
      <c r="G12" s="70"/>
      <c r="H12" s="67"/>
    </row>
    <row r="13" spans="1:8" ht="39" customHeight="1" x14ac:dyDescent="0.3"/>
    <row r="14" spans="1:8" ht="39" customHeight="1" x14ac:dyDescent="0.3"/>
    <row r="15" spans="1:8" ht="39" customHeight="1" x14ac:dyDescent="0.3"/>
    <row r="16" spans="1:8" ht="39" customHeight="1" x14ac:dyDescent="0.3"/>
    <row r="17" s="51" customFormat="1" ht="39" customHeight="1" x14ac:dyDescent="0.3"/>
    <row r="18" s="51" customFormat="1" ht="39" customHeight="1" x14ac:dyDescent="0.3"/>
    <row r="19" s="51" customFormat="1" ht="39" customHeight="1" x14ac:dyDescent="0.3"/>
    <row r="20" s="51" customFormat="1" ht="39" customHeight="1" x14ac:dyDescent="0.3"/>
    <row r="21" s="51" customFormat="1" ht="39" customHeight="1" x14ac:dyDescent="0.3"/>
    <row r="22" s="51" customFormat="1" ht="39" customHeight="1" x14ac:dyDescent="0.3"/>
    <row r="23" s="51" customFormat="1" ht="39" customHeight="1" x14ac:dyDescent="0.3"/>
    <row r="24" s="51" customFormat="1" ht="39" customHeight="1" x14ac:dyDescent="0.3"/>
    <row r="25" s="51" customFormat="1" ht="39" customHeight="1" x14ac:dyDescent="0.3"/>
    <row r="26" s="51" customFormat="1" ht="39" customHeight="1" x14ac:dyDescent="0.3"/>
    <row r="27" s="51" customFormat="1" ht="39" customHeight="1" x14ac:dyDescent="0.3"/>
    <row r="28" s="51" customFormat="1" ht="39" customHeight="1" x14ac:dyDescent="0.3"/>
    <row r="29" s="51" customFormat="1" ht="39" customHeight="1" x14ac:dyDescent="0.3"/>
    <row r="30" s="51" customFormat="1" ht="39" customHeight="1" x14ac:dyDescent="0.3"/>
    <row r="31" s="51" customFormat="1" ht="39" customHeight="1" x14ac:dyDescent="0.3"/>
    <row r="32" s="51" customFormat="1" ht="39" customHeight="1" x14ac:dyDescent="0.3"/>
    <row r="33" s="51" customFormat="1" ht="39" customHeight="1" x14ac:dyDescent="0.3"/>
    <row r="34" s="51" customFormat="1" ht="39" customHeight="1" x14ac:dyDescent="0.3"/>
    <row r="35" s="51" customFormat="1" ht="39" customHeight="1" x14ac:dyDescent="0.3"/>
    <row r="36" s="51" customFormat="1" ht="39" customHeight="1" x14ac:dyDescent="0.3"/>
    <row r="37" s="51" customFormat="1" ht="39" customHeight="1" x14ac:dyDescent="0.3"/>
    <row r="38" s="51" customFormat="1" ht="39" customHeight="1" x14ac:dyDescent="0.3"/>
    <row r="39" s="51" customFormat="1" ht="39" customHeight="1" x14ac:dyDescent="0.3"/>
    <row r="40" s="51" customFormat="1" ht="39" customHeight="1" x14ac:dyDescent="0.3"/>
    <row r="41" s="51" customFormat="1" ht="39" customHeight="1" x14ac:dyDescent="0.3"/>
    <row r="42" s="51" customFormat="1" ht="39" customHeight="1" x14ac:dyDescent="0.3"/>
    <row r="43" s="51" customFormat="1" ht="39" customHeight="1" x14ac:dyDescent="0.3"/>
    <row r="44" s="51" customFormat="1" ht="39" customHeight="1" x14ac:dyDescent="0.3"/>
    <row r="45" s="51" customFormat="1" ht="39" customHeight="1" x14ac:dyDescent="0.3"/>
    <row r="46" s="51" customFormat="1" ht="39" customHeight="1" x14ac:dyDescent="0.3"/>
    <row r="47" s="51" customFormat="1" ht="39" customHeight="1" x14ac:dyDescent="0.3"/>
    <row r="48" s="51" customFormat="1" ht="39" customHeight="1" x14ac:dyDescent="0.3"/>
    <row r="49" s="51" customFormat="1" ht="39" customHeight="1" x14ac:dyDescent="0.3"/>
    <row r="50" s="51" customFormat="1" ht="39" customHeight="1" x14ac:dyDescent="0.3"/>
  </sheetData>
  <phoneticPr fontId="2" type="noConversion"/>
  <conditionalFormatting sqref="B2:B12">
    <cfRule type="cellIs" dxfId="134" priority="7" operator="equal">
      <formula>"Low"</formula>
    </cfRule>
    <cfRule type="cellIs" dxfId="133" priority="8" operator="equal">
      <formula>"Medium"</formula>
    </cfRule>
    <cfRule type="cellIs" dxfId="132" priority="9" operator="equal">
      <formula>"High"</formula>
    </cfRule>
  </conditionalFormatting>
  <conditionalFormatting sqref="C2:C12">
    <cfRule type="cellIs" dxfId="131" priority="4" operator="equal">
      <formula>"Low"</formula>
    </cfRule>
    <cfRule type="cellIs" dxfId="130" priority="5" operator="equal">
      <formula>"Medium"</formula>
    </cfRule>
    <cfRule type="cellIs" dxfId="129" priority="6" operator="equal">
      <formula>"High"</formula>
    </cfRule>
  </conditionalFormatting>
  <pageMargins left="0.7" right="0.7" top="0.75" bottom="0.75" header="0.3" footer="0.3"/>
  <pageSetup paperSize="9" orientation="portrait" verticalDpi="0" r:id="rId1"/>
  <ignoredErrors>
    <ignoredError sqref="D3 D4:D12" calculatedColum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ABD59649-81AC-44C4-9063-779B4517DE06}">
            <xm:f>Lists!$C$4</xm:f>
            <x14:dxf>
              <font>
                <color auto="1"/>
              </font>
              <fill>
                <patternFill>
                  <bgColor rgb="FFFF3300"/>
                </patternFill>
              </fill>
            </x14:dxf>
          </x14:cfRule>
          <x14:cfRule type="cellIs" priority="2" operator="equal" id="{C25C532B-CCEB-446A-890A-85B397FEACF5}">
            <xm:f>Lists!$C$3</xm:f>
            <x14:dxf>
              <font>
                <color auto="1"/>
              </font>
              <fill>
                <patternFill>
                  <bgColor rgb="FFFFC000"/>
                </patternFill>
              </fill>
            </x14:dxf>
          </x14:cfRule>
          <x14:cfRule type="cellIs" priority="3" operator="equal" id="{5061DFFF-71E4-466C-B30F-34724127F79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35224-A243-4383-8082-650F92AA8409}">
  <dimension ref="A1:H50"/>
  <sheetViews>
    <sheetView workbookViewId="0">
      <selection activeCell="A5" sqref="A5"/>
    </sheetView>
  </sheetViews>
  <sheetFormatPr defaultColWidth="9" defaultRowHeight="18" customHeight="1" x14ac:dyDescent="0.3"/>
  <cols>
    <col min="1" max="1" width="56.88671875" style="51" customWidth="1"/>
    <col min="2" max="3" width="12.109375" style="51" customWidth="1"/>
    <col min="4" max="4" width="12.5546875" style="51" customWidth="1"/>
    <col min="5" max="5" width="19.5546875" style="51" customWidth="1"/>
    <col min="6" max="6" width="27.5546875" style="51" customWidth="1"/>
    <col min="7" max="8" width="50.77734375" style="51" customWidth="1"/>
    <col min="9" max="16384" width="9" style="51"/>
  </cols>
  <sheetData>
    <row r="1" spans="1:8" s="32" customFormat="1" ht="118.2" customHeight="1" x14ac:dyDescent="0.3">
      <c r="A1" s="30" t="s">
        <v>37</v>
      </c>
      <c r="B1" s="31" t="s">
        <v>8</v>
      </c>
      <c r="C1" s="31" t="s">
        <v>9</v>
      </c>
      <c r="D1" s="31" t="s">
        <v>10</v>
      </c>
      <c r="E1" s="31" t="s">
        <v>38</v>
      </c>
      <c r="F1" s="31" t="s">
        <v>39</v>
      </c>
      <c r="G1" s="42" t="s">
        <v>40</v>
      </c>
      <c r="H1" s="54" t="s">
        <v>41</v>
      </c>
    </row>
    <row r="2" spans="1:8" s="32" customFormat="1" ht="39.450000000000003" customHeight="1" x14ac:dyDescent="0.3">
      <c r="A2" s="58" t="s">
        <v>205</v>
      </c>
      <c r="B2" s="25"/>
      <c r="C2" s="25"/>
      <c r="D2" s="25" t="str">
        <f t="shared" ref="D2" si="0">IF(COUNTIF(D3:D50,"Non Compliant")&gt;0,"Non Compliant",IF(COUNTIF(D3:D50,"Partially Compliant")&gt;0,"Partially Compliant","Fully Compliant"))</f>
        <v>Fully Compliant</v>
      </c>
      <c r="E2" s="59"/>
      <c r="F2" s="60"/>
      <c r="G2" s="68"/>
      <c r="H2" s="59"/>
    </row>
    <row r="3" spans="1:8" ht="39.450000000000003" customHeight="1" x14ac:dyDescent="0.3">
      <c r="A3" s="61" t="s">
        <v>259</v>
      </c>
      <c r="B3" s="4"/>
      <c r="C3" s="4"/>
      <c r="D3" s="4"/>
      <c r="E3" s="62"/>
      <c r="F3" s="63"/>
      <c r="G3" s="69"/>
      <c r="H3" s="62"/>
    </row>
    <row r="4" spans="1:8" ht="39.450000000000003" customHeight="1" x14ac:dyDescent="0.3">
      <c r="A4" s="61" t="s">
        <v>260</v>
      </c>
      <c r="B4" s="4"/>
      <c r="C4" s="4"/>
      <c r="D4" s="4"/>
      <c r="E4" s="62"/>
      <c r="F4" s="63"/>
      <c r="G4" s="69"/>
      <c r="H4" s="67"/>
    </row>
    <row r="5" spans="1:8" ht="39.450000000000003" customHeight="1" x14ac:dyDescent="0.3">
      <c r="A5" s="61" t="s">
        <v>261</v>
      </c>
      <c r="B5" s="4"/>
      <c r="C5" s="4"/>
      <c r="D5" s="4"/>
      <c r="E5" s="62"/>
      <c r="F5" s="63"/>
      <c r="G5" s="69"/>
      <c r="H5" s="62"/>
    </row>
    <row r="6" spans="1:8" ht="39.450000000000003" customHeight="1" x14ac:dyDescent="0.3">
      <c r="A6" s="61" t="s">
        <v>262</v>
      </c>
      <c r="B6" s="4"/>
      <c r="C6" s="4"/>
      <c r="D6" s="4"/>
      <c r="E6" s="62"/>
      <c r="F6" s="63"/>
      <c r="G6" s="69"/>
      <c r="H6" s="67"/>
    </row>
    <row r="7" spans="1:8" ht="39.450000000000003" customHeight="1" x14ac:dyDescent="0.3">
      <c r="A7" s="61" t="s">
        <v>263</v>
      </c>
      <c r="B7" s="4"/>
      <c r="C7" s="4"/>
      <c r="D7" s="4"/>
      <c r="E7" s="62"/>
      <c r="F7" s="63"/>
      <c r="G7" s="69"/>
      <c r="H7" s="62"/>
    </row>
    <row r="8" spans="1:8" ht="39.450000000000003" customHeight="1" x14ac:dyDescent="0.3">
      <c r="A8" s="61" t="s">
        <v>264</v>
      </c>
      <c r="B8" s="4"/>
      <c r="C8" s="4"/>
      <c r="D8" s="4"/>
      <c r="E8" s="62"/>
      <c r="F8" s="63"/>
      <c r="G8" s="69"/>
      <c r="H8" s="67"/>
    </row>
    <row r="9" spans="1:8" ht="39.450000000000003" customHeight="1" x14ac:dyDescent="0.3">
      <c r="A9" s="61" t="s">
        <v>265</v>
      </c>
      <c r="B9" s="4"/>
      <c r="C9" s="4"/>
      <c r="D9" s="4"/>
      <c r="E9" s="62"/>
      <c r="F9" s="63"/>
      <c r="G9" s="69"/>
      <c r="H9" s="62"/>
    </row>
    <row r="10" spans="1:8" ht="39.450000000000003" customHeight="1" x14ac:dyDescent="0.3">
      <c r="A10" s="61" t="s">
        <v>266</v>
      </c>
      <c r="B10" s="4"/>
      <c r="C10" s="4"/>
      <c r="D10" s="4"/>
      <c r="E10" s="62"/>
      <c r="F10" s="63"/>
      <c r="G10" s="69"/>
      <c r="H10" s="67"/>
    </row>
    <row r="11" spans="1:8" ht="39.450000000000003" customHeight="1" x14ac:dyDescent="0.3">
      <c r="A11" s="61" t="s">
        <v>267</v>
      </c>
      <c r="B11" s="4"/>
      <c r="C11" s="4"/>
      <c r="D11" s="4"/>
      <c r="E11" s="62"/>
      <c r="F11" s="63"/>
      <c r="G11" s="69"/>
      <c r="H11" s="65"/>
    </row>
    <row r="12" spans="1:8" ht="39.450000000000003" customHeight="1" x14ac:dyDescent="0.3">
      <c r="A12" s="61" t="s">
        <v>268</v>
      </c>
      <c r="B12" s="39"/>
      <c r="C12" s="39"/>
      <c r="D12" s="39"/>
      <c r="E12" s="65"/>
      <c r="F12" s="66"/>
      <c r="G12" s="70"/>
      <c r="H12" s="67"/>
    </row>
    <row r="13" spans="1:8" ht="39" customHeight="1" x14ac:dyDescent="0.3"/>
    <row r="14" spans="1:8" ht="39" customHeight="1" x14ac:dyDescent="0.3"/>
    <row r="15" spans="1:8" ht="39" customHeight="1" x14ac:dyDescent="0.3"/>
    <row r="16" spans="1:8" ht="39" customHeight="1" x14ac:dyDescent="0.3"/>
    <row r="17" s="51" customFormat="1" ht="39" customHeight="1" x14ac:dyDescent="0.3"/>
    <row r="18" s="51" customFormat="1" ht="39" customHeight="1" x14ac:dyDescent="0.3"/>
    <row r="19" s="51" customFormat="1" ht="39" customHeight="1" x14ac:dyDescent="0.3"/>
    <row r="20" s="51" customFormat="1" ht="39" customHeight="1" x14ac:dyDescent="0.3"/>
    <row r="21" s="51" customFormat="1" ht="39" customHeight="1" x14ac:dyDescent="0.3"/>
    <row r="22" s="51" customFormat="1" ht="39" customHeight="1" x14ac:dyDescent="0.3"/>
    <row r="23" s="51" customFormat="1" ht="39" customHeight="1" x14ac:dyDescent="0.3"/>
    <row r="24" s="51" customFormat="1" ht="39" customHeight="1" x14ac:dyDescent="0.3"/>
    <row r="25" s="51" customFormat="1" ht="39" customHeight="1" x14ac:dyDescent="0.3"/>
    <row r="26" s="51" customFormat="1" ht="39" customHeight="1" x14ac:dyDescent="0.3"/>
    <row r="27" s="51" customFormat="1" ht="39" customHeight="1" x14ac:dyDescent="0.3"/>
    <row r="28" s="51" customFormat="1" ht="39" customHeight="1" x14ac:dyDescent="0.3"/>
    <row r="29" s="51" customFormat="1" ht="39" customHeight="1" x14ac:dyDescent="0.3"/>
    <row r="30" s="51" customFormat="1" ht="39" customHeight="1" x14ac:dyDescent="0.3"/>
    <row r="31" s="51" customFormat="1" ht="39" customHeight="1" x14ac:dyDescent="0.3"/>
    <row r="32" s="51" customFormat="1" ht="39" customHeight="1" x14ac:dyDescent="0.3"/>
    <row r="33" s="51" customFormat="1" ht="39" customHeight="1" x14ac:dyDescent="0.3"/>
    <row r="34" s="51" customFormat="1" ht="39" customHeight="1" x14ac:dyDescent="0.3"/>
    <row r="35" s="51" customFormat="1" ht="39" customHeight="1" x14ac:dyDescent="0.3"/>
    <row r="36" s="51" customFormat="1" ht="39" customHeight="1" x14ac:dyDescent="0.3"/>
    <row r="37" s="51" customFormat="1" ht="39" customHeight="1" x14ac:dyDescent="0.3"/>
    <row r="38" s="51" customFormat="1" ht="39" customHeight="1" x14ac:dyDescent="0.3"/>
    <row r="39" s="51" customFormat="1" ht="39" customHeight="1" x14ac:dyDescent="0.3"/>
    <row r="40" s="51" customFormat="1" ht="39" customHeight="1" x14ac:dyDescent="0.3"/>
    <row r="41" s="51" customFormat="1" ht="39" customHeight="1" x14ac:dyDescent="0.3"/>
    <row r="42" s="51" customFormat="1" ht="39" customHeight="1" x14ac:dyDescent="0.3"/>
    <row r="43" s="51" customFormat="1" ht="39" customHeight="1" x14ac:dyDescent="0.3"/>
    <row r="44" s="51" customFormat="1" ht="39" customHeight="1" x14ac:dyDescent="0.3"/>
    <row r="45" s="51" customFormat="1" ht="39" customHeight="1" x14ac:dyDescent="0.3"/>
    <row r="46" s="51" customFormat="1" ht="39" customHeight="1" x14ac:dyDescent="0.3"/>
    <row r="47" s="51" customFormat="1" ht="39" customHeight="1" x14ac:dyDescent="0.3"/>
    <row r="48" s="51" customFormat="1" ht="39" customHeight="1" x14ac:dyDescent="0.3"/>
    <row r="49" s="51" customFormat="1" ht="39" customHeight="1" x14ac:dyDescent="0.3"/>
    <row r="50" s="51" customFormat="1" ht="39" customHeight="1" x14ac:dyDescent="0.3"/>
  </sheetData>
  <phoneticPr fontId="2" type="noConversion"/>
  <conditionalFormatting sqref="B2:B12">
    <cfRule type="cellIs" dxfId="125" priority="7" operator="equal">
      <formula>"Low"</formula>
    </cfRule>
    <cfRule type="cellIs" dxfId="124" priority="8" operator="equal">
      <formula>"Medium"</formula>
    </cfRule>
    <cfRule type="cellIs" dxfId="123" priority="9" operator="equal">
      <formula>"High"</formula>
    </cfRule>
  </conditionalFormatting>
  <conditionalFormatting sqref="C2:C12">
    <cfRule type="cellIs" dxfId="122" priority="4" operator="equal">
      <formula>"Low"</formula>
    </cfRule>
    <cfRule type="cellIs" dxfId="121" priority="5" operator="equal">
      <formula>"Medium"</formula>
    </cfRule>
    <cfRule type="cellIs" dxfId="120"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798A0B7B-4E85-4103-980C-2D93813B3B81}">
            <xm:f>Lists!$C$4</xm:f>
            <x14:dxf>
              <font>
                <color auto="1"/>
              </font>
              <fill>
                <patternFill>
                  <bgColor rgb="FFFF3300"/>
                </patternFill>
              </fill>
            </x14:dxf>
          </x14:cfRule>
          <x14:cfRule type="cellIs" priority="2" operator="equal" id="{6169D067-F06D-4B2B-9BE0-81DEA13C9945}">
            <xm:f>Lists!$C$3</xm:f>
            <x14:dxf>
              <font>
                <color auto="1"/>
              </font>
              <fill>
                <patternFill>
                  <bgColor rgb="FFFFC000"/>
                </patternFill>
              </fill>
            </x14:dxf>
          </x14:cfRule>
          <x14:cfRule type="cellIs" priority="3" operator="equal" id="{9FDCFD85-7E14-40D6-9479-C7D076DD84CD}">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5BF6E32-E32C-44E4-BEB4-F2DD84A41C3C}">
          <x14:formula1>
            <xm:f>Lists!$C$2:$C$4</xm:f>
          </x14:formula1>
          <xm:sqref>D3:D50</xm:sqref>
        </x14:dataValidation>
        <x14:dataValidation type="list" allowBlank="1" showInputMessage="1" showErrorMessage="1" xr:uid="{08A0CA4B-44F3-4C8A-BB0A-37B2D7DD7D1A}">
          <x14:formula1>
            <xm:f>Lists!$B$2:$B$4</xm:f>
          </x14:formula1>
          <xm:sqref>C2:C50</xm:sqref>
        </x14:dataValidation>
        <x14:dataValidation type="list" allowBlank="1" showInputMessage="1" showErrorMessage="1" xr:uid="{1D95D7E9-ABD5-4F92-95C7-273696FD5A4D}">
          <x14:formula1>
            <xm:f>Lists!$A$2:$A$4</xm:f>
          </x14:formula1>
          <xm:sqref>B2:B50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D0E09-BA70-47AD-A782-9D42F36996B3}">
  <dimension ref="A1:H50"/>
  <sheetViews>
    <sheetView workbookViewId="0">
      <selection activeCell="A3" sqref="A3:A12"/>
    </sheetView>
  </sheetViews>
  <sheetFormatPr defaultColWidth="9" defaultRowHeight="18" customHeight="1" x14ac:dyDescent="0.3"/>
  <cols>
    <col min="1" max="1" width="56.88671875" style="51" customWidth="1"/>
    <col min="2" max="3" width="12.109375" style="51" customWidth="1"/>
    <col min="4" max="4" width="12.5546875" style="51" customWidth="1"/>
    <col min="5" max="5" width="19.5546875" style="51" customWidth="1"/>
    <col min="6" max="6" width="27.5546875" style="51" customWidth="1"/>
    <col min="7" max="8" width="50.77734375" style="51" customWidth="1"/>
    <col min="9" max="16384" width="9" style="51"/>
  </cols>
  <sheetData>
    <row r="1" spans="1:8" s="32" customFormat="1" ht="113.25" customHeight="1" x14ac:dyDescent="0.3">
      <c r="A1" s="86" t="s">
        <v>37</v>
      </c>
      <c r="B1" s="31" t="s">
        <v>8</v>
      </c>
      <c r="C1" s="31" t="s">
        <v>9</v>
      </c>
      <c r="D1" s="31" t="s">
        <v>10</v>
      </c>
      <c r="E1" s="31" t="s">
        <v>38</v>
      </c>
      <c r="F1" s="31" t="s">
        <v>39</v>
      </c>
      <c r="G1" s="42" t="s">
        <v>40</v>
      </c>
      <c r="H1" s="54" t="s">
        <v>41</v>
      </c>
    </row>
    <row r="2" spans="1:8" s="32" customFormat="1" ht="39.450000000000003" customHeight="1" x14ac:dyDescent="0.3">
      <c r="A2" s="58" t="s">
        <v>205</v>
      </c>
      <c r="B2" s="25"/>
      <c r="C2" s="25"/>
      <c r="D2" s="25" t="str">
        <f t="shared" ref="D2" si="0">IF(COUNTIF(D3:D50,"Non Compliant")&gt;0,"Non Compliant",IF(COUNTIF(D3:D50,"Partially Compliant")&gt;0,"Partially Compliant","Fully Compliant"))</f>
        <v>Fully Compliant</v>
      </c>
      <c r="E2" s="59"/>
      <c r="F2" s="60"/>
      <c r="G2" s="68"/>
      <c r="H2" s="59"/>
    </row>
    <row r="3" spans="1:8" ht="39.450000000000003" customHeight="1" x14ac:dyDescent="0.3">
      <c r="A3" s="61" t="s">
        <v>269</v>
      </c>
      <c r="B3" s="4"/>
      <c r="C3" s="4"/>
      <c r="D3" s="4"/>
      <c r="E3" s="62"/>
      <c r="F3" s="63"/>
      <c r="G3" s="69"/>
      <c r="H3" s="62"/>
    </row>
    <row r="4" spans="1:8" ht="39.450000000000003" customHeight="1" x14ac:dyDescent="0.3">
      <c r="A4" s="61" t="s">
        <v>270</v>
      </c>
      <c r="B4" s="4"/>
      <c r="C4" s="4"/>
      <c r="D4" s="4"/>
      <c r="E4" s="62"/>
      <c r="F4" s="63"/>
      <c r="G4" s="69"/>
      <c r="H4" s="67"/>
    </row>
    <row r="5" spans="1:8" ht="39.450000000000003" customHeight="1" x14ac:dyDescent="0.3">
      <c r="A5" s="61" t="s">
        <v>271</v>
      </c>
      <c r="B5" s="4"/>
      <c r="C5" s="4"/>
      <c r="D5" s="4"/>
      <c r="E5" s="62"/>
      <c r="F5" s="63"/>
      <c r="G5" s="69"/>
      <c r="H5" s="62"/>
    </row>
    <row r="6" spans="1:8" ht="39.450000000000003" customHeight="1" x14ac:dyDescent="0.3">
      <c r="A6" s="61" t="s">
        <v>272</v>
      </c>
      <c r="B6" s="4"/>
      <c r="C6" s="4"/>
      <c r="D6" s="4"/>
      <c r="E6" s="62"/>
      <c r="F6" s="63"/>
      <c r="G6" s="69"/>
      <c r="H6" s="67"/>
    </row>
    <row r="7" spans="1:8" ht="39.450000000000003" customHeight="1" x14ac:dyDescent="0.3">
      <c r="A7" s="61" t="s">
        <v>273</v>
      </c>
      <c r="B7" s="4"/>
      <c r="C7" s="4"/>
      <c r="D7" s="4"/>
      <c r="E7" s="62"/>
      <c r="F7" s="63"/>
      <c r="G7" s="69"/>
      <c r="H7" s="62"/>
    </row>
    <row r="8" spans="1:8" ht="39.450000000000003" customHeight="1" x14ac:dyDescent="0.3">
      <c r="A8" s="61" t="s">
        <v>274</v>
      </c>
      <c r="B8" s="4"/>
      <c r="C8" s="4"/>
      <c r="D8" s="4"/>
      <c r="E8" s="62"/>
      <c r="F8" s="63"/>
      <c r="G8" s="69"/>
      <c r="H8" s="67"/>
    </row>
    <row r="9" spans="1:8" ht="39.450000000000003" customHeight="1" x14ac:dyDescent="0.3">
      <c r="A9" s="61" t="s">
        <v>275</v>
      </c>
      <c r="B9" s="4"/>
      <c r="C9" s="4"/>
      <c r="D9" s="4"/>
      <c r="E9" s="62"/>
      <c r="F9" s="63"/>
      <c r="G9" s="69"/>
      <c r="H9" s="62"/>
    </row>
    <row r="10" spans="1:8" ht="39.450000000000003" customHeight="1" x14ac:dyDescent="0.3">
      <c r="A10" s="61" t="s">
        <v>276</v>
      </c>
      <c r="B10" s="4"/>
      <c r="C10" s="4"/>
      <c r="D10" s="4"/>
      <c r="E10" s="62"/>
      <c r="F10" s="63"/>
      <c r="G10" s="69"/>
      <c r="H10" s="67"/>
    </row>
    <row r="11" spans="1:8" ht="39.450000000000003" customHeight="1" x14ac:dyDescent="0.3">
      <c r="A11" s="61" t="s">
        <v>277</v>
      </c>
      <c r="B11" s="4"/>
      <c r="C11" s="4"/>
      <c r="D11" s="4"/>
      <c r="E11" s="62"/>
      <c r="F11" s="63"/>
      <c r="G11" s="69"/>
      <c r="H11" s="65"/>
    </row>
    <row r="12" spans="1:8" ht="39.450000000000003" customHeight="1" x14ac:dyDescent="0.3">
      <c r="A12" s="61" t="s">
        <v>278</v>
      </c>
      <c r="B12" s="39"/>
      <c r="C12" s="39"/>
      <c r="D12" s="39"/>
      <c r="E12" s="65"/>
      <c r="F12" s="66"/>
      <c r="G12" s="70"/>
      <c r="H12" s="67"/>
    </row>
    <row r="13" spans="1:8" ht="39" customHeight="1" x14ac:dyDescent="0.3"/>
    <row r="14" spans="1:8" ht="39" customHeight="1" x14ac:dyDescent="0.3"/>
    <row r="15" spans="1:8" ht="39" customHeight="1" x14ac:dyDescent="0.3"/>
    <row r="16" spans="1:8" ht="39" customHeight="1" x14ac:dyDescent="0.3"/>
    <row r="17" s="51" customFormat="1" ht="39" customHeight="1" x14ac:dyDescent="0.3"/>
    <row r="18" s="51" customFormat="1" ht="39" customHeight="1" x14ac:dyDescent="0.3"/>
    <row r="19" s="51" customFormat="1" ht="39" customHeight="1" x14ac:dyDescent="0.3"/>
    <row r="20" s="51" customFormat="1" ht="39" customHeight="1" x14ac:dyDescent="0.3"/>
    <row r="21" s="51" customFormat="1" ht="39" customHeight="1" x14ac:dyDescent="0.3"/>
    <row r="22" s="51" customFormat="1" ht="39" customHeight="1" x14ac:dyDescent="0.3"/>
    <row r="23" s="51" customFormat="1" ht="39" customHeight="1" x14ac:dyDescent="0.3"/>
    <row r="24" s="51" customFormat="1" ht="39" customHeight="1" x14ac:dyDescent="0.3"/>
    <row r="25" s="51" customFormat="1" ht="39" customHeight="1" x14ac:dyDescent="0.3"/>
    <row r="26" s="51" customFormat="1" ht="39" customHeight="1" x14ac:dyDescent="0.3"/>
    <row r="27" s="51" customFormat="1" ht="39" customHeight="1" x14ac:dyDescent="0.3"/>
    <row r="28" s="51" customFormat="1" ht="39" customHeight="1" x14ac:dyDescent="0.3"/>
    <row r="29" s="51" customFormat="1" ht="39" customHeight="1" x14ac:dyDescent="0.3"/>
    <row r="30" s="51" customFormat="1" ht="39" customHeight="1" x14ac:dyDescent="0.3"/>
    <row r="31" s="51" customFormat="1" ht="39" customHeight="1" x14ac:dyDescent="0.3"/>
    <row r="32" s="51" customFormat="1" ht="39" customHeight="1" x14ac:dyDescent="0.3"/>
    <row r="33" s="51" customFormat="1" ht="39" customHeight="1" x14ac:dyDescent="0.3"/>
    <row r="34" s="51" customFormat="1" ht="39" customHeight="1" x14ac:dyDescent="0.3"/>
    <row r="35" s="51" customFormat="1" ht="39" customHeight="1" x14ac:dyDescent="0.3"/>
    <row r="36" s="51" customFormat="1" ht="39" customHeight="1" x14ac:dyDescent="0.3"/>
    <row r="37" s="51" customFormat="1" ht="39" customHeight="1" x14ac:dyDescent="0.3"/>
    <row r="38" s="51" customFormat="1" ht="39" customHeight="1" x14ac:dyDescent="0.3"/>
    <row r="39" s="51" customFormat="1" ht="39" customHeight="1" x14ac:dyDescent="0.3"/>
    <row r="40" s="51" customFormat="1" ht="39" customHeight="1" x14ac:dyDescent="0.3"/>
    <row r="41" s="51" customFormat="1" ht="39" customHeight="1" x14ac:dyDescent="0.3"/>
    <row r="42" s="51" customFormat="1" ht="39" customHeight="1" x14ac:dyDescent="0.3"/>
    <row r="43" s="51" customFormat="1" ht="39" customHeight="1" x14ac:dyDescent="0.3"/>
    <row r="44" s="51" customFormat="1" ht="39" customHeight="1" x14ac:dyDescent="0.3"/>
    <row r="45" s="51" customFormat="1" ht="39" customHeight="1" x14ac:dyDescent="0.3"/>
    <row r="46" s="51" customFormat="1" ht="39" customHeight="1" x14ac:dyDescent="0.3"/>
    <row r="47" s="51" customFormat="1" ht="39" customHeight="1" x14ac:dyDescent="0.3"/>
    <row r="48" s="51" customFormat="1" ht="39" customHeight="1" x14ac:dyDescent="0.3"/>
    <row r="49" s="51" customFormat="1" ht="39" customHeight="1" x14ac:dyDescent="0.3"/>
    <row r="50" s="51" customFormat="1" ht="39" customHeight="1" x14ac:dyDescent="0.3"/>
  </sheetData>
  <phoneticPr fontId="2" type="noConversion"/>
  <conditionalFormatting sqref="B2:B12">
    <cfRule type="cellIs" dxfId="116" priority="7" operator="equal">
      <formula>"Low"</formula>
    </cfRule>
    <cfRule type="cellIs" dxfId="115" priority="8" operator="equal">
      <formula>"Medium"</formula>
    </cfRule>
    <cfRule type="cellIs" dxfId="114" priority="9" operator="equal">
      <formula>"High"</formula>
    </cfRule>
  </conditionalFormatting>
  <conditionalFormatting sqref="C2:C12">
    <cfRule type="cellIs" dxfId="113" priority="4" operator="equal">
      <formula>"Low"</formula>
    </cfRule>
    <cfRule type="cellIs" dxfId="112" priority="5" operator="equal">
      <formula>"Medium"</formula>
    </cfRule>
    <cfRule type="cellIs" dxfId="111"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6EF562BF-6D10-4E0A-A4A4-951F433B7AED}">
            <xm:f>Lists!$C$4</xm:f>
            <x14:dxf>
              <font>
                <color auto="1"/>
              </font>
              <fill>
                <patternFill>
                  <bgColor rgb="FFFF3300"/>
                </patternFill>
              </fill>
            </x14:dxf>
          </x14:cfRule>
          <x14:cfRule type="cellIs" priority="2" operator="equal" id="{87D7FEEA-7671-4206-93E3-10FD3C07338F}">
            <xm:f>Lists!$C$3</xm:f>
            <x14:dxf>
              <font>
                <color auto="1"/>
              </font>
              <fill>
                <patternFill>
                  <bgColor rgb="FFFFC000"/>
                </patternFill>
              </fill>
            </x14:dxf>
          </x14:cfRule>
          <x14:cfRule type="cellIs" priority="3" operator="equal" id="{9F77402D-239C-4A5D-893F-10B87EB95B1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5712D3F-8F68-41EE-A3DE-03F1DA5A9E67}">
          <x14:formula1>
            <xm:f>Lists!$A$2:$A$4</xm:f>
          </x14:formula1>
          <xm:sqref>B2:B50</xm:sqref>
        </x14:dataValidation>
        <x14:dataValidation type="list" allowBlank="1" showInputMessage="1" showErrorMessage="1" xr:uid="{FDAB7960-7896-44B6-8451-F17C563C1511}">
          <x14:formula1>
            <xm:f>Lists!$B$2:$B$4</xm:f>
          </x14:formula1>
          <xm:sqref>C2:C50</xm:sqref>
        </x14:dataValidation>
        <x14:dataValidation type="list" allowBlank="1" showInputMessage="1" showErrorMessage="1" xr:uid="{BA3C303E-0CA9-4D50-BA3A-DD2DEA9788C8}">
          <x14:formula1>
            <xm:f>Lists!$C$2:$C$4</xm:f>
          </x14:formula1>
          <xm:sqref>D3:D50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dimension ref="A1:H12"/>
  <sheetViews>
    <sheetView workbookViewId="0">
      <selection activeCell="A3" sqref="A3"/>
    </sheetView>
  </sheetViews>
  <sheetFormatPr defaultColWidth="9" defaultRowHeight="39.450000000000003" customHeight="1" x14ac:dyDescent="0.3"/>
  <cols>
    <col min="1" max="1" width="75.664062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47.25" customHeight="1" x14ac:dyDescent="0.3">
      <c r="A1" s="30" t="s">
        <v>279</v>
      </c>
      <c r="B1" s="31" t="s">
        <v>8</v>
      </c>
      <c r="C1" s="31" t="s">
        <v>9</v>
      </c>
      <c r="D1" s="31" t="s">
        <v>10</v>
      </c>
      <c r="E1" s="31" t="s">
        <v>38</v>
      </c>
      <c r="F1" s="31" t="s">
        <v>39</v>
      </c>
      <c r="G1" s="42" t="s">
        <v>40</v>
      </c>
      <c r="H1" s="54" t="s">
        <v>41</v>
      </c>
    </row>
    <row r="2" spans="1:8" s="32" customFormat="1" ht="39.450000000000003" customHeight="1" x14ac:dyDescent="0.3">
      <c r="A2" s="33" t="s">
        <v>205</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92</v>
      </c>
      <c r="B3" s="3"/>
      <c r="C3" s="3"/>
      <c r="D3" s="4"/>
      <c r="E3" s="35"/>
      <c r="F3" s="36"/>
      <c r="G3" s="44"/>
      <c r="H3" s="35"/>
    </row>
    <row r="4" spans="1:8" ht="39.450000000000003" customHeight="1" x14ac:dyDescent="0.3">
      <c r="A4" s="34" t="s">
        <v>93</v>
      </c>
      <c r="B4" s="3"/>
      <c r="C4" s="3"/>
      <c r="D4" s="4"/>
      <c r="E4" s="35"/>
      <c r="F4" s="36"/>
      <c r="G4" s="44"/>
      <c r="H4" s="53"/>
    </row>
    <row r="5" spans="1:8" ht="39.450000000000003" customHeight="1" x14ac:dyDescent="0.3">
      <c r="A5" s="34" t="s">
        <v>94</v>
      </c>
      <c r="B5" s="3"/>
      <c r="C5" s="3"/>
      <c r="D5" s="4"/>
      <c r="E5" s="35"/>
      <c r="F5" s="36"/>
      <c r="G5" s="44"/>
      <c r="H5" s="35"/>
    </row>
    <row r="6" spans="1:8" ht="39.450000000000003" customHeight="1" x14ac:dyDescent="0.3">
      <c r="A6" s="34" t="s">
        <v>95</v>
      </c>
      <c r="B6" s="3"/>
      <c r="C6" s="3"/>
      <c r="D6" s="4"/>
      <c r="E6" s="35"/>
      <c r="F6" s="36"/>
      <c r="G6" s="44"/>
      <c r="H6" s="53"/>
    </row>
    <row r="7" spans="1:8" ht="39.450000000000003" customHeight="1" x14ac:dyDescent="0.3">
      <c r="A7" s="34" t="s">
        <v>96</v>
      </c>
      <c r="B7" s="3"/>
      <c r="C7" s="3"/>
      <c r="D7" s="4"/>
      <c r="E7" s="35"/>
      <c r="F7" s="36"/>
      <c r="G7" s="44"/>
      <c r="H7" s="35"/>
    </row>
    <row r="8" spans="1:8" ht="39.450000000000003" customHeight="1" x14ac:dyDescent="0.3">
      <c r="A8" s="34" t="s">
        <v>97</v>
      </c>
      <c r="B8" s="3"/>
      <c r="C8" s="3"/>
      <c r="D8" s="4"/>
      <c r="E8" s="35"/>
      <c r="F8" s="36"/>
      <c r="G8" s="44"/>
      <c r="H8" s="53"/>
    </row>
    <row r="9" spans="1:8" ht="39.450000000000003" customHeight="1" x14ac:dyDescent="0.3">
      <c r="A9" s="34" t="s">
        <v>98</v>
      </c>
      <c r="B9" s="3"/>
      <c r="C9" s="3"/>
      <c r="D9" s="4"/>
      <c r="E9" s="35"/>
      <c r="F9" s="36"/>
      <c r="G9" s="44"/>
      <c r="H9" s="35"/>
    </row>
    <row r="10" spans="1:8" ht="39.450000000000003" customHeight="1" x14ac:dyDescent="0.3">
      <c r="A10" s="34" t="s">
        <v>99</v>
      </c>
      <c r="B10" s="3"/>
      <c r="C10" s="3"/>
      <c r="D10" s="4"/>
      <c r="E10" s="35"/>
      <c r="F10" s="36"/>
      <c r="G10" s="44"/>
      <c r="H10" s="53"/>
    </row>
    <row r="11" spans="1:8" ht="39.450000000000003" customHeight="1" x14ac:dyDescent="0.3">
      <c r="A11" s="34" t="s">
        <v>100</v>
      </c>
      <c r="B11" s="3"/>
      <c r="C11" s="3"/>
      <c r="D11" s="4"/>
      <c r="E11" s="35"/>
      <c r="F11" s="36"/>
      <c r="G11" s="44"/>
      <c r="H11" s="40"/>
    </row>
    <row r="12" spans="1:8" ht="39.450000000000003" customHeight="1" x14ac:dyDescent="0.3">
      <c r="A12" s="37" t="s">
        <v>101</v>
      </c>
      <c r="B12" s="38"/>
      <c r="C12" s="38"/>
      <c r="D12" s="39"/>
      <c r="E12" s="40"/>
      <c r="F12" s="41"/>
      <c r="G12" s="45"/>
      <c r="H12" s="53"/>
    </row>
  </sheetData>
  <conditionalFormatting sqref="B2:B12">
    <cfRule type="cellIs" dxfId="107" priority="7" operator="equal">
      <formula>"Low"</formula>
    </cfRule>
    <cfRule type="cellIs" dxfId="106" priority="8" operator="equal">
      <formula>"Medium"</formula>
    </cfRule>
    <cfRule type="cellIs" dxfId="105" priority="9" operator="equal">
      <formula>"High"</formula>
    </cfRule>
  </conditionalFormatting>
  <conditionalFormatting sqref="C2:C12">
    <cfRule type="cellIs" dxfId="104" priority="4" operator="equal">
      <formula>"Low"</formula>
    </cfRule>
    <cfRule type="cellIs" dxfId="103" priority="5" operator="equal">
      <formula>"Medium"</formula>
    </cfRule>
    <cfRule type="cellIs" dxfId="102"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49BE32-CCC3-4925-AFF8-F0EF250A4C7B}">
            <xm:f>Lists!$C$4</xm:f>
            <x14:dxf>
              <font>
                <color auto="1"/>
              </font>
              <fill>
                <patternFill>
                  <bgColor rgb="FFFF3300"/>
                </patternFill>
              </fill>
            </x14:dxf>
          </x14:cfRule>
          <x14:cfRule type="cellIs" priority="2" operator="equal" id="{6E384231-54BA-4B57-9A23-7CA98FE2CD0F}">
            <xm:f>Lists!$C$3</xm:f>
            <x14:dxf>
              <font>
                <color auto="1"/>
              </font>
              <fill>
                <patternFill>
                  <bgColor rgb="FFFFC000"/>
                </patternFill>
              </fill>
            </x14:dxf>
          </x14:cfRule>
          <x14:cfRule type="cellIs" priority="3" operator="equal" id="{9CAA0CF1-A895-4DD2-9279-761628B809A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03F337-C2FB-40AB-82F3-28E8D08DB953}">
          <x14:formula1>
            <xm:f>Lists!$C$2:$C$4</xm:f>
          </x14:formula1>
          <xm:sqref>D3:D50</xm:sqref>
        </x14:dataValidation>
        <x14:dataValidation type="list" allowBlank="1" showInputMessage="1" showErrorMessage="1" xr:uid="{7CF32DC5-9E94-4433-9458-BEF850214BD0}">
          <x14:formula1>
            <xm:f>Lists!$B$2:$B$4</xm:f>
          </x14:formula1>
          <xm:sqref>C2:C50</xm:sqref>
        </x14:dataValidation>
        <x14:dataValidation type="list" allowBlank="1" showInputMessage="1" showErrorMessage="1" xr:uid="{CB587238-3A58-4743-8D8F-186BCF390787}">
          <x14:formula1>
            <xm:f>Lists!$A$2:$A$4</xm:f>
          </x14:formula1>
          <xm:sqref>B2:B50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dimension ref="A1:H12"/>
  <sheetViews>
    <sheetView workbookViewId="0">
      <selection activeCell="A4" sqref="A4"/>
    </sheetView>
  </sheetViews>
  <sheetFormatPr defaultColWidth="9" defaultRowHeight="39.450000000000003" customHeight="1" x14ac:dyDescent="0.3"/>
  <cols>
    <col min="1" max="1" width="56.88671875" style="51" customWidth="1"/>
    <col min="2" max="3" width="12.109375" style="51" customWidth="1"/>
    <col min="4" max="4" width="12.5546875" style="51" customWidth="1"/>
    <col min="5" max="5" width="19.5546875" style="51" customWidth="1"/>
    <col min="6" max="6" width="27.5546875" style="51" customWidth="1"/>
    <col min="7" max="8" width="50.77734375" style="51" customWidth="1"/>
    <col min="9" max="16384" width="9" style="51"/>
  </cols>
  <sheetData>
    <row r="1" spans="1:8" s="32" customFormat="1" ht="58.5" customHeight="1" x14ac:dyDescent="0.3">
      <c r="A1" s="30" t="s">
        <v>280</v>
      </c>
      <c r="B1" s="31" t="s">
        <v>8</v>
      </c>
      <c r="C1" s="31" t="s">
        <v>9</v>
      </c>
      <c r="D1" s="31" t="s">
        <v>10</v>
      </c>
      <c r="E1" s="31" t="s">
        <v>38</v>
      </c>
      <c r="F1" s="31" t="s">
        <v>39</v>
      </c>
      <c r="G1" s="42" t="s">
        <v>40</v>
      </c>
      <c r="H1" s="54" t="s">
        <v>41</v>
      </c>
    </row>
    <row r="2" spans="1:8" s="32" customFormat="1" ht="39.450000000000003" customHeight="1" x14ac:dyDescent="0.3">
      <c r="A2" s="58" t="s">
        <v>205</v>
      </c>
      <c r="B2" s="25"/>
      <c r="C2" s="25"/>
      <c r="D2" s="25" t="str">
        <f t="shared" ref="D2" si="0">IF(COUNTIF(D3:D50,"Non Compliant")&gt;0,"Non Compliant",IF(COUNTIF(D3:D50,"Partially Compliant")&gt;0,"Partially Compliant","Fully Compliant"))</f>
        <v>Fully Compliant</v>
      </c>
      <c r="E2" s="59"/>
      <c r="F2" s="60"/>
      <c r="G2" s="68"/>
      <c r="H2" s="59"/>
    </row>
    <row r="3" spans="1:8" ht="39.450000000000003" customHeight="1" x14ac:dyDescent="0.3">
      <c r="A3" s="61" t="s">
        <v>102</v>
      </c>
      <c r="B3" s="4"/>
      <c r="C3" s="4"/>
      <c r="D3" s="4"/>
      <c r="E3" s="62"/>
      <c r="F3" s="63"/>
      <c r="G3" s="69"/>
      <c r="H3" s="62"/>
    </row>
    <row r="4" spans="1:8" ht="39.450000000000003" customHeight="1" x14ac:dyDescent="0.3">
      <c r="A4" s="61" t="s">
        <v>103</v>
      </c>
      <c r="B4" s="4"/>
      <c r="C4" s="4"/>
      <c r="D4" s="4"/>
      <c r="E4" s="62"/>
      <c r="F4" s="63"/>
      <c r="G4" s="69"/>
      <c r="H4" s="67"/>
    </row>
    <row r="5" spans="1:8" ht="39.450000000000003" customHeight="1" x14ac:dyDescent="0.3">
      <c r="A5" s="61" t="s">
        <v>104</v>
      </c>
      <c r="B5" s="4"/>
      <c r="C5" s="4"/>
      <c r="D5" s="4"/>
      <c r="E5" s="62"/>
      <c r="F5" s="63"/>
      <c r="G5" s="69"/>
      <c r="H5" s="62"/>
    </row>
    <row r="6" spans="1:8" ht="39.450000000000003" customHeight="1" x14ac:dyDescent="0.3">
      <c r="A6" s="61" t="s">
        <v>105</v>
      </c>
      <c r="B6" s="4"/>
      <c r="C6" s="4"/>
      <c r="D6" s="4"/>
      <c r="E6" s="62"/>
      <c r="F6" s="63"/>
      <c r="G6" s="69"/>
      <c r="H6" s="67"/>
    </row>
    <row r="7" spans="1:8" ht="39.450000000000003" customHeight="1" x14ac:dyDescent="0.3">
      <c r="A7" s="61" t="s">
        <v>106</v>
      </c>
      <c r="B7" s="4"/>
      <c r="C7" s="4"/>
      <c r="D7" s="4"/>
      <c r="E7" s="62"/>
      <c r="F7" s="63"/>
      <c r="G7" s="69"/>
      <c r="H7" s="62"/>
    </row>
    <row r="8" spans="1:8" ht="39.450000000000003" customHeight="1" x14ac:dyDescent="0.3">
      <c r="A8" s="61" t="s">
        <v>107</v>
      </c>
      <c r="B8" s="4"/>
      <c r="C8" s="4"/>
      <c r="D8" s="4"/>
      <c r="E8" s="62"/>
      <c r="F8" s="63"/>
      <c r="G8" s="69"/>
      <c r="H8" s="67"/>
    </row>
    <row r="9" spans="1:8" ht="39.450000000000003" customHeight="1" x14ac:dyDescent="0.3">
      <c r="A9" s="61" t="s">
        <v>108</v>
      </c>
      <c r="B9" s="4"/>
      <c r="C9" s="4"/>
      <c r="D9" s="4"/>
      <c r="E9" s="62"/>
      <c r="F9" s="63"/>
      <c r="G9" s="69"/>
      <c r="H9" s="62"/>
    </row>
    <row r="10" spans="1:8" ht="39.450000000000003" customHeight="1" x14ac:dyDescent="0.3">
      <c r="A10" s="61" t="s">
        <v>109</v>
      </c>
      <c r="B10" s="4"/>
      <c r="C10" s="4"/>
      <c r="D10" s="4"/>
      <c r="E10" s="62"/>
      <c r="F10" s="63"/>
      <c r="G10" s="69"/>
      <c r="H10" s="67"/>
    </row>
    <row r="11" spans="1:8" ht="39.450000000000003" customHeight="1" x14ac:dyDescent="0.3">
      <c r="A11" s="61" t="s">
        <v>110</v>
      </c>
      <c r="B11" s="4"/>
      <c r="C11" s="4"/>
      <c r="D11" s="4"/>
      <c r="E11" s="62"/>
      <c r="F11" s="63"/>
      <c r="G11" s="69"/>
      <c r="H11" s="65"/>
    </row>
    <row r="12" spans="1:8" ht="39.450000000000003" customHeight="1" x14ac:dyDescent="0.3">
      <c r="A12" s="64" t="s">
        <v>111</v>
      </c>
      <c r="B12" s="39"/>
      <c r="C12" s="39"/>
      <c r="D12" s="39"/>
      <c r="E12" s="65"/>
      <c r="F12" s="66"/>
      <c r="G12" s="70"/>
      <c r="H12" s="67"/>
    </row>
  </sheetData>
  <conditionalFormatting sqref="B2:B12">
    <cfRule type="cellIs" dxfId="98" priority="7" operator="equal">
      <formula>"Low"</formula>
    </cfRule>
    <cfRule type="cellIs" dxfId="97" priority="8" operator="equal">
      <formula>"Medium"</formula>
    </cfRule>
    <cfRule type="cellIs" dxfId="96" priority="9" operator="equal">
      <formula>"High"</formula>
    </cfRule>
  </conditionalFormatting>
  <conditionalFormatting sqref="C2:C12">
    <cfRule type="cellIs" dxfId="95" priority="4" operator="equal">
      <formula>"Low"</formula>
    </cfRule>
    <cfRule type="cellIs" dxfId="94" priority="5" operator="equal">
      <formula>"Medium"</formula>
    </cfRule>
    <cfRule type="cellIs" dxfId="93"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A7FA0C4-64CA-45B7-BAB3-774CE8965341}">
            <xm:f>Lists!$C$4</xm:f>
            <x14:dxf>
              <font>
                <color auto="1"/>
              </font>
              <fill>
                <patternFill>
                  <bgColor rgb="FFFF3300"/>
                </patternFill>
              </fill>
            </x14:dxf>
          </x14:cfRule>
          <x14:cfRule type="cellIs" priority="2" operator="equal" id="{25A7B140-78DE-452A-94CA-6681D887A3DD}">
            <xm:f>Lists!$C$3</xm:f>
            <x14:dxf>
              <font>
                <color auto="1"/>
              </font>
              <fill>
                <patternFill>
                  <bgColor rgb="FFFFC000"/>
                </patternFill>
              </fill>
            </x14:dxf>
          </x14:cfRule>
          <x14:cfRule type="cellIs" priority="3" operator="equal" id="{0C6DF5E8-3F7F-46F7-908F-24DB215713B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DEEE-4330-4B53-ADC8-CCD37314BEAF}">
  <dimension ref="A1:H12"/>
  <sheetViews>
    <sheetView workbookViewId="0">
      <selection activeCell="A3" sqref="A3:A12"/>
    </sheetView>
  </sheetViews>
  <sheetFormatPr defaultColWidth="9" defaultRowHeight="39.450000000000003" customHeight="1" x14ac:dyDescent="0.3"/>
  <cols>
    <col min="1" max="1" width="56.88671875" style="51" customWidth="1"/>
    <col min="2" max="3" width="12.109375" style="51" customWidth="1"/>
    <col min="4" max="4" width="12.5546875" style="51" customWidth="1"/>
    <col min="5" max="5" width="19.5546875" style="51" customWidth="1"/>
    <col min="6" max="6" width="27.5546875" style="51" customWidth="1"/>
    <col min="7" max="8" width="50.77734375" style="51" customWidth="1"/>
    <col min="9" max="16384" width="9" style="51"/>
  </cols>
  <sheetData>
    <row r="1" spans="1:8" s="32" customFormat="1" ht="104.7" customHeight="1" x14ac:dyDescent="0.3">
      <c r="A1" s="30" t="s">
        <v>37</v>
      </c>
      <c r="B1" s="31" t="s">
        <v>8</v>
      </c>
      <c r="C1" s="31" t="s">
        <v>9</v>
      </c>
      <c r="D1" s="31" t="s">
        <v>10</v>
      </c>
      <c r="E1" s="31" t="s">
        <v>38</v>
      </c>
      <c r="F1" s="31" t="s">
        <v>39</v>
      </c>
      <c r="G1" s="42" t="s">
        <v>40</v>
      </c>
      <c r="H1" s="54" t="s">
        <v>41</v>
      </c>
    </row>
    <row r="2" spans="1:8" s="32" customFormat="1" ht="39.450000000000003" customHeight="1" x14ac:dyDescent="0.3">
      <c r="A2" s="58" t="s">
        <v>205</v>
      </c>
      <c r="B2" s="25"/>
      <c r="C2" s="25"/>
      <c r="D2" s="25" t="str">
        <f t="shared" ref="D2" si="0">IF(COUNTIF(D3:D50,"Non Compliant")&gt;0,"Non Compliant",IF(COUNTIF(D3:D50,"Partially Compliant")&gt;0,"Partially Compliant","Fully Compliant"))</f>
        <v>Fully Compliant</v>
      </c>
      <c r="E2" s="59"/>
      <c r="F2" s="60"/>
      <c r="G2" s="68"/>
      <c r="H2" s="59"/>
    </row>
    <row r="3" spans="1:8" ht="39.450000000000003" customHeight="1" x14ac:dyDescent="0.3">
      <c r="A3" s="61" t="s">
        <v>287</v>
      </c>
      <c r="B3" s="4"/>
      <c r="C3" s="4"/>
      <c r="D3" s="4"/>
      <c r="E3" s="62"/>
      <c r="F3" s="63"/>
      <c r="G3" s="69"/>
      <c r="H3" s="62"/>
    </row>
    <row r="4" spans="1:8" ht="39.450000000000003" customHeight="1" x14ac:dyDescent="0.3">
      <c r="A4" s="61" t="s">
        <v>288</v>
      </c>
      <c r="B4" s="4"/>
      <c r="C4" s="4"/>
      <c r="D4" s="4"/>
      <c r="E4" s="62"/>
      <c r="F4" s="63"/>
      <c r="G4" s="69"/>
      <c r="H4" s="67"/>
    </row>
    <row r="5" spans="1:8" ht="39.450000000000003" customHeight="1" x14ac:dyDescent="0.3">
      <c r="A5" s="61" t="s">
        <v>289</v>
      </c>
      <c r="B5" s="4"/>
      <c r="C5" s="4"/>
      <c r="D5" s="4"/>
      <c r="E5" s="62"/>
      <c r="F5" s="63"/>
      <c r="G5" s="69"/>
      <c r="H5" s="62"/>
    </row>
    <row r="6" spans="1:8" ht="39.450000000000003" customHeight="1" x14ac:dyDescent="0.3">
      <c r="A6" s="61" t="s">
        <v>290</v>
      </c>
      <c r="B6" s="4"/>
      <c r="C6" s="4"/>
      <c r="D6" s="4"/>
      <c r="E6" s="62"/>
      <c r="F6" s="63"/>
      <c r="G6" s="69"/>
      <c r="H6" s="67"/>
    </row>
    <row r="7" spans="1:8" ht="39.450000000000003" customHeight="1" x14ac:dyDescent="0.3">
      <c r="A7" s="61" t="s">
        <v>291</v>
      </c>
      <c r="B7" s="4"/>
      <c r="C7" s="4"/>
      <c r="D7" s="4"/>
      <c r="E7" s="62"/>
      <c r="F7" s="63"/>
      <c r="G7" s="69"/>
      <c r="H7" s="62"/>
    </row>
    <row r="8" spans="1:8" ht="39.450000000000003" customHeight="1" x14ac:dyDescent="0.3">
      <c r="A8" s="61" t="s">
        <v>292</v>
      </c>
      <c r="B8" s="4"/>
      <c r="C8" s="4"/>
      <c r="D8" s="4"/>
      <c r="E8" s="62"/>
      <c r="F8" s="63"/>
      <c r="G8" s="69"/>
      <c r="H8" s="67"/>
    </row>
    <row r="9" spans="1:8" ht="39.450000000000003" customHeight="1" x14ac:dyDescent="0.3">
      <c r="A9" s="61" t="s">
        <v>293</v>
      </c>
      <c r="B9" s="4"/>
      <c r="C9" s="4"/>
      <c r="D9" s="4"/>
      <c r="E9" s="62"/>
      <c r="F9" s="63"/>
      <c r="G9" s="69"/>
      <c r="H9" s="62"/>
    </row>
    <row r="10" spans="1:8" ht="39.450000000000003" customHeight="1" x14ac:dyDescent="0.3">
      <c r="A10" s="61" t="s">
        <v>294</v>
      </c>
      <c r="B10" s="4"/>
      <c r="C10" s="4"/>
      <c r="D10" s="4"/>
      <c r="E10" s="62"/>
      <c r="F10" s="63"/>
      <c r="G10" s="69"/>
      <c r="H10" s="67"/>
    </row>
    <row r="11" spans="1:8" ht="39.450000000000003" customHeight="1" x14ac:dyDescent="0.3">
      <c r="A11" s="61" t="s">
        <v>295</v>
      </c>
      <c r="B11" s="4"/>
      <c r="C11" s="4"/>
      <c r="D11" s="4"/>
      <c r="E11" s="62"/>
      <c r="F11" s="63"/>
      <c r="G11" s="69"/>
      <c r="H11" s="65"/>
    </row>
    <row r="12" spans="1:8" ht="39.450000000000003" customHeight="1" x14ac:dyDescent="0.3">
      <c r="A12" s="61" t="s">
        <v>296</v>
      </c>
      <c r="B12" s="39"/>
      <c r="C12" s="39"/>
      <c r="D12" s="39"/>
      <c r="E12" s="65"/>
      <c r="F12" s="66"/>
      <c r="G12" s="70"/>
      <c r="H12" s="67"/>
    </row>
  </sheetData>
  <phoneticPr fontId="2" type="noConversion"/>
  <conditionalFormatting sqref="B2:B12">
    <cfRule type="cellIs" dxfId="89" priority="7" operator="equal">
      <formula>"Low"</formula>
    </cfRule>
    <cfRule type="cellIs" dxfId="88" priority="8" operator="equal">
      <formula>"Medium"</formula>
    </cfRule>
    <cfRule type="cellIs" dxfId="87" priority="9" operator="equal">
      <formula>"High"</formula>
    </cfRule>
  </conditionalFormatting>
  <conditionalFormatting sqref="C2:C12">
    <cfRule type="cellIs" dxfId="86" priority="4" operator="equal">
      <formula>"Low"</formula>
    </cfRule>
    <cfRule type="cellIs" dxfId="85" priority="5" operator="equal">
      <formula>"Medium"</formula>
    </cfRule>
    <cfRule type="cellIs" dxfId="84" priority="6" operator="equal">
      <formula>"High"</formula>
    </cfRule>
  </conditionalFormatting>
  <pageMargins left="0.7" right="0.7" top="0.75" bottom="0.75" header="0.3" footer="0.3"/>
  <pageSetup paperSize="9" orientation="portrait" verticalDpi="0" r:id="rId1"/>
  <ignoredErrors>
    <ignoredError sqref="D3:D12" calculatedColum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B94E6AFE-B4BD-433F-AC69-935985340862}">
            <xm:f>Lists!$C$4</xm:f>
            <x14:dxf>
              <font>
                <color auto="1"/>
              </font>
              <fill>
                <patternFill>
                  <bgColor rgb="FFFF3300"/>
                </patternFill>
              </fill>
            </x14:dxf>
          </x14:cfRule>
          <x14:cfRule type="cellIs" priority="2" operator="equal" id="{E0192269-9F8A-4273-8194-C17F64E93B1D}">
            <xm:f>Lists!$C$3</xm:f>
            <x14:dxf>
              <font>
                <color auto="1"/>
              </font>
              <fill>
                <patternFill>
                  <bgColor rgb="FFFFC000"/>
                </patternFill>
              </fill>
            </x14:dxf>
          </x14:cfRule>
          <x14:cfRule type="cellIs" priority="3" operator="equal" id="{CF570B1E-FAF9-49EA-99C9-336EE3A339FD}">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C2DB249-203E-4EA6-9A77-635D8D9B2521}">
          <x14:formula1>
            <xm:f>Lists!$C$2:$C$4</xm:f>
          </x14:formula1>
          <xm:sqref>D3:D50</xm:sqref>
        </x14:dataValidation>
        <x14:dataValidation type="list" allowBlank="1" showInputMessage="1" showErrorMessage="1" xr:uid="{777F2A66-EABB-4000-B116-2580357191C0}">
          <x14:formula1>
            <xm:f>Lists!$B$2:$B$4</xm:f>
          </x14:formula1>
          <xm:sqref>C2:C50</xm:sqref>
        </x14:dataValidation>
        <x14:dataValidation type="list" allowBlank="1" showInputMessage="1" showErrorMessage="1" xr:uid="{6CED29C6-D1CB-497A-A6A8-0500C656A80D}">
          <x14:formula1>
            <xm:f>Lists!$A$2:$A$4</xm:f>
          </x14:formula1>
          <xm:sqref>B2:B50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65BE0-649F-4AB4-92B8-6D1C6E9DA813}">
  <dimension ref="A1:H12"/>
  <sheetViews>
    <sheetView workbookViewId="0">
      <selection activeCell="A4" sqref="A4"/>
    </sheetView>
  </sheetViews>
  <sheetFormatPr defaultColWidth="9" defaultRowHeight="39.450000000000003" customHeight="1" x14ac:dyDescent="0.3"/>
  <cols>
    <col min="1" max="1" width="56.88671875" style="51" customWidth="1"/>
    <col min="2" max="3" width="12.109375" style="51" customWidth="1"/>
    <col min="4" max="4" width="12.5546875" style="51" customWidth="1"/>
    <col min="5" max="5" width="19.5546875" style="51" customWidth="1"/>
    <col min="6" max="6" width="27.5546875" style="51" customWidth="1"/>
    <col min="7" max="8" width="50.77734375" style="51" customWidth="1"/>
    <col min="9" max="16384" width="9" style="51"/>
  </cols>
  <sheetData>
    <row r="1" spans="1:8" s="32" customFormat="1" ht="61.5" customHeight="1" x14ac:dyDescent="0.3">
      <c r="A1" s="30" t="s">
        <v>281</v>
      </c>
      <c r="B1" s="31" t="s">
        <v>8</v>
      </c>
      <c r="C1" s="31" t="s">
        <v>9</v>
      </c>
      <c r="D1" s="31" t="s">
        <v>10</v>
      </c>
      <c r="E1" s="31" t="s">
        <v>38</v>
      </c>
      <c r="F1" s="31" t="s">
        <v>39</v>
      </c>
      <c r="G1" s="42" t="s">
        <v>40</v>
      </c>
      <c r="H1" s="54" t="s">
        <v>41</v>
      </c>
    </row>
    <row r="2" spans="1:8" s="32" customFormat="1" ht="39.450000000000003" customHeight="1" x14ac:dyDescent="0.3">
      <c r="A2" s="58" t="s">
        <v>205</v>
      </c>
      <c r="B2" s="25"/>
      <c r="C2" s="25"/>
      <c r="D2" s="25" t="str">
        <f t="shared" ref="D2" si="0">IF(COUNTIF(D3:D50,"Non Compliant")&gt;0,"Non Compliant",IF(COUNTIF(D3:D50,"Partially Compliant")&gt;0,"Partially Compliant","Fully Compliant"))</f>
        <v>Fully Compliant</v>
      </c>
      <c r="E2" s="59"/>
      <c r="F2" s="60"/>
      <c r="G2" s="68"/>
      <c r="H2" s="59"/>
    </row>
    <row r="3" spans="1:8" ht="39.450000000000003" customHeight="1" x14ac:dyDescent="0.3">
      <c r="A3" s="61" t="s">
        <v>297</v>
      </c>
      <c r="B3" s="4"/>
      <c r="C3" s="4"/>
      <c r="D3" s="4"/>
      <c r="E3" s="62"/>
      <c r="F3" s="63"/>
      <c r="G3" s="69"/>
      <c r="H3" s="62"/>
    </row>
    <row r="4" spans="1:8" ht="39.450000000000003" customHeight="1" x14ac:dyDescent="0.3">
      <c r="A4" s="61" t="s">
        <v>298</v>
      </c>
      <c r="B4" s="4"/>
      <c r="C4" s="4"/>
      <c r="D4" s="4"/>
      <c r="E4" s="62"/>
      <c r="F4" s="63"/>
      <c r="G4" s="69"/>
      <c r="H4" s="67"/>
    </row>
    <row r="5" spans="1:8" ht="39.450000000000003" customHeight="1" x14ac:dyDescent="0.3">
      <c r="A5" s="61" t="s">
        <v>299</v>
      </c>
      <c r="B5" s="4"/>
      <c r="C5" s="4"/>
      <c r="D5" s="4"/>
      <c r="E5" s="62"/>
      <c r="F5" s="63"/>
      <c r="G5" s="69"/>
      <c r="H5" s="62"/>
    </row>
    <row r="6" spans="1:8" ht="39.450000000000003" customHeight="1" x14ac:dyDescent="0.3">
      <c r="A6" s="61" t="s">
        <v>300</v>
      </c>
      <c r="B6" s="4"/>
      <c r="C6" s="4"/>
      <c r="D6" s="4"/>
      <c r="E6" s="62"/>
      <c r="F6" s="63"/>
      <c r="G6" s="69"/>
      <c r="H6" s="67"/>
    </row>
    <row r="7" spans="1:8" ht="39.450000000000003" customHeight="1" x14ac:dyDescent="0.3">
      <c r="A7" s="61" t="s">
        <v>301</v>
      </c>
      <c r="B7" s="4"/>
      <c r="C7" s="4"/>
      <c r="D7" s="4"/>
      <c r="E7" s="62"/>
      <c r="F7" s="63"/>
      <c r="G7" s="69"/>
      <c r="H7" s="62"/>
    </row>
    <row r="8" spans="1:8" ht="39.450000000000003" customHeight="1" x14ac:dyDescent="0.3">
      <c r="A8" s="61" t="s">
        <v>302</v>
      </c>
      <c r="B8" s="4"/>
      <c r="C8" s="4"/>
      <c r="D8" s="4"/>
      <c r="E8" s="62"/>
      <c r="F8" s="63"/>
      <c r="G8" s="69"/>
      <c r="H8" s="67"/>
    </row>
    <row r="9" spans="1:8" ht="39.450000000000003" customHeight="1" x14ac:dyDescent="0.3">
      <c r="A9" s="61" t="s">
        <v>303</v>
      </c>
      <c r="B9" s="4"/>
      <c r="C9" s="4"/>
      <c r="D9" s="4"/>
      <c r="E9" s="62"/>
      <c r="F9" s="63"/>
      <c r="G9" s="69"/>
      <c r="H9" s="62"/>
    </row>
    <row r="10" spans="1:8" ht="39.450000000000003" customHeight="1" x14ac:dyDescent="0.3">
      <c r="A10" s="61" t="s">
        <v>304</v>
      </c>
      <c r="B10" s="4"/>
      <c r="C10" s="4"/>
      <c r="D10" s="4"/>
      <c r="E10" s="62"/>
      <c r="F10" s="63"/>
      <c r="G10" s="69"/>
      <c r="H10" s="67"/>
    </row>
    <row r="11" spans="1:8" ht="39.450000000000003" customHeight="1" x14ac:dyDescent="0.3">
      <c r="A11" s="61" t="s">
        <v>305</v>
      </c>
      <c r="B11" s="4"/>
      <c r="C11" s="4"/>
      <c r="D11" s="4"/>
      <c r="E11" s="62"/>
      <c r="F11" s="63"/>
      <c r="G11" s="69"/>
      <c r="H11" s="65"/>
    </row>
    <row r="12" spans="1:8" ht="39.450000000000003" customHeight="1" x14ac:dyDescent="0.3">
      <c r="A12" s="61" t="s">
        <v>306</v>
      </c>
      <c r="B12" s="39"/>
      <c r="C12" s="39"/>
      <c r="D12" s="39"/>
      <c r="E12" s="65"/>
      <c r="F12" s="66"/>
      <c r="G12" s="70"/>
      <c r="H12" s="67"/>
    </row>
  </sheetData>
  <phoneticPr fontId="2" type="noConversion"/>
  <conditionalFormatting sqref="B2:B12">
    <cfRule type="cellIs" dxfId="80" priority="7" operator="equal">
      <formula>"Low"</formula>
    </cfRule>
    <cfRule type="cellIs" dxfId="79" priority="8" operator="equal">
      <formula>"Medium"</formula>
    </cfRule>
    <cfRule type="cellIs" dxfId="78" priority="9" operator="equal">
      <formula>"High"</formula>
    </cfRule>
  </conditionalFormatting>
  <conditionalFormatting sqref="C2:C12">
    <cfRule type="cellIs" dxfId="77" priority="4" operator="equal">
      <formula>"Low"</formula>
    </cfRule>
    <cfRule type="cellIs" dxfId="76" priority="5" operator="equal">
      <formula>"Medium"</formula>
    </cfRule>
    <cfRule type="cellIs" dxfId="75"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568A194E-8FF2-4412-AA23-36FB29FFDCD8}">
            <xm:f>Lists!$C$4</xm:f>
            <x14:dxf>
              <font>
                <color auto="1"/>
              </font>
              <fill>
                <patternFill>
                  <bgColor rgb="FFFF3300"/>
                </patternFill>
              </fill>
            </x14:dxf>
          </x14:cfRule>
          <x14:cfRule type="cellIs" priority="2" operator="equal" id="{B50AAD41-80F5-4843-8E0F-BD5F019A7D1E}">
            <xm:f>Lists!$C$3</xm:f>
            <x14:dxf>
              <font>
                <color auto="1"/>
              </font>
              <fill>
                <patternFill>
                  <bgColor rgb="FFFFC000"/>
                </patternFill>
              </fill>
            </x14:dxf>
          </x14:cfRule>
          <x14:cfRule type="cellIs" priority="3" operator="equal" id="{CE75E99A-9081-49C7-B1F8-00ADCF5A7F52}">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DB9B135-7D14-47D3-B377-D25C7B893ED1}">
          <x14:formula1>
            <xm:f>Lists!$A$2:$A$4</xm:f>
          </x14:formula1>
          <xm:sqref>B2:B50</xm:sqref>
        </x14:dataValidation>
        <x14:dataValidation type="list" allowBlank="1" showInputMessage="1" showErrorMessage="1" xr:uid="{FB35AC35-43C6-4D98-A451-71DD2CA6B355}">
          <x14:formula1>
            <xm:f>Lists!$B$2:$B$4</xm:f>
          </x14:formula1>
          <xm:sqref>C2:C50</xm:sqref>
        </x14:dataValidation>
        <x14:dataValidation type="list" allowBlank="1" showInputMessage="1" showErrorMessage="1" xr:uid="{6040B957-E790-478E-B102-9C18063898B5}">
          <x14:formula1>
            <xm:f>Lists!$C$2:$C$4</xm:f>
          </x14:formula1>
          <xm:sqref>D3:D50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AAD5-3D7F-482B-AC77-662EF4D0E50D}">
  <dimension ref="A1:H12"/>
  <sheetViews>
    <sheetView workbookViewId="0">
      <selection activeCell="A2" sqref="A2"/>
    </sheetView>
  </sheetViews>
  <sheetFormatPr defaultColWidth="9" defaultRowHeight="39.450000000000003" customHeight="1" x14ac:dyDescent="0.3"/>
  <cols>
    <col min="1" max="1" width="66.21875" style="51" customWidth="1"/>
    <col min="2" max="3" width="12.109375" style="51" customWidth="1"/>
    <col min="4" max="4" width="12.5546875" style="51" customWidth="1"/>
    <col min="5" max="5" width="19.5546875" style="51" customWidth="1"/>
    <col min="6" max="6" width="27.5546875" style="51" customWidth="1"/>
    <col min="7" max="8" width="50.77734375" style="51" customWidth="1"/>
    <col min="9" max="16384" width="9" style="51"/>
  </cols>
  <sheetData>
    <row r="1" spans="1:8" s="32" customFormat="1" ht="48" customHeight="1" x14ac:dyDescent="0.3">
      <c r="A1" s="30" t="s">
        <v>282</v>
      </c>
      <c r="B1" s="31" t="s">
        <v>8</v>
      </c>
      <c r="C1" s="31" t="s">
        <v>9</v>
      </c>
      <c r="D1" s="31" t="s">
        <v>10</v>
      </c>
      <c r="E1" s="31" t="s">
        <v>38</v>
      </c>
      <c r="F1" s="31" t="s">
        <v>39</v>
      </c>
      <c r="G1" s="42" t="s">
        <v>40</v>
      </c>
      <c r="H1" s="54" t="s">
        <v>41</v>
      </c>
    </row>
    <row r="2" spans="1:8" s="32" customFormat="1" ht="39.450000000000003" customHeight="1" x14ac:dyDescent="0.3">
      <c r="A2" s="58" t="s">
        <v>205</v>
      </c>
      <c r="B2" s="25"/>
      <c r="C2" s="25"/>
      <c r="D2" s="25" t="str">
        <f t="shared" ref="D2" si="0">IF(COUNTIF(D3:D50,"Non Compliant")&gt;0,"Non Compliant",IF(COUNTIF(D3:D50,"Partially Compliant")&gt;0,"Partially Compliant","Fully Compliant"))</f>
        <v>Fully Compliant</v>
      </c>
      <c r="E2" s="59"/>
      <c r="F2" s="60"/>
      <c r="G2" s="68"/>
      <c r="H2" s="59"/>
    </row>
    <row r="3" spans="1:8" ht="39.450000000000003" customHeight="1" x14ac:dyDescent="0.3">
      <c r="A3" s="61" t="s">
        <v>112</v>
      </c>
      <c r="B3" s="4"/>
      <c r="C3" s="4"/>
      <c r="D3" s="4"/>
      <c r="E3" s="62"/>
      <c r="F3" s="63"/>
      <c r="G3" s="69"/>
      <c r="H3" s="62"/>
    </row>
    <row r="4" spans="1:8" ht="39.450000000000003" customHeight="1" x14ac:dyDescent="0.3">
      <c r="A4" s="61" t="s">
        <v>113</v>
      </c>
      <c r="B4" s="4"/>
      <c r="C4" s="4"/>
      <c r="D4" s="4"/>
      <c r="E4" s="62"/>
      <c r="F4" s="63"/>
      <c r="G4" s="69"/>
      <c r="H4" s="67"/>
    </row>
    <row r="5" spans="1:8" ht="39.450000000000003" customHeight="1" x14ac:dyDescent="0.3">
      <c r="A5" s="61" t="s">
        <v>114</v>
      </c>
      <c r="B5" s="4"/>
      <c r="C5" s="4"/>
      <c r="D5" s="4"/>
      <c r="E5" s="62"/>
      <c r="F5" s="63"/>
      <c r="G5" s="69"/>
      <c r="H5" s="62"/>
    </row>
    <row r="6" spans="1:8" ht="39.450000000000003" customHeight="1" x14ac:dyDescent="0.3">
      <c r="A6" s="61" t="s">
        <v>115</v>
      </c>
      <c r="B6" s="4"/>
      <c r="C6" s="4"/>
      <c r="D6" s="4"/>
      <c r="E6" s="62"/>
      <c r="F6" s="63"/>
      <c r="G6" s="69"/>
      <c r="H6" s="67"/>
    </row>
    <row r="7" spans="1:8" ht="39.450000000000003" customHeight="1" x14ac:dyDescent="0.3">
      <c r="A7" s="61" t="s">
        <v>116</v>
      </c>
      <c r="B7" s="4"/>
      <c r="C7" s="4"/>
      <c r="D7" s="4"/>
      <c r="E7" s="62"/>
      <c r="F7" s="63"/>
      <c r="G7" s="69"/>
      <c r="H7" s="62"/>
    </row>
    <row r="8" spans="1:8" ht="39.450000000000003" customHeight="1" x14ac:dyDescent="0.3">
      <c r="A8" s="61" t="s">
        <v>117</v>
      </c>
      <c r="B8" s="4"/>
      <c r="C8" s="4"/>
      <c r="D8" s="4"/>
      <c r="E8" s="62"/>
      <c r="F8" s="63"/>
      <c r="G8" s="69"/>
      <c r="H8" s="67"/>
    </row>
    <row r="9" spans="1:8" ht="39.450000000000003" customHeight="1" x14ac:dyDescent="0.3">
      <c r="A9" s="61" t="s">
        <v>118</v>
      </c>
      <c r="B9" s="4"/>
      <c r="C9" s="4"/>
      <c r="D9" s="4"/>
      <c r="E9" s="62"/>
      <c r="F9" s="63"/>
      <c r="G9" s="69"/>
      <c r="H9" s="62"/>
    </row>
    <row r="10" spans="1:8" ht="39.450000000000003" customHeight="1" x14ac:dyDescent="0.3">
      <c r="A10" s="61" t="s">
        <v>119</v>
      </c>
      <c r="B10" s="4"/>
      <c r="C10" s="4"/>
      <c r="D10" s="4"/>
      <c r="E10" s="62"/>
      <c r="F10" s="63"/>
      <c r="G10" s="69"/>
      <c r="H10" s="67"/>
    </row>
    <row r="11" spans="1:8" ht="39.450000000000003" customHeight="1" x14ac:dyDescent="0.3">
      <c r="A11" s="61" t="s">
        <v>120</v>
      </c>
      <c r="B11" s="4"/>
      <c r="C11" s="4"/>
      <c r="D11" s="4"/>
      <c r="E11" s="62"/>
      <c r="F11" s="63"/>
      <c r="G11" s="69"/>
      <c r="H11" s="65"/>
    </row>
    <row r="12" spans="1:8" ht="39.450000000000003" customHeight="1" x14ac:dyDescent="0.3">
      <c r="A12" s="64" t="s">
        <v>121</v>
      </c>
      <c r="B12" s="39"/>
      <c r="C12" s="39"/>
      <c r="D12" s="39"/>
      <c r="E12" s="65"/>
      <c r="F12" s="66"/>
      <c r="G12" s="70"/>
      <c r="H12" s="67"/>
    </row>
  </sheetData>
  <conditionalFormatting sqref="B2:B12">
    <cfRule type="cellIs" dxfId="71" priority="7" operator="equal">
      <formula>"Low"</formula>
    </cfRule>
    <cfRule type="cellIs" dxfId="70" priority="8" operator="equal">
      <formula>"Medium"</formula>
    </cfRule>
    <cfRule type="cellIs" dxfId="69" priority="9" operator="equal">
      <formula>"High"</formula>
    </cfRule>
  </conditionalFormatting>
  <conditionalFormatting sqref="C2:C12">
    <cfRule type="cellIs" dxfId="68" priority="4" operator="equal">
      <formula>"Low"</formula>
    </cfRule>
    <cfRule type="cellIs" dxfId="67" priority="5" operator="equal">
      <formula>"Medium"</formula>
    </cfRule>
    <cfRule type="cellIs" dxfId="66"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5586F9-CAA1-4445-880B-751B584E93CE}">
            <xm:f>Lists!$C$4</xm:f>
            <x14:dxf>
              <font>
                <color auto="1"/>
              </font>
              <fill>
                <patternFill>
                  <bgColor rgb="FFFF3300"/>
                </patternFill>
              </fill>
            </x14:dxf>
          </x14:cfRule>
          <x14:cfRule type="cellIs" priority="2" operator="equal" id="{C84EA5CD-591D-431E-B973-92792FA85B8B}">
            <xm:f>Lists!$C$3</xm:f>
            <x14:dxf>
              <font>
                <color auto="1"/>
              </font>
              <fill>
                <patternFill>
                  <bgColor rgb="FFFFC000"/>
                </patternFill>
              </fill>
            </x14:dxf>
          </x14:cfRule>
          <x14:cfRule type="cellIs" priority="3" operator="equal" id="{AC3899B8-D606-407F-9D3E-17A5D3A8CF0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C9D385B-5277-4188-8149-3A6DBAEEDC11}">
          <x14:formula1>
            <xm:f>Lists!$A$2:$A$4</xm:f>
          </x14:formula1>
          <xm:sqref>B2:B50</xm:sqref>
        </x14:dataValidation>
        <x14:dataValidation type="list" allowBlank="1" showInputMessage="1" showErrorMessage="1" xr:uid="{A1685684-609C-4FDA-BD18-FC32FA57137B}">
          <x14:formula1>
            <xm:f>Lists!$B$2:$B$4</xm:f>
          </x14:formula1>
          <xm:sqref>C2:C50</xm:sqref>
        </x14:dataValidation>
        <x14:dataValidation type="list" allowBlank="1" showInputMessage="1" showErrorMessage="1" xr:uid="{245DFD4D-70F5-4110-89A7-549743973AC8}">
          <x14:formula1>
            <xm:f>Lists!$C$2:$C$4</xm:f>
          </x14:formula1>
          <xm:sqref>D3:D50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9F23D-107C-4F00-B981-EB649FDE9444}">
  <dimension ref="A1:H12"/>
  <sheetViews>
    <sheetView workbookViewId="0">
      <selection activeCell="A3" sqref="A3"/>
    </sheetView>
  </sheetViews>
  <sheetFormatPr defaultColWidth="9" defaultRowHeight="39.450000000000003" customHeight="1" x14ac:dyDescent="0.3"/>
  <cols>
    <col min="1" max="1" width="56.88671875" style="51" customWidth="1"/>
    <col min="2" max="3" width="12.109375" style="51" customWidth="1"/>
    <col min="4" max="4" width="12.5546875" style="51" customWidth="1"/>
    <col min="5" max="5" width="19.5546875" style="51" customWidth="1"/>
    <col min="6" max="6" width="27.5546875" style="51" customWidth="1"/>
    <col min="7" max="8" width="50.77734375" style="51" customWidth="1"/>
    <col min="9" max="16384" width="9" style="51"/>
  </cols>
  <sheetData>
    <row r="1" spans="1:8" s="32" customFormat="1" ht="59.25" customHeight="1" x14ac:dyDescent="0.3">
      <c r="A1" s="30" t="s">
        <v>283</v>
      </c>
      <c r="B1" s="31" t="s">
        <v>8</v>
      </c>
      <c r="C1" s="31" t="s">
        <v>9</v>
      </c>
      <c r="D1" s="31" t="s">
        <v>10</v>
      </c>
      <c r="E1" s="31" t="s">
        <v>38</v>
      </c>
      <c r="F1" s="31" t="s">
        <v>39</v>
      </c>
      <c r="G1" s="42" t="s">
        <v>40</v>
      </c>
      <c r="H1" s="54" t="s">
        <v>41</v>
      </c>
    </row>
    <row r="2" spans="1:8" s="32" customFormat="1" ht="39.450000000000003" customHeight="1" x14ac:dyDescent="0.3">
      <c r="A2" s="58" t="s">
        <v>205</v>
      </c>
      <c r="B2" s="25"/>
      <c r="C2" s="25"/>
      <c r="D2" s="25" t="str">
        <f t="shared" ref="D2" si="0">IF(COUNTIF(D3:D50,"Non Compliant")&gt;0,"Non Compliant",IF(COUNTIF(D3:D50,"Partially Compliant")&gt;0,"Partially Compliant","Fully Compliant"))</f>
        <v>Fully Compliant</v>
      </c>
      <c r="E2" s="59"/>
      <c r="F2" s="60"/>
      <c r="G2" s="68"/>
      <c r="H2" s="59"/>
    </row>
    <row r="3" spans="1:8" ht="39.450000000000003" customHeight="1" x14ac:dyDescent="0.3">
      <c r="A3" s="61" t="s">
        <v>122</v>
      </c>
      <c r="B3" s="4"/>
      <c r="C3" s="4"/>
      <c r="D3" s="4"/>
      <c r="E3" s="62"/>
      <c r="F3" s="63"/>
      <c r="G3" s="69"/>
      <c r="H3" s="62"/>
    </row>
    <row r="4" spans="1:8" ht="39.450000000000003" customHeight="1" x14ac:dyDescent="0.3">
      <c r="A4" s="61" t="s">
        <v>123</v>
      </c>
      <c r="B4" s="4"/>
      <c r="C4" s="4"/>
      <c r="D4" s="4"/>
      <c r="E4" s="62"/>
      <c r="F4" s="63"/>
      <c r="G4" s="69"/>
      <c r="H4" s="67"/>
    </row>
    <row r="5" spans="1:8" ht="39.450000000000003" customHeight="1" x14ac:dyDescent="0.3">
      <c r="A5" s="61" t="s">
        <v>124</v>
      </c>
      <c r="B5" s="4"/>
      <c r="C5" s="4"/>
      <c r="D5" s="4"/>
      <c r="E5" s="62"/>
      <c r="F5" s="63"/>
      <c r="G5" s="69"/>
      <c r="H5" s="62"/>
    </row>
    <row r="6" spans="1:8" ht="39.450000000000003" customHeight="1" x14ac:dyDescent="0.3">
      <c r="A6" s="61" t="s">
        <v>125</v>
      </c>
      <c r="B6" s="4"/>
      <c r="C6" s="4"/>
      <c r="D6" s="4"/>
      <c r="E6" s="62"/>
      <c r="F6" s="63"/>
      <c r="G6" s="69"/>
      <c r="H6" s="67"/>
    </row>
    <row r="7" spans="1:8" ht="39.450000000000003" customHeight="1" x14ac:dyDescent="0.3">
      <c r="A7" s="61" t="s">
        <v>126</v>
      </c>
      <c r="B7" s="4"/>
      <c r="C7" s="4"/>
      <c r="D7" s="4"/>
      <c r="E7" s="62"/>
      <c r="F7" s="63"/>
      <c r="G7" s="69"/>
      <c r="H7" s="62"/>
    </row>
    <row r="8" spans="1:8" ht="39.450000000000003" customHeight="1" x14ac:dyDescent="0.3">
      <c r="A8" s="61" t="s">
        <v>127</v>
      </c>
      <c r="B8" s="4"/>
      <c r="C8" s="4"/>
      <c r="D8" s="4"/>
      <c r="E8" s="62"/>
      <c r="F8" s="63"/>
      <c r="G8" s="69"/>
      <c r="H8" s="67"/>
    </row>
    <row r="9" spans="1:8" ht="39.450000000000003" customHeight="1" x14ac:dyDescent="0.3">
      <c r="A9" s="61" t="s">
        <v>128</v>
      </c>
      <c r="B9" s="4"/>
      <c r="C9" s="4"/>
      <c r="D9" s="4"/>
      <c r="E9" s="62"/>
      <c r="F9" s="63"/>
      <c r="G9" s="69"/>
      <c r="H9" s="62"/>
    </row>
    <row r="10" spans="1:8" ht="39.450000000000003" customHeight="1" x14ac:dyDescent="0.3">
      <c r="A10" s="61" t="s">
        <v>129</v>
      </c>
      <c r="B10" s="4"/>
      <c r="C10" s="4"/>
      <c r="D10" s="4"/>
      <c r="E10" s="62"/>
      <c r="F10" s="63"/>
      <c r="G10" s="69"/>
      <c r="H10" s="67"/>
    </row>
    <row r="11" spans="1:8" ht="39.450000000000003" customHeight="1" x14ac:dyDescent="0.3">
      <c r="A11" s="61" t="s">
        <v>130</v>
      </c>
      <c r="B11" s="4"/>
      <c r="C11" s="4"/>
      <c r="D11" s="4"/>
      <c r="E11" s="62"/>
      <c r="F11" s="63"/>
      <c r="G11" s="69"/>
      <c r="H11" s="65"/>
    </row>
    <row r="12" spans="1:8" ht="39.450000000000003" customHeight="1" x14ac:dyDescent="0.3">
      <c r="A12" s="64" t="s">
        <v>131</v>
      </c>
      <c r="B12" s="39"/>
      <c r="C12" s="39"/>
      <c r="D12" s="39"/>
      <c r="E12" s="65"/>
      <c r="F12" s="66"/>
      <c r="G12" s="70"/>
      <c r="H12" s="67"/>
    </row>
  </sheetData>
  <conditionalFormatting sqref="B2:B12">
    <cfRule type="cellIs" dxfId="62" priority="7" operator="equal">
      <formula>"Low"</formula>
    </cfRule>
    <cfRule type="cellIs" dxfId="61" priority="8" operator="equal">
      <formula>"Medium"</formula>
    </cfRule>
    <cfRule type="cellIs" dxfId="60" priority="9" operator="equal">
      <formula>"High"</formula>
    </cfRule>
  </conditionalFormatting>
  <conditionalFormatting sqref="C2:C12">
    <cfRule type="cellIs" dxfId="59" priority="4" operator="equal">
      <formula>"Low"</formula>
    </cfRule>
    <cfRule type="cellIs" dxfId="58" priority="5" operator="equal">
      <formula>"Medium"</formula>
    </cfRule>
    <cfRule type="cellIs" dxfId="57"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0B6CAAB-6ECE-4376-B036-E12192B2E3B1}">
            <xm:f>Lists!$C$4</xm:f>
            <x14:dxf>
              <font>
                <color auto="1"/>
              </font>
              <fill>
                <patternFill>
                  <bgColor rgb="FFFF3300"/>
                </patternFill>
              </fill>
            </x14:dxf>
          </x14:cfRule>
          <x14:cfRule type="cellIs" priority="2" operator="equal" id="{EF6BB6C2-FB8E-48DF-B702-1055EC82BEA3}">
            <xm:f>Lists!$C$3</xm:f>
            <x14:dxf>
              <font>
                <color auto="1"/>
              </font>
              <fill>
                <patternFill>
                  <bgColor rgb="FFFFC000"/>
                </patternFill>
              </fill>
            </x14:dxf>
          </x14:cfRule>
          <x14:cfRule type="cellIs" priority="3" operator="equal" id="{795B69FA-9696-41CA-AF8B-C3614C4E35F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57A2BA8-B9E6-4962-8816-4B0ED65F449F}">
          <x14:formula1>
            <xm:f>Lists!$C$2:$C$4</xm:f>
          </x14:formula1>
          <xm:sqref>D3:D50</xm:sqref>
        </x14:dataValidation>
        <x14:dataValidation type="list" allowBlank="1" showInputMessage="1" showErrorMessage="1" xr:uid="{BD5011A2-D664-4F19-B70C-E898907598B0}">
          <x14:formula1>
            <xm:f>Lists!$B$2:$B$4</xm:f>
          </x14:formula1>
          <xm:sqref>C2:C50</xm:sqref>
        </x14:dataValidation>
        <x14:dataValidation type="list" allowBlank="1" showInputMessage="1" showErrorMessage="1" xr:uid="{21BD6A11-68F1-4246-84E0-BE8F7A569344}">
          <x14:formula1>
            <xm:f>Lists!$A$2:$A$4</xm:f>
          </x14:formula1>
          <xm:sqref>B2:B50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tabColor rgb="FFFF0000"/>
  </sheetPr>
  <dimension ref="A2:L35"/>
  <sheetViews>
    <sheetView showGridLines="0" tabSelected="1" zoomScale="115" zoomScaleNormal="115" workbookViewId="0">
      <selection activeCell="C8" sqref="C8:G8"/>
    </sheetView>
  </sheetViews>
  <sheetFormatPr defaultColWidth="9" defaultRowHeight="18" customHeight="1" x14ac:dyDescent="0.3"/>
  <cols>
    <col min="1" max="1" width="9" style="2"/>
    <col min="2" max="2" width="53.5546875" style="2" customWidth="1"/>
    <col min="3" max="11" width="8.77734375" style="2" customWidth="1"/>
    <col min="12" max="16384" width="9" style="2"/>
  </cols>
  <sheetData>
    <row r="2" spans="1:12" ht="72.75" customHeight="1" x14ac:dyDescent="0.3"/>
    <row r="3" spans="1:12" ht="18" customHeight="1" thickBot="1" x14ac:dyDescent="0.35"/>
    <row r="4" spans="1:12" ht="20.399999999999999" customHeight="1" thickTop="1" thickBot="1" x14ac:dyDescent="0.35">
      <c r="B4" s="103" t="s">
        <v>0</v>
      </c>
      <c r="C4" s="103"/>
      <c r="D4" s="103"/>
      <c r="E4" s="103"/>
      <c r="F4" s="103"/>
      <c r="G4" s="103"/>
      <c r="I4" s="93" t="s">
        <v>1</v>
      </c>
      <c r="J4" s="94"/>
      <c r="K4" s="94"/>
      <c r="L4" s="95"/>
    </row>
    <row r="5" spans="1:12" ht="20.399999999999999" customHeight="1" thickBot="1" x14ac:dyDescent="0.35">
      <c r="B5" s="56" t="s">
        <v>2</v>
      </c>
      <c r="C5" s="102"/>
      <c r="D5" s="102"/>
      <c r="E5" s="102"/>
      <c r="F5" s="102"/>
      <c r="G5" s="102"/>
      <c r="I5" s="96"/>
      <c r="J5" s="97"/>
      <c r="K5" s="97"/>
      <c r="L5" s="98"/>
    </row>
    <row r="6" spans="1:12" ht="20.399999999999999" customHeight="1" thickBot="1" x14ac:dyDescent="0.35">
      <c r="B6" s="56" t="s">
        <v>3</v>
      </c>
      <c r="C6" s="102"/>
      <c r="D6" s="102"/>
      <c r="E6" s="102"/>
      <c r="F6" s="102"/>
      <c r="G6" s="102"/>
      <c r="I6" s="96"/>
      <c r="J6" s="97"/>
      <c r="K6" s="97"/>
      <c r="L6" s="98"/>
    </row>
    <row r="7" spans="1:12" ht="20.399999999999999" customHeight="1" thickBot="1" x14ac:dyDescent="0.35">
      <c r="B7" s="56" t="s">
        <v>4</v>
      </c>
      <c r="C7" s="102"/>
      <c r="D7" s="102"/>
      <c r="E7" s="102"/>
      <c r="F7" s="102"/>
      <c r="G7" s="102"/>
      <c r="I7" s="96"/>
      <c r="J7" s="97"/>
      <c r="K7" s="97"/>
      <c r="L7" s="98"/>
    </row>
    <row r="8" spans="1:12" ht="20.399999999999999" customHeight="1" thickBot="1" x14ac:dyDescent="0.35">
      <c r="B8" s="56" t="s">
        <v>5</v>
      </c>
      <c r="C8" s="102"/>
      <c r="D8" s="102"/>
      <c r="E8" s="102"/>
      <c r="F8" s="102"/>
      <c r="G8" s="102"/>
      <c r="I8" s="99"/>
      <c r="J8" s="100"/>
      <c r="K8" s="100"/>
      <c r="L8" s="101"/>
    </row>
    <row r="9" spans="1:12" ht="18" customHeight="1" x14ac:dyDescent="0.3">
      <c r="B9" s="18"/>
      <c r="C9" s="18"/>
      <c r="D9"/>
    </row>
    <row r="10" spans="1:12" ht="18" customHeight="1" x14ac:dyDescent="0.3">
      <c r="A10" s="87" t="s">
        <v>6</v>
      </c>
      <c r="B10" s="87" t="s">
        <v>7</v>
      </c>
      <c r="C10" s="91" t="s">
        <v>8</v>
      </c>
      <c r="D10" s="91"/>
      <c r="E10" s="91"/>
      <c r="F10" s="92" t="s">
        <v>9</v>
      </c>
      <c r="G10" s="92"/>
      <c r="H10" s="92"/>
      <c r="I10" s="88" t="s">
        <v>10</v>
      </c>
      <c r="J10" s="89"/>
      <c r="K10" s="89"/>
      <c r="L10" s="90"/>
    </row>
    <row r="11" spans="1:12" s="5" customFormat="1" ht="31.2" customHeight="1" x14ac:dyDescent="0.3">
      <c r="A11" s="87"/>
      <c r="B11" s="87"/>
      <c r="C11" s="6" t="s">
        <v>11</v>
      </c>
      <c r="D11" s="7" t="s">
        <v>12</v>
      </c>
      <c r="E11" s="8" t="s">
        <v>13</v>
      </c>
      <c r="F11" s="6" t="s">
        <v>11</v>
      </c>
      <c r="G11" s="7" t="s">
        <v>12</v>
      </c>
      <c r="H11" s="8" t="s">
        <v>13</v>
      </c>
      <c r="I11" s="9" t="s">
        <v>14</v>
      </c>
      <c r="J11" s="10" t="s">
        <v>15</v>
      </c>
      <c r="K11" s="11" t="s">
        <v>16</v>
      </c>
      <c r="L11" s="14" t="s">
        <v>17</v>
      </c>
    </row>
    <row r="12" spans="1:12" ht="60" customHeight="1" x14ac:dyDescent="0.3">
      <c r="A12" s="3" t="s">
        <v>208</v>
      </c>
      <c r="B12" s="12" t="s">
        <v>222</v>
      </c>
      <c r="C12" s="16">
        <f>COUNTIF('Criteria 1a'!$B$3:$B$50,"Low")</f>
        <v>0</v>
      </c>
      <c r="D12" s="16">
        <f>COUNTIF('Criteria 1a'!$B$3:$B$50,"Medium")</f>
        <v>0</v>
      </c>
      <c r="E12" s="16">
        <f>COUNTIF('Criteria 1a'!$B$3:$B$50,"High")</f>
        <v>0</v>
      </c>
      <c r="F12" s="17">
        <f>COUNTIF('Criteria 1a'!$C$3:$C$50,"Low")</f>
        <v>0</v>
      </c>
      <c r="G12" s="17">
        <f>COUNTIF('Criteria 1a'!$C$3:$C$50,"Medium")</f>
        <v>0</v>
      </c>
      <c r="H12" s="17">
        <f>COUNTIF('Criteria 1a'!$C$3:$C$50,"High")</f>
        <v>0</v>
      </c>
      <c r="I12" s="15">
        <f>COUNTIF('Criteria 1a'!$D$3:$D$50,"Fully Compliant")</f>
        <v>0</v>
      </c>
      <c r="J12" s="15">
        <f>COUNTIF('Criteria 1a'!$D$3:$D$50,"Partially Compliant")</f>
        <v>0</v>
      </c>
      <c r="K12" s="15">
        <f>COUNTIF('Criteria 1a'!$D$3:$D$50,"Non Compliant")</f>
        <v>0</v>
      </c>
      <c r="L12" s="13"/>
    </row>
    <row r="13" spans="1:12" ht="60" customHeight="1" x14ac:dyDescent="0.3">
      <c r="A13" s="3" t="s">
        <v>209</v>
      </c>
      <c r="B13" s="12" t="s">
        <v>223</v>
      </c>
      <c r="C13" s="16">
        <f>COUNTIF('Criteria 1b'!$B$3:$B$50,"Low")</f>
        <v>0</v>
      </c>
      <c r="D13" s="16">
        <f>COUNTIF('Criteria 1b'!$B$3:$B$50,"Medium")</f>
        <v>0</v>
      </c>
      <c r="E13" s="16">
        <f>COUNTIF('Criteria 1b'!$B$3:$B$50,"High")</f>
        <v>0</v>
      </c>
      <c r="F13" s="17">
        <f>COUNTIF('Criteria 1b'!$C$3:$C$50,"Low")</f>
        <v>0</v>
      </c>
      <c r="G13" s="17">
        <f>COUNTIF('Criteria 1b'!$C$3:$C$50,"Medium")</f>
        <v>0</v>
      </c>
      <c r="H13" s="17">
        <f>COUNTIF('Criteria 1b'!$C$3:$C$50,"High")</f>
        <v>0</v>
      </c>
      <c r="I13" s="15">
        <f>COUNTIF('Criteria 1b'!$D$3:$D$50,"Fully Compliant")</f>
        <v>0</v>
      </c>
      <c r="J13" s="15">
        <f>COUNTIF('Criteria 1b'!$D$3:$D$50,"Partially Compliant")</f>
        <v>0</v>
      </c>
      <c r="K13" s="15">
        <f>COUNTIF('Criteria 1b'!$D$3:$D$50,"Non Compliant")</f>
        <v>0</v>
      </c>
      <c r="L13" s="13"/>
    </row>
    <row r="14" spans="1:12" ht="60" customHeight="1" x14ac:dyDescent="0.3">
      <c r="A14" s="3">
        <v>2</v>
      </c>
      <c r="B14" s="12" t="s">
        <v>201</v>
      </c>
      <c r="C14" s="16">
        <f>COUNTIF('Criteria 2'!$B$3:$B$50,"Low")</f>
        <v>0</v>
      </c>
      <c r="D14" s="16">
        <f>COUNTIF('Criteria 2'!$B$3:$B$50,"Medium")</f>
        <v>0</v>
      </c>
      <c r="E14" s="16">
        <f>COUNTIF('Criteria 2'!$B$3:$B$50,"High")</f>
        <v>0</v>
      </c>
      <c r="F14" s="17">
        <f>COUNTIF('Criteria 2'!$C$3:$C$50,"Low")</f>
        <v>0</v>
      </c>
      <c r="G14" s="17">
        <f>COUNTIF('Criteria 2'!$C$3:$C$50,"Medium")</f>
        <v>0</v>
      </c>
      <c r="H14" s="17">
        <f>COUNTIF('Criteria 2'!$C$3:$C$50,"High")</f>
        <v>0</v>
      </c>
      <c r="I14" s="15">
        <f>COUNTIF('Criteria 2'!$D$3:$D$50,"Fully Compliant")</f>
        <v>0</v>
      </c>
      <c r="J14" s="15">
        <f>COUNTIF('Criteria 2'!$D$3:$D$50,"Partially Compliant")</f>
        <v>0</v>
      </c>
      <c r="K14" s="15">
        <f>COUNTIF('Criteria 2'!$D$3:$D$50,"Non Compliant")</f>
        <v>0</v>
      </c>
      <c r="L14" s="13"/>
    </row>
    <row r="15" spans="1:12" ht="60" customHeight="1" x14ac:dyDescent="0.3">
      <c r="A15" s="3">
        <v>3</v>
      </c>
      <c r="B15" s="12" t="s">
        <v>192</v>
      </c>
      <c r="C15" s="16">
        <f>COUNTIF('Criteria 3'!$B$3:$B$50,"Low")</f>
        <v>0</v>
      </c>
      <c r="D15" s="16">
        <f>COUNTIF('Criteria 3'!$B$3:$B$50,"Medium")</f>
        <v>0</v>
      </c>
      <c r="E15" s="16">
        <f>COUNTIF('Criteria 3'!$B$3:$B$50,"High")</f>
        <v>0</v>
      </c>
      <c r="F15" s="17">
        <f>COUNTIF('Criteria 3'!$C$3:$C$50,"Low")</f>
        <v>0</v>
      </c>
      <c r="G15" s="17">
        <f>COUNTIF('Criteria 3'!$C$3:$C$50,"Medium")</f>
        <v>0</v>
      </c>
      <c r="H15" s="17">
        <f>COUNTIF('Criteria 3'!$C$3:$C$50,"High")</f>
        <v>0</v>
      </c>
      <c r="I15" s="15">
        <f>COUNTIF('Criteria 3'!$D$3:$D$50,"Fully Compliant")</f>
        <v>0</v>
      </c>
      <c r="J15" s="15">
        <f>COUNTIF('Criteria 3'!$D$3:$D$50,"Partially Compliant")</f>
        <v>0</v>
      </c>
      <c r="K15" s="15">
        <f>COUNTIF('Criteria 3'!$D$3:$D$50,"Non Compliant")</f>
        <v>0</v>
      </c>
      <c r="L15" s="13"/>
    </row>
    <row r="16" spans="1:12" ht="60" customHeight="1" x14ac:dyDescent="0.3">
      <c r="A16" s="3">
        <v>4</v>
      </c>
      <c r="B16" s="12" t="s">
        <v>206</v>
      </c>
      <c r="C16" s="16">
        <f>COUNTIF('Criteria 4'!$B$3:$B$50,"Low")</f>
        <v>0</v>
      </c>
      <c r="D16" s="16">
        <f>COUNTIF('Criteria 4'!$B$3:$B$50,"Medium")</f>
        <v>0</v>
      </c>
      <c r="E16" s="16">
        <f>COUNTIF('Criteria 4'!$B$3:$B$50,"High")</f>
        <v>0</v>
      </c>
      <c r="F16" s="17">
        <f>COUNTIF('Criteria 4'!$C$3:$C$50,"Low")</f>
        <v>0</v>
      </c>
      <c r="G16" s="17">
        <f>COUNTIF('Criteria 4'!$C$3:$C$50,"Medium")</f>
        <v>0</v>
      </c>
      <c r="H16" s="17">
        <f>COUNTIF('Criteria 4'!$C$3:$C$50,"High")</f>
        <v>0</v>
      </c>
      <c r="I16" s="15">
        <f>COUNTIF('Criteria 4'!$D$3:$D$50,"Fully Compliant")</f>
        <v>0</v>
      </c>
      <c r="J16" s="15">
        <f>COUNTIF('Criteria 4'!$D$3:$D$50,"Partially Compliant")</f>
        <v>0</v>
      </c>
      <c r="K16" s="15">
        <f>COUNTIF('Criteria 4'!$D$3:$D$50,"Non Compliant")</f>
        <v>0</v>
      </c>
      <c r="L16" s="13"/>
    </row>
    <row r="17" spans="1:12" ht="60" customHeight="1" x14ac:dyDescent="0.3">
      <c r="A17" s="3">
        <v>5</v>
      </c>
      <c r="B17" s="12" t="s">
        <v>202</v>
      </c>
      <c r="C17" s="16">
        <f>COUNTIF('Criteria 5'!$B$3:$B$50,"Low")</f>
        <v>0</v>
      </c>
      <c r="D17" s="16">
        <f>COUNTIF('Criteria 5'!$B$3:$B$50,"Medium")</f>
        <v>0</v>
      </c>
      <c r="E17" s="16">
        <f>COUNTIF('Criteria 5'!$B$3:$B$50,"High")</f>
        <v>0</v>
      </c>
      <c r="F17" s="17">
        <f>COUNTIF('Criteria 5'!$C$3:$C$50,"Low")</f>
        <v>0</v>
      </c>
      <c r="G17" s="17">
        <f>COUNTIF('Criteria 5'!$C$3:$C$50,"Medium")</f>
        <v>0</v>
      </c>
      <c r="H17" s="17">
        <f>COUNTIF('Criteria 5'!$C$3:$C$50,"High")</f>
        <v>0</v>
      </c>
      <c r="I17" s="15">
        <f>COUNTIF('Criteria 5'!$D$3:$D$50,"Fully Compliant")</f>
        <v>0</v>
      </c>
      <c r="J17" s="15">
        <f>COUNTIF('Criteria 5'!$D$3:$D$50,"Partially Compliant")</f>
        <v>0</v>
      </c>
      <c r="K17" s="15">
        <f>COUNTIF('Criteria 5'!$D$3:$D$50,"Non Compliant")</f>
        <v>0</v>
      </c>
      <c r="L17" s="13"/>
    </row>
    <row r="18" spans="1:12" ht="60" customHeight="1" x14ac:dyDescent="0.3">
      <c r="A18" s="3">
        <v>6</v>
      </c>
      <c r="B18" s="12" t="s">
        <v>203</v>
      </c>
      <c r="C18" s="16">
        <f>COUNTIF('Criteria 6'!$B$3:$B$50,"Low")</f>
        <v>0</v>
      </c>
      <c r="D18" s="16">
        <f>COUNTIF('Criteria 6'!$B$3:$B$50,"Medium")</f>
        <v>0</v>
      </c>
      <c r="E18" s="16">
        <f>COUNTIF('Criteria 6'!$B$3:$B$50,"High")</f>
        <v>0</v>
      </c>
      <c r="F18" s="17">
        <f>COUNTIF('Criteria 6'!$C$3:$C$50,"Low")</f>
        <v>0</v>
      </c>
      <c r="G18" s="17">
        <f>COUNTIF('Criteria 6'!$C$3:$C$50,"Medium")</f>
        <v>0</v>
      </c>
      <c r="H18" s="17">
        <f>COUNTIF('Criteria 6'!$C$3:$C$50,"High")</f>
        <v>0</v>
      </c>
      <c r="I18" s="15">
        <f>COUNTIF('Criteria 6'!$D$3:$D$50,"Fully Compliant")</f>
        <v>0</v>
      </c>
      <c r="J18" s="15">
        <f>COUNTIF('Criteria 6'!$D$3:$D$50,"Partially Compliant")</f>
        <v>0</v>
      </c>
      <c r="K18" s="15">
        <f>COUNTIF('Criteria 6'!$D$3:$D$50,"Non Compliant")</f>
        <v>0</v>
      </c>
      <c r="L18" s="13"/>
    </row>
    <row r="19" spans="1:12" ht="100.8" x14ac:dyDescent="0.3">
      <c r="A19" s="3" t="s">
        <v>213</v>
      </c>
      <c r="B19" s="12" t="s">
        <v>217</v>
      </c>
      <c r="C19" s="16">
        <f>COUNTIF('Criteria 7a'!$B$3:$B$50,"Low")</f>
        <v>0</v>
      </c>
      <c r="D19" s="16">
        <f>COUNTIF('Criteria 7a'!$B$3:$B$50,"Medium")</f>
        <v>0</v>
      </c>
      <c r="E19" s="16">
        <f>COUNTIF('Criteria 7a'!$B$3:$B$50,"High")</f>
        <v>0</v>
      </c>
      <c r="F19" s="17">
        <f>COUNTIF('Criteria 7a'!$C$3:$C$50,"Low")</f>
        <v>0</v>
      </c>
      <c r="G19" s="17">
        <f>COUNTIF('Criteria 7a'!$C$3:$C$50,"Medium")</f>
        <v>0</v>
      </c>
      <c r="H19" s="17">
        <f>COUNTIF('Criteria 7a'!$C$3:$C$50,"High")</f>
        <v>0</v>
      </c>
      <c r="I19" s="15">
        <f>COUNTIF('Criteria 7a'!$D$3:$D$50,"Fully Compliant")</f>
        <v>0</v>
      </c>
      <c r="J19" s="15">
        <f>COUNTIF('Criteria 7a'!$D$3:$D$50,"Partially Compliant")</f>
        <v>0</v>
      </c>
      <c r="K19" s="15">
        <f>COUNTIF('Criteria 7a'!$D$3:$D$50,"Non Compliant")</f>
        <v>0</v>
      </c>
      <c r="L19" s="13"/>
    </row>
    <row r="20" spans="1:12" ht="100.8" x14ac:dyDescent="0.3">
      <c r="A20" s="3" t="s">
        <v>214</v>
      </c>
      <c r="B20" s="12" t="s">
        <v>212</v>
      </c>
      <c r="C20" s="16">
        <f>COUNTIF('Criteria 7b'!$B$3:$B$50,"Low")</f>
        <v>0</v>
      </c>
      <c r="D20" s="16">
        <f>COUNTIF('Criteria 7b'!$B$3:$B$50,"Medium")</f>
        <v>0</v>
      </c>
      <c r="E20" s="16">
        <f>COUNTIF('Criteria 7b'!$B$3:$B$50,"High")</f>
        <v>0</v>
      </c>
      <c r="F20" s="17">
        <f>COUNTIF('Criteria 7b'!$C$3:$C$50,"Low")</f>
        <v>0</v>
      </c>
      <c r="G20" s="17">
        <f>COUNTIF('Criteria 7b'!$C$3:$C$50,"Medium")</f>
        <v>0</v>
      </c>
      <c r="H20" s="17">
        <f>COUNTIF('Criteria 7b'!$C$3:$C$50,"High")</f>
        <v>0</v>
      </c>
      <c r="I20" s="15">
        <f>COUNTIF('Criteria 7b'!$D$3:$D$50,"Fully Compliant")</f>
        <v>0</v>
      </c>
      <c r="J20" s="15">
        <f>COUNTIF('Criteria 7b'!$D$3:$D$50,"Partially Compliant")</f>
        <v>0</v>
      </c>
      <c r="K20" s="15">
        <f>COUNTIF('Criteria 7b'!$D$3:$D$50,"Non Compliant")</f>
        <v>0</v>
      </c>
      <c r="L20" s="13"/>
    </row>
    <row r="21" spans="1:12" ht="100.8" x14ac:dyDescent="0.3">
      <c r="A21" s="3" t="s">
        <v>215</v>
      </c>
      <c r="B21" s="12" t="s">
        <v>216</v>
      </c>
      <c r="C21" s="16">
        <f>COUNTIF('Criteria 7c'!$B$3:$B$50,"Low")</f>
        <v>0</v>
      </c>
      <c r="D21" s="16">
        <f>COUNTIF('Criteria 7c'!$B$3:$B$50,"Medium")</f>
        <v>0</v>
      </c>
      <c r="E21" s="16">
        <f>COUNTIF('Criteria 7c'!$B$3:$B$50,"High")</f>
        <v>0</v>
      </c>
      <c r="F21" s="17">
        <f>COUNTIF('Criteria 7c'!$C$3:$C$50,"Low")</f>
        <v>0</v>
      </c>
      <c r="G21" s="17">
        <f>COUNTIF('Criteria 7c'!$C$3:$C$50,"Medium")</f>
        <v>0</v>
      </c>
      <c r="H21" s="17">
        <f>COUNTIF('Criteria 7c'!$C$3:$C$50,"High")</f>
        <v>0</v>
      </c>
      <c r="I21" s="15">
        <f>COUNTIF('Criteria 7c'!$D$3:$D$50,"Fully Compliant")</f>
        <v>0</v>
      </c>
      <c r="J21" s="15">
        <f>COUNTIF('Criteria 7c'!$D$3:$D$50,"Partially Compliant")</f>
        <v>0</v>
      </c>
      <c r="K21" s="15">
        <f>COUNTIF('Criteria 7c'!$D$3:$D$50,"Non Compliant")</f>
        <v>0</v>
      </c>
      <c r="L21" s="13"/>
    </row>
    <row r="22" spans="1:12" ht="60" customHeight="1" x14ac:dyDescent="0.3">
      <c r="A22" s="3">
        <v>8</v>
      </c>
      <c r="B22" s="12" t="s">
        <v>193</v>
      </c>
      <c r="C22" s="16">
        <f>COUNTIF('Criteria 9'!$B$3:$B$50,"Low")</f>
        <v>0</v>
      </c>
      <c r="D22" s="16">
        <f>COUNTIF('Criteria 9'!$B$3:$B$50,"Medium")</f>
        <v>0</v>
      </c>
      <c r="E22" s="16">
        <f>COUNTIF('Criteria 9'!$B$3:$B$50,"High")</f>
        <v>0</v>
      </c>
      <c r="F22" s="17">
        <f>COUNTIF('Criteria 9'!$C$3:$C$50,"Low")</f>
        <v>0</v>
      </c>
      <c r="G22" s="17">
        <f>COUNTIF('Criteria 9'!$C$3:$C$50,"Medium")</f>
        <v>0</v>
      </c>
      <c r="H22" s="17">
        <f>COUNTIF('Criteria 9'!$C$3:$C$50,"High")</f>
        <v>0</v>
      </c>
      <c r="I22" s="15">
        <f>COUNTIF('Criteria 9'!$D$3:$D$50,"Fully Compliant")</f>
        <v>0</v>
      </c>
      <c r="J22" s="15">
        <f>COUNTIF('Criteria 9'!$D$3:$D$50,"Partially Compliant")</f>
        <v>0</v>
      </c>
      <c r="K22" s="15">
        <f>COUNTIF('Criteria 9'!$D$3:$D$50,"Non Compliant")</f>
        <v>0</v>
      </c>
      <c r="L22" s="13"/>
    </row>
    <row r="23" spans="1:12" ht="60" customHeight="1" x14ac:dyDescent="0.3">
      <c r="A23" s="3">
        <v>9</v>
      </c>
      <c r="B23" s="12" t="s">
        <v>204</v>
      </c>
      <c r="C23" s="16">
        <f>COUNTIF('Criteria 10a'!$B$3:$B$50,"Low")</f>
        <v>0</v>
      </c>
      <c r="D23" s="16">
        <f>COUNTIF('Criteria 10a'!$B$3:$B$50,"Medium")</f>
        <v>0</v>
      </c>
      <c r="E23" s="16">
        <f>COUNTIF('Criteria 10a'!$B$3:$B$50,"High")</f>
        <v>0</v>
      </c>
      <c r="F23" s="17">
        <f>COUNTIF('Criteria 10a'!$C$3:$C$50,"Low")</f>
        <v>0</v>
      </c>
      <c r="G23" s="17">
        <f>COUNTIF('Criteria 10a'!$C$3:$C$50,"Medium")</f>
        <v>0</v>
      </c>
      <c r="H23" s="17">
        <f>COUNTIF('Criteria 10a'!$C$3:$C$50,"High")</f>
        <v>0</v>
      </c>
      <c r="I23" s="15">
        <f>COUNTIF('Criteria 10a'!$D$3:$D$50,"Fully Compliant")</f>
        <v>0</v>
      </c>
      <c r="J23" s="15">
        <f>COUNTIF('Criteria 10a'!$D$3:$D$50,"Partially Compliant")</f>
        <v>0</v>
      </c>
      <c r="K23" s="15">
        <f>COUNTIF('Criteria 10a'!$D$3:$D$50,"Non Compliant")</f>
        <v>0</v>
      </c>
      <c r="L23" s="13"/>
    </row>
    <row r="24" spans="1:12" ht="86.4" x14ac:dyDescent="0.3">
      <c r="A24" s="3" t="s">
        <v>221</v>
      </c>
      <c r="B24" s="12" t="s">
        <v>218</v>
      </c>
      <c r="C24" s="16">
        <f>COUNTIF('Criteria 10a'!$B$3:$B$50,"Low")</f>
        <v>0</v>
      </c>
      <c r="D24" s="16">
        <f>COUNTIF('Criteria 10a'!$B$3:$B$50,"Medium")</f>
        <v>0</v>
      </c>
      <c r="E24" s="16">
        <f>COUNTIF('Criteria 10a'!$B$3:$B$50,"High")</f>
        <v>0</v>
      </c>
      <c r="F24" s="17">
        <f>COUNTIF('Criteria 10a'!$C$3:$C$50,"Low")</f>
        <v>0</v>
      </c>
      <c r="G24" s="17">
        <f>COUNTIF('Criteria 10a'!$C$3:$C$50,"Medium")</f>
        <v>0</v>
      </c>
      <c r="H24" s="17">
        <f>COUNTIF('Criteria 10a'!$C$3:$C$50,"High")</f>
        <v>0</v>
      </c>
      <c r="I24" s="15">
        <f>COUNTIF('Criteria 10a'!$D$3:$D$50,"Fully Compliant")</f>
        <v>0</v>
      </c>
      <c r="J24" s="15">
        <f>COUNTIF('Criteria 10a'!$D$3:$D$50,"Partially Compliant")</f>
        <v>0</v>
      </c>
      <c r="K24" s="15">
        <f>COUNTIF('Criteria 10a'!$D$3:$D$50,"Non Compliant")</f>
        <v>0</v>
      </c>
      <c r="L24" s="13"/>
    </row>
    <row r="25" spans="1:12" ht="43.2" x14ac:dyDescent="0.3">
      <c r="A25" s="3" t="s">
        <v>220</v>
      </c>
      <c r="B25" s="12" t="s">
        <v>219</v>
      </c>
      <c r="C25" s="16">
        <f>COUNTIF('Criteria 10b'!$B$3:$B$50,"Low")</f>
        <v>0</v>
      </c>
      <c r="D25" s="16">
        <f>COUNTIF('Criteria 10b'!$B$3:$B$50,"Medium")</f>
        <v>0</v>
      </c>
      <c r="E25" s="16">
        <f>COUNTIF('Criteria 10b'!$B$3:$B$50,"High")</f>
        <v>0</v>
      </c>
      <c r="F25" s="17">
        <f>COUNTIF('Criteria 10b'!$C$3:$C$50,"Low")</f>
        <v>0</v>
      </c>
      <c r="G25" s="17">
        <f>COUNTIF('Criteria 10b'!$C$3:$C$50,"Medium")</f>
        <v>0</v>
      </c>
      <c r="H25" s="17">
        <f>COUNTIF('Criteria 10b'!$C$3:$C$50,"High")</f>
        <v>0</v>
      </c>
      <c r="I25" s="15">
        <f>COUNTIF('Criteria 10b'!$D$3:$D$50,"Fully Compliant")</f>
        <v>0</v>
      </c>
      <c r="J25" s="15">
        <f>COUNTIF('Criteria 10b'!$D$3:$D$50,"Partially Compliant")</f>
        <v>0</v>
      </c>
      <c r="K25" s="15">
        <f>COUNTIF('Criteria 10a'!$D$3:$D$50,"Non Compliant")</f>
        <v>0</v>
      </c>
      <c r="L25" s="13"/>
    </row>
    <row r="26" spans="1:12" ht="60" customHeight="1" x14ac:dyDescent="0.3">
      <c r="A26" s="3">
        <v>11</v>
      </c>
      <c r="B26" s="12" t="s">
        <v>194</v>
      </c>
      <c r="C26" s="16">
        <f>COUNTIF('Criteria 11'!$B$3:$B$50,"Low")</f>
        <v>0</v>
      </c>
      <c r="D26" s="16">
        <f>COUNTIF('Criteria 11'!$B$3:$B$50,"Medium")</f>
        <v>0</v>
      </c>
      <c r="E26" s="16">
        <f>COUNTIF('Criteria 11'!$B$3:$B$50,"High")</f>
        <v>0</v>
      </c>
      <c r="F26" s="17">
        <f>COUNTIF('Criteria 11'!$C$3:$C$50,"Low")</f>
        <v>0</v>
      </c>
      <c r="G26" s="17">
        <f>COUNTIF('Criteria 11'!$C$3:$C$50,"Medium")</f>
        <v>0</v>
      </c>
      <c r="H26" s="17">
        <f>COUNTIF('Criteria 11'!$C$3:$C$50,"High")</f>
        <v>0</v>
      </c>
      <c r="I26" s="15">
        <f>COUNTIF('Criteria 11'!$D$3:$D$50,"Fully Compliant")</f>
        <v>0</v>
      </c>
      <c r="J26" s="15">
        <f>COUNTIF('Criteria 11'!$D$3:$D$50,"Partially Compliant")</f>
        <v>0</v>
      </c>
      <c r="K26" s="15">
        <f>COUNTIF('Criteria 11'!$D$3:$D$50,"Non Compliant")</f>
        <v>0</v>
      </c>
      <c r="L26" s="13"/>
    </row>
    <row r="27" spans="1:12" ht="60" customHeight="1" x14ac:dyDescent="0.3">
      <c r="A27" s="3">
        <v>12</v>
      </c>
      <c r="B27" s="12" t="s">
        <v>195</v>
      </c>
      <c r="C27" s="16">
        <f>COUNTIF('Criteria 12'!$B$3:$B$50,"Low")</f>
        <v>0</v>
      </c>
      <c r="D27" s="16">
        <f>COUNTIF('Criteria 12'!$B$3:$B$50,"Medium")</f>
        <v>0</v>
      </c>
      <c r="E27" s="16">
        <f>COUNTIF('Criteria 12'!$B$3:$B$50,"High")</f>
        <v>0</v>
      </c>
      <c r="F27" s="17">
        <f>COUNTIF('Criteria 12'!$C$3:$C$50,"Low")</f>
        <v>0</v>
      </c>
      <c r="G27" s="17">
        <f>COUNTIF('Criteria 12'!$C$3:$C$50,"Medium")</f>
        <v>0</v>
      </c>
      <c r="H27" s="17">
        <f>COUNTIF('Criteria 12'!$C$3:$C$50,"High")</f>
        <v>0</v>
      </c>
      <c r="I27" s="15">
        <f>COUNTIF('Criteria 12'!$D$3:$D$50,"Fully Compliant")</f>
        <v>0</v>
      </c>
      <c r="J27" s="15">
        <f>COUNTIF('Criteria 12'!$D$3:$D$50,"Partially Compliant")</f>
        <v>0</v>
      </c>
      <c r="K27" s="15">
        <f>COUNTIF('Criteria 12'!$D$3:$D$50,"Non Compliant")</f>
        <v>0</v>
      </c>
      <c r="L27" s="13"/>
    </row>
    <row r="28" spans="1:12" ht="60" customHeight="1" x14ac:dyDescent="0.3">
      <c r="A28" s="3">
        <v>13</v>
      </c>
      <c r="B28" s="12" t="s">
        <v>196</v>
      </c>
      <c r="C28" s="16">
        <f>COUNTIF('Criteria 13'!$B$3:$B$50,"Low")</f>
        <v>0</v>
      </c>
      <c r="D28" s="16">
        <f>COUNTIF('Criteria 13'!$B$3:$B$50,"Medium")</f>
        <v>0</v>
      </c>
      <c r="E28" s="16">
        <f>COUNTIF('Criteria 13'!$B$3:$B$50,"High")</f>
        <v>0</v>
      </c>
      <c r="F28" s="17">
        <f>COUNTIF('Criteria 13'!$C$3:$C$50,"Low")</f>
        <v>0</v>
      </c>
      <c r="G28" s="17">
        <f>COUNTIF('Criteria 13'!$C$3:$C$50,"Medium")</f>
        <v>0</v>
      </c>
      <c r="H28" s="17">
        <f>COUNTIF('Criteria 13'!$C$3:$C$50,"High")</f>
        <v>0</v>
      </c>
      <c r="I28" s="15">
        <f>COUNTIF('Criteria 13'!$D$3:$D$50,"Fully Compliant")</f>
        <v>0</v>
      </c>
      <c r="J28" s="15">
        <f>COUNTIF('Criteria 13'!$D$3:$D$50,"Partially Compliant")</f>
        <v>0</v>
      </c>
      <c r="K28" s="15">
        <f>COUNTIF('Criteria 13'!$D$3:$D$50,"Non Compliant")</f>
        <v>0</v>
      </c>
      <c r="L28" s="13"/>
    </row>
    <row r="29" spans="1:12" ht="60" customHeight="1" x14ac:dyDescent="0.3">
      <c r="A29" s="3">
        <v>14</v>
      </c>
      <c r="B29" s="12" t="s">
        <v>197</v>
      </c>
      <c r="C29" s="16">
        <f>COUNTIF('Criteria 14'!$B$3:$B$50,"Low")</f>
        <v>0</v>
      </c>
      <c r="D29" s="16">
        <f>COUNTIF('Criteria 14'!$B$3:$B$50,"Medium")</f>
        <v>0</v>
      </c>
      <c r="E29" s="16">
        <f>COUNTIF('Criteria 14'!$B$3:$B$50,"High")</f>
        <v>0</v>
      </c>
      <c r="F29" s="17">
        <f>COUNTIF('Criteria 14'!$C$3:$C$50,"Low")</f>
        <v>0</v>
      </c>
      <c r="G29" s="17">
        <f>COUNTIF('Criteria 14'!$C$3:$C$50,"Medium")</f>
        <v>0</v>
      </c>
      <c r="H29" s="17">
        <f>COUNTIF('Criteria 14'!$C$3:$C$50,"High")</f>
        <v>0</v>
      </c>
      <c r="I29" s="15">
        <f>COUNTIF('Criteria 14'!$D$3:$D$50,"Fully Compliant")</f>
        <v>0</v>
      </c>
      <c r="J29" s="15">
        <f>COUNTIF('Criteria 14'!$D$3:$D$50,"Partially Compliant")</f>
        <v>0</v>
      </c>
      <c r="K29" s="15">
        <f>COUNTIF('Criteria 14'!$D$3:$D$50,"Non Compliant")</f>
        <v>0</v>
      </c>
      <c r="L29" s="13"/>
    </row>
    <row r="30" spans="1:12" ht="60" customHeight="1" x14ac:dyDescent="0.3">
      <c r="A30" s="3">
        <v>15</v>
      </c>
      <c r="B30" s="12" t="s">
        <v>198</v>
      </c>
      <c r="C30" s="16">
        <f>COUNTIF('Criteria 15'!$B$3:$B$50,"Low")</f>
        <v>0</v>
      </c>
      <c r="D30" s="16">
        <f>COUNTIF('Criteria 15'!$B$3:$B$50,"Medium")</f>
        <v>0</v>
      </c>
      <c r="E30" s="16">
        <f>COUNTIF('Criteria 15'!$B$3:$B$50,"High")</f>
        <v>0</v>
      </c>
      <c r="F30" s="17">
        <f>COUNTIF('Criteria 15'!$C$3:$C$50,"Low")</f>
        <v>0</v>
      </c>
      <c r="G30" s="17">
        <f>COUNTIF('Criteria 15'!$C$3:$C$50,"Medium")</f>
        <v>0</v>
      </c>
      <c r="H30" s="17">
        <f>COUNTIF('Criteria 15'!$C$3:$C$50,"High")</f>
        <v>0</v>
      </c>
      <c r="I30" s="15">
        <f>COUNTIF('Criteria 15'!$D$3:$D$50,"Fully Compliant")</f>
        <v>0</v>
      </c>
      <c r="J30" s="15">
        <f>COUNTIF('Criteria 15'!$D$3:$D$50,"Partially Compliant")</f>
        <v>0</v>
      </c>
      <c r="K30" s="15">
        <f>COUNTIF('Criteria 15'!$D$3:$D$50,"Non Compliant")</f>
        <v>0</v>
      </c>
      <c r="L30" s="13"/>
    </row>
    <row r="31" spans="1:12" ht="60" customHeight="1" x14ac:dyDescent="0.3">
      <c r="A31" s="3">
        <v>16</v>
      </c>
      <c r="B31" s="12" t="s">
        <v>199</v>
      </c>
      <c r="C31" s="16">
        <f>COUNTIF('Criteria 16'!$B$3:$B$50,"Low")</f>
        <v>0</v>
      </c>
      <c r="D31" s="16">
        <f>COUNTIF('Criteria 16'!$B$3:$B$50,"Medium")</f>
        <v>0</v>
      </c>
      <c r="E31" s="16">
        <f>COUNTIF('Criteria 16'!$B$3:$B$50,"High")</f>
        <v>0</v>
      </c>
      <c r="F31" s="17">
        <f>COUNTIF('Criteria 16'!$C$3:$C$50,"Low")</f>
        <v>0</v>
      </c>
      <c r="G31" s="17">
        <f>COUNTIF('Criteria 16'!$C$3:$C$50,"Medium")</f>
        <v>0</v>
      </c>
      <c r="H31" s="17">
        <f>COUNTIF('Criteria 16'!$C$3:$C$50,"High")</f>
        <v>0</v>
      </c>
      <c r="I31" s="15">
        <f>COUNTIF('Criteria 16'!$D$3:$D$50,"Fully Compliant")</f>
        <v>0</v>
      </c>
      <c r="J31" s="15">
        <f>COUNTIF('Criteria 16'!$D$3:$D$50,"Partially Compliant")</f>
        <v>0</v>
      </c>
      <c r="K31" s="15">
        <f>COUNTIF('Criteria 16'!$D$3:$D$50,"Non Compliant")</f>
        <v>0</v>
      </c>
      <c r="L31" s="13"/>
    </row>
    <row r="32" spans="1:12" ht="60" customHeight="1" x14ac:dyDescent="0.3">
      <c r="A32" s="3">
        <v>17</v>
      </c>
      <c r="B32" s="12" t="s">
        <v>207</v>
      </c>
      <c r="C32" s="16">
        <f>COUNTIF('Criteria 17'!$B$3:$B$50,"Low")</f>
        <v>0</v>
      </c>
      <c r="D32" s="16">
        <f>COUNTIF('Criteria 17'!$B$3:$B$50,"Medium")</f>
        <v>0</v>
      </c>
      <c r="E32" s="16">
        <f>COUNTIF('Criteria 17'!$B$3:$B$50,"High")</f>
        <v>0</v>
      </c>
      <c r="F32" s="17">
        <f>COUNTIF('Criteria 17'!$C$3:$C$50,"Low")</f>
        <v>0</v>
      </c>
      <c r="G32" s="17">
        <f>COUNTIF('Criteria 17'!$C$3:$C$50,"Medium")</f>
        <v>0</v>
      </c>
      <c r="H32" s="17">
        <f>COUNTIF('Criteria 17'!$C$3:$C$50,"High")</f>
        <v>0</v>
      </c>
      <c r="I32" s="15">
        <f>COUNTIF('Criteria 17'!$D$3:$D$50,"Fully Compliant")</f>
        <v>0</v>
      </c>
      <c r="J32" s="15">
        <f>COUNTIF('Criteria 17'!$D$3:$D$50,"Partially Compliant")</f>
        <v>0</v>
      </c>
      <c r="K32" s="15">
        <f>COUNTIF('Criteria 17'!$D$3:$D$50,"Non Compliant")</f>
        <v>0</v>
      </c>
      <c r="L32" s="13"/>
    </row>
    <row r="33" spans="1:12" ht="60" customHeight="1" thickBot="1" x14ac:dyDescent="0.35">
      <c r="A33" s="3">
        <v>18</v>
      </c>
      <c r="B33" s="12" t="s">
        <v>200</v>
      </c>
      <c r="C33" s="16">
        <f>COUNTIF('Criteria 18'!$B$3:$B$50,"Low")</f>
        <v>0</v>
      </c>
      <c r="D33" s="16">
        <f>COUNTIF('Criteria 18'!$B$3:$B$50,"Medium")</f>
        <v>0</v>
      </c>
      <c r="E33" s="16">
        <f>COUNTIF('Criteria 18'!$B$3:$B$50,"High")</f>
        <v>0</v>
      </c>
      <c r="F33" s="17">
        <f>COUNTIF('Criteria 18'!$C$3:$C$50,"Low")</f>
        <v>0</v>
      </c>
      <c r="G33" s="17">
        <f>COUNTIF('Criteria 18'!$C$3:$C$50,"Medium")</f>
        <v>0</v>
      </c>
      <c r="H33" s="17">
        <f>COUNTIF('Criteria 18'!$C$3:$C$50,"High")</f>
        <v>0</v>
      </c>
      <c r="I33" s="15">
        <f>COUNTIF('Criteria 18'!$D$3:$D$50,"Fully Compliant")</f>
        <v>0</v>
      </c>
      <c r="J33" s="15">
        <f>COUNTIF('Criteria 18'!$D$3:$D$50,"Partially Compliant")</f>
        <v>0</v>
      </c>
      <c r="K33" s="15">
        <f>COUNTIF('Criteria 18'!$D$3:$D$50,"Non Compliant")</f>
        <v>0</v>
      </c>
      <c r="L33" s="13"/>
    </row>
    <row r="34" spans="1:12" s="5" customFormat="1" ht="60" customHeight="1" thickTop="1" thickBot="1" x14ac:dyDescent="0.35">
      <c r="A34" s="52"/>
      <c r="B34" s="80" t="s">
        <v>18</v>
      </c>
      <c r="C34" s="81">
        <f>SUM(C12:C33)</f>
        <v>0</v>
      </c>
      <c r="D34" s="81">
        <f t="shared" ref="D34:K34" si="0">SUM(D12:D33)</f>
        <v>0</v>
      </c>
      <c r="E34" s="81">
        <f t="shared" si="0"/>
        <v>0</v>
      </c>
      <c r="F34" s="82">
        <f t="shared" si="0"/>
        <v>0</v>
      </c>
      <c r="G34" s="82">
        <f t="shared" si="0"/>
        <v>0</v>
      </c>
      <c r="H34" s="83">
        <f t="shared" si="0"/>
        <v>0</v>
      </c>
      <c r="I34" s="84">
        <f t="shared" si="0"/>
        <v>0</v>
      </c>
      <c r="J34" s="85">
        <f t="shared" si="0"/>
        <v>0</v>
      </c>
      <c r="K34" s="85">
        <f t="shared" si="0"/>
        <v>0</v>
      </c>
      <c r="L34" s="55"/>
    </row>
    <row r="35" spans="1:12" ht="18" customHeight="1" thickTop="1" x14ac:dyDescent="0.3"/>
  </sheetData>
  <sheetProtection algorithmName="SHA-512" hashValue="kyCCc2KIbNajRvP332GO49oX9tMJiUgCbhyXVDPPrpE5JUAfMelPSbPwraPcLGAhfQhRTauxmToKX9fpnlm3pg==" saltValue="6frEhDN+eAngyE+oZoZjTA==" spinCount="100000" sheet="1" objects="1" scenarios="1"/>
  <protectedRanges>
    <protectedRange algorithmName="SHA-512" hashValue="Q//Wj8QPDF57az8nIgsSBraxWoF85LOuxv93RApn8vYyY4IGS77q54iEg0KbfVKE+Qyyzrqg7Cgyq4DMxrII7Q==" saltValue="5/+ZsqJi0tDJKkut7JOS8A==" spinCount="100000" sqref="C5:G8" name="Contact Details"/>
  </protectedRanges>
  <mergeCells count="12">
    <mergeCell ref="I4:L4"/>
    <mergeCell ref="I5:L8"/>
    <mergeCell ref="C5:G5"/>
    <mergeCell ref="C6:G6"/>
    <mergeCell ref="C7:G7"/>
    <mergeCell ref="C8:G8"/>
    <mergeCell ref="B4:G4"/>
    <mergeCell ref="A10:A11"/>
    <mergeCell ref="I10:L10"/>
    <mergeCell ref="B10:B11"/>
    <mergeCell ref="C10:E10"/>
    <mergeCell ref="F10:H10"/>
  </mergeCells>
  <pageMargins left="0.7" right="0.7" top="0.75" bottom="0.75" header="0.3" footer="0.3"/>
  <pageSetup paperSize="8" scale="82" orientation="portrait" r:id="rId1"/>
  <ignoredErrors>
    <ignoredError sqref="J20:K20 C20:I20"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75CA3-6C45-44A3-8C39-A27FA4406C6B}">
  <dimension ref="A1:H12"/>
  <sheetViews>
    <sheetView workbookViewId="0">
      <selection activeCell="A2" sqref="A2"/>
    </sheetView>
  </sheetViews>
  <sheetFormatPr defaultColWidth="9" defaultRowHeight="39.450000000000003" customHeight="1" x14ac:dyDescent="0.3"/>
  <cols>
    <col min="1" max="1" width="56.88671875" style="51" customWidth="1"/>
    <col min="2" max="3" width="12.109375" style="51" customWidth="1"/>
    <col min="4" max="4" width="12.5546875" style="51" customWidth="1"/>
    <col min="5" max="5" width="19.5546875" style="51" customWidth="1"/>
    <col min="6" max="6" width="27.5546875" style="51" customWidth="1"/>
    <col min="7" max="8" width="50.77734375" style="51" customWidth="1"/>
    <col min="9" max="16384" width="9" style="51"/>
  </cols>
  <sheetData>
    <row r="1" spans="1:8" s="32" customFormat="1" ht="59.25" customHeight="1" x14ac:dyDescent="0.3">
      <c r="A1" s="30" t="s">
        <v>284</v>
      </c>
      <c r="B1" s="31" t="s">
        <v>8</v>
      </c>
      <c r="C1" s="31" t="s">
        <v>9</v>
      </c>
      <c r="D1" s="31" t="s">
        <v>10</v>
      </c>
      <c r="E1" s="31" t="s">
        <v>38</v>
      </c>
      <c r="F1" s="31" t="s">
        <v>39</v>
      </c>
      <c r="G1" s="42" t="s">
        <v>40</v>
      </c>
      <c r="H1" s="54" t="s">
        <v>41</v>
      </c>
    </row>
    <row r="2" spans="1:8" s="32" customFormat="1" ht="39.450000000000003" customHeight="1" x14ac:dyDescent="0.3">
      <c r="A2" s="58" t="s">
        <v>205</v>
      </c>
      <c r="B2" s="25"/>
      <c r="C2" s="25"/>
      <c r="D2" s="25" t="str">
        <f t="shared" ref="D2" si="0">IF(COUNTIF(D3:D50,"Non Compliant")&gt;0,"Non Compliant",IF(COUNTIF(D3:D50,"Partially Compliant")&gt;0,"Partially Compliant","Fully Compliant"))</f>
        <v>Fully Compliant</v>
      </c>
      <c r="E2" s="59"/>
      <c r="F2" s="60"/>
      <c r="G2" s="68"/>
      <c r="H2" s="59"/>
    </row>
    <row r="3" spans="1:8" ht="39.450000000000003" customHeight="1" x14ac:dyDescent="0.3">
      <c r="A3" s="61" t="s">
        <v>132</v>
      </c>
      <c r="B3" s="4"/>
      <c r="C3" s="4"/>
      <c r="D3" s="4"/>
      <c r="E3" s="62"/>
      <c r="F3" s="63"/>
      <c r="G3" s="69"/>
      <c r="H3" s="62"/>
    </row>
    <row r="4" spans="1:8" ht="39.450000000000003" customHeight="1" x14ac:dyDescent="0.3">
      <c r="A4" s="61" t="s">
        <v>133</v>
      </c>
      <c r="B4" s="4"/>
      <c r="C4" s="4"/>
      <c r="D4" s="4"/>
      <c r="E4" s="62"/>
      <c r="F4" s="63"/>
      <c r="G4" s="69"/>
      <c r="H4" s="67"/>
    </row>
    <row r="5" spans="1:8" ht="39.450000000000003" customHeight="1" x14ac:dyDescent="0.3">
      <c r="A5" s="61" t="s">
        <v>134</v>
      </c>
      <c r="B5" s="4"/>
      <c r="C5" s="4"/>
      <c r="D5" s="4"/>
      <c r="E5" s="62"/>
      <c r="F5" s="63"/>
      <c r="G5" s="69"/>
      <c r="H5" s="62"/>
    </row>
    <row r="6" spans="1:8" ht="39.450000000000003" customHeight="1" x14ac:dyDescent="0.3">
      <c r="A6" s="61" t="s">
        <v>135</v>
      </c>
      <c r="B6" s="4"/>
      <c r="C6" s="4"/>
      <c r="D6" s="4"/>
      <c r="E6" s="62"/>
      <c r="F6" s="63"/>
      <c r="G6" s="69"/>
      <c r="H6" s="67"/>
    </row>
    <row r="7" spans="1:8" ht="39.450000000000003" customHeight="1" x14ac:dyDescent="0.3">
      <c r="A7" s="61" t="s">
        <v>136</v>
      </c>
      <c r="B7" s="4"/>
      <c r="C7" s="4"/>
      <c r="D7" s="4"/>
      <c r="E7" s="62"/>
      <c r="F7" s="63"/>
      <c r="G7" s="69"/>
      <c r="H7" s="62"/>
    </row>
    <row r="8" spans="1:8" ht="39.450000000000003" customHeight="1" x14ac:dyDescent="0.3">
      <c r="A8" s="61" t="s">
        <v>137</v>
      </c>
      <c r="B8" s="4"/>
      <c r="C8" s="4"/>
      <c r="D8" s="4"/>
      <c r="E8" s="62"/>
      <c r="F8" s="63"/>
      <c r="G8" s="69"/>
      <c r="H8" s="67"/>
    </row>
    <row r="9" spans="1:8" ht="39.450000000000003" customHeight="1" x14ac:dyDescent="0.3">
      <c r="A9" s="61" t="s">
        <v>138</v>
      </c>
      <c r="B9" s="4"/>
      <c r="C9" s="4"/>
      <c r="D9" s="4"/>
      <c r="E9" s="62"/>
      <c r="F9" s="63"/>
      <c r="G9" s="69"/>
      <c r="H9" s="62"/>
    </row>
    <row r="10" spans="1:8" ht="39.450000000000003" customHeight="1" x14ac:dyDescent="0.3">
      <c r="A10" s="61" t="s">
        <v>139</v>
      </c>
      <c r="B10" s="4"/>
      <c r="C10" s="4"/>
      <c r="D10" s="4"/>
      <c r="E10" s="62"/>
      <c r="F10" s="63"/>
      <c r="G10" s="69"/>
      <c r="H10" s="67"/>
    </row>
    <row r="11" spans="1:8" ht="39.450000000000003" customHeight="1" x14ac:dyDescent="0.3">
      <c r="A11" s="61" t="s">
        <v>140</v>
      </c>
      <c r="B11" s="4"/>
      <c r="C11" s="4"/>
      <c r="D11" s="4"/>
      <c r="E11" s="62"/>
      <c r="F11" s="63"/>
      <c r="G11" s="69"/>
      <c r="H11" s="65"/>
    </row>
    <row r="12" spans="1:8" ht="39.450000000000003" customHeight="1" x14ac:dyDescent="0.3">
      <c r="A12" s="64" t="s">
        <v>141</v>
      </c>
      <c r="B12" s="39"/>
      <c r="C12" s="39"/>
      <c r="D12" s="39"/>
      <c r="E12" s="65"/>
      <c r="F12" s="66"/>
      <c r="G12" s="70"/>
      <c r="H12" s="67"/>
    </row>
  </sheetData>
  <conditionalFormatting sqref="B2:B12">
    <cfRule type="cellIs" dxfId="53" priority="7" operator="equal">
      <formula>"Low"</formula>
    </cfRule>
    <cfRule type="cellIs" dxfId="52" priority="8" operator="equal">
      <formula>"Medium"</formula>
    </cfRule>
    <cfRule type="cellIs" dxfId="51" priority="9" operator="equal">
      <formula>"High"</formula>
    </cfRule>
  </conditionalFormatting>
  <conditionalFormatting sqref="C2:C12">
    <cfRule type="cellIs" dxfId="50" priority="4" operator="equal">
      <formula>"Low"</formula>
    </cfRule>
    <cfRule type="cellIs" dxfId="49" priority="5" operator="equal">
      <formula>"Medium"</formula>
    </cfRule>
    <cfRule type="cellIs" dxfId="48"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099D0FF-B47D-48EC-9981-0B66566EA7F2}">
            <xm:f>Lists!$C$4</xm:f>
            <x14:dxf>
              <font>
                <color auto="1"/>
              </font>
              <fill>
                <patternFill>
                  <bgColor rgb="FFFF3300"/>
                </patternFill>
              </fill>
            </x14:dxf>
          </x14:cfRule>
          <x14:cfRule type="cellIs" priority="2" operator="equal" id="{E84D39E1-FEE9-4A46-86A5-C225D46E9D96}">
            <xm:f>Lists!$C$3</xm:f>
            <x14:dxf>
              <font>
                <color auto="1"/>
              </font>
              <fill>
                <patternFill>
                  <bgColor rgb="FFFFC000"/>
                </patternFill>
              </fill>
            </x14:dxf>
          </x14:cfRule>
          <x14:cfRule type="cellIs" priority="3" operator="equal" id="{144BC576-ADFD-4C99-B9E2-356DBE15DB2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C57A056-7804-4B99-B82A-2CBF62D85333}">
          <x14:formula1>
            <xm:f>Lists!$A$2:$A$4</xm:f>
          </x14:formula1>
          <xm:sqref>B2:B50</xm:sqref>
        </x14:dataValidation>
        <x14:dataValidation type="list" allowBlank="1" showInputMessage="1" showErrorMessage="1" xr:uid="{14A211B0-2438-4E45-A40B-FFDD0C38E26C}">
          <x14:formula1>
            <xm:f>Lists!$B$2:$B$4</xm:f>
          </x14:formula1>
          <xm:sqref>C2:C50</xm:sqref>
        </x14:dataValidation>
        <x14:dataValidation type="list" allowBlank="1" showInputMessage="1" showErrorMessage="1" xr:uid="{0EE50A76-7086-4D34-BAEC-8D8A09DE0258}">
          <x14:formula1>
            <xm:f>Lists!$C$2:$C$4</xm:f>
          </x14:formula1>
          <xm:sqref>D3:D50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CEEEC-5CEE-4BF7-85FE-3AF619F94344}">
  <dimension ref="A1:H12"/>
  <sheetViews>
    <sheetView workbookViewId="0">
      <selection activeCell="A3" sqref="A3"/>
    </sheetView>
  </sheetViews>
  <sheetFormatPr defaultColWidth="9" defaultRowHeight="39.450000000000003" customHeight="1" x14ac:dyDescent="0.3"/>
  <cols>
    <col min="1" max="1" width="56.88671875" style="51" customWidth="1"/>
    <col min="2" max="3" width="12.109375" style="51" customWidth="1"/>
    <col min="4" max="4" width="12.5546875" style="51" customWidth="1"/>
    <col min="5" max="5" width="19.5546875" style="51" customWidth="1"/>
    <col min="6" max="6" width="27.5546875" style="51" customWidth="1"/>
    <col min="7" max="8" width="50.77734375" style="51" customWidth="1"/>
    <col min="9" max="16384" width="9" style="51"/>
  </cols>
  <sheetData>
    <row r="1" spans="1:8" s="32" customFormat="1" ht="74.25" customHeight="1" x14ac:dyDescent="0.3">
      <c r="A1" s="30" t="s">
        <v>285</v>
      </c>
      <c r="B1" s="31" t="s">
        <v>8</v>
      </c>
      <c r="C1" s="31" t="s">
        <v>9</v>
      </c>
      <c r="D1" s="31" t="s">
        <v>10</v>
      </c>
      <c r="E1" s="31" t="s">
        <v>38</v>
      </c>
      <c r="F1" s="31" t="s">
        <v>39</v>
      </c>
      <c r="G1" s="42" t="s">
        <v>40</v>
      </c>
      <c r="H1" s="54" t="s">
        <v>41</v>
      </c>
    </row>
    <row r="2" spans="1:8" s="32" customFormat="1" ht="39.450000000000003" customHeight="1" x14ac:dyDescent="0.3">
      <c r="A2" s="58" t="s">
        <v>205</v>
      </c>
      <c r="B2" s="25"/>
      <c r="C2" s="25"/>
      <c r="D2" s="25" t="str">
        <f t="shared" ref="D2" si="0">IF(COUNTIF(D3:D50,"Non Compliant")&gt;0,"Non Compliant",IF(COUNTIF(D3:D50,"Partially Compliant")&gt;0,"Partially Compliant","Fully Compliant"))</f>
        <v>Fully Compliant</v>
      </c>
      <c r="E2" s="59"/>
      <c r="F2" s="60"/>
      <c r="G2" s="68"/>
      <c r="H2" s="59"/>
    </row>
    <row r="3" spans="1:8" ht="39.450000000000003" customHeight="1" x14ac:dyDescent="0.3">
      <c r="A3" s="61" t="s">
        <v>142</v>
      </c>
      <c r="B3" s="4"/>
      <c r="C3" s="4"/>
      <c r="D3" s="4"/>
      <c r="E3" s="62"/>
      <c r="F3" s="63"/>
      <c r="G3" s="69"/>
      <c r="H3" s="62"/>
    </row>
    <row r="4" spans="1:8" ht="39.450000000000003" customHeight="1" x14ac:dyDescent="0.3">
      <c r="A4" s="61" t="s">
        <v>143</v>
      </c>
      <c r="B4" s="4"/>
      <c r="C4" s="4"/>
      <c r="D4" s="4"/>
      <c r="E4" s="62"/>
      <c r="F4" s="63"/>
      <c r="G4" s="69"/>
      <c r="H4" s="67"/>
    </row>
    <row r="5" spans="1:8" ht="39.450000000000003" customHeight="1" x14ac:dyDescent="0.3">
      <c r="A5" s="61" t="s">
        <v>144</v>
      </c>
      <c r="B5" s="4"/>
      <c r="C5" s="4"/>
      <c r="D5" s="4"/>
      <c r="E5" s="62"/>
      <c r="F5" s="63"/>
      <c r="G5" s="69"/>
      <c r="H5" s="62"/>
    </row>
    <row r="6" spans="1:8" ht="39.450000000000003" customHeight="1" x14ac:dyDescent="0.3">
      <c r="A6" s="61" t="s">
        <v>145</v>
      </c>
      <c r="B6" s="4"/>
      <c r="C6" s="4"/>
      <c r="D6" s="4"/>
      <c r="E6" s="62"/>
      <c r="F6" s="63"/>
      <c r="G6" s="69"/>
      <c r="H6" s="67"/>
    </row>
    <row r="7" spans="1:8" ht="39.450000000000003" customHeight="1" x14ac:dyDescent="0.3">
      <c r="A7" s="61" t="s">
        <v>146</v>
      </c>
      <c r="B7" s="4"/>
      <c r="C7" s="4"/>
      <c r="D7" s="4"/>
      <c r="E7" s="62"/>
      <c r="F7" s="63"/>
      <c r="G7" s="69"/>
      <c r="H7" s="62"/>
    </row>
    <row r="8" spans="1:8" ht="39.450000000000003" customHeight="1" x14ac:dyDescent="0.3">
      <c r="A8" s="61" t="s">
        <v>147</v>
      </c>
      <c r="B8" s="4"/>
      <c r="C8" s="4"/>
      <c r="D8" s="4"/>
      <c r="E8" s="62"/>
      <c r="F8" s="63"/>
      <c r="G8" s="69"/>
      <c r="H8" s="67"/>
    </row>
    <row r="9" spans="1:8" ht="39.450000000000003" customHeight="1" x14ac:dyDescent="0.3">
      <c r="A9" s="61" t="s">
        <v>148</v>
      </c>
      <c r="B9" s="4"/>
      <c r="C9" s="4"/>
      <c r="D9" s="4"/>
      <c r="E9" s="62"/>
      <c r="F9" s="63"/>
      <c r="G9" s="69"/>
      <c r="H9" s="62"/>
    </row>
    <row r="10" spans="1:8" ht="39.450000000000003" customHeight="1" x14ac:dyDescent="0.3">
      <c r="A10" s="61" t="s">
        <v>149</v>
      </c>
      <c r="B10" s="4"/>
      <c r="C10" s="4"/>
      <c r="D10" s="4"/>
      <c r="E10" s="62"/>
      <c r="F10" s="63"/>
      <c r="G10" s="69"/>
      <c r="H10" s="67"/>
    </row>
    <row r="11" spans="1:8" ht="39.450000000000003" customHeight="1" x14ac:dyDescent="0.3">
      <c r="A11" s="61" t="s">
        <v>150</v>
      </c>
      <c r="B11" s="4"/>
      <c r="C11" s="4"/>
      <c r="D11" s="4"/>
      <c r="E11" s="62"/>
      <c r="F11" s="63"/>
      <c r="G11" s="69"/>
      <c r="H11" s="65"/>
    </row>
    <row r="12" spans="1:8" ht="39.450000000000003" customHeight="1" x14ac:dyDescent="0.3">
      <c r="A12" s="64" t="s">
        <v>151</v>
      </c>
      <c r="B12" s="39"/>
      <c r="C12" s="39"/>
      <c r="D12" s="39"/>
      <c r="E12" s="65"/>
      <c r="F12" s="66"/>
      <c r="G12" s="70"/>
      <c r="H12" s="67"/>
    </row>
  </sheetData>
  <conditionalFormatting sqref="B2:B12">
    <cfRule type="cellIs" dxfId="44" priority="7" operator="equal">
      <formula>"Low"</formula>
    </cfRule>
    <cfRule type="cellIs" dxfId="43" priority="8" operator="equal">
      <formula>"Medium"</formula>
    </cfRule>
    <cfRule type="cellIs" dxfId="42" priority="9" operator="equal">
      <formula>"High"</formula>
    </cfRule>
  </conditionalFormatting>
  <conditionalFormatting sqref="C2:C12">
    <cfRule type="cellIs" dxfId="41" priority="4" operator="equal">
      <formula>"Low"</formula>
    </cfRule>
    <cfRule type="cellIs" dxfId="40" priority="5" operator="equal">
      <formula>"Medium"</formula>
    </cfRule>
    <cfRule type="cellIs" dxfId="39"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6EFA8594-E921-4948-AA30-BE3E0A0ADE72}">
            <xm:f>Lists!$C$4</xm:f>
            <x14:dxf>
              <font>
                <color auto="1"/>
              </font>
              <fill>
                <patternFill>
                  <bgColor rgb="FFFF3300"/>
                </patternFill>
              </fill>
            </x14:dxf>
          </x14:cfRule>
          <x14:cfRule type="cellIs" priority="2" operator="equal" id="{76CCD267-4F40-40A3-8787-64DDC4D5AC89}">
            <xm:f>Lists!$C$3</xm:f>
            <x14:dxf>
              <font>
                <color auto="1"/>
              </font>
              <fill>
                <patternFill>
                  <bgColor rgb="FFFFC000"/>
                </patternFill>
              </fill>
            </x14:dxf>
          </x14:cfRule>
          <x14:cfRule type="cellIs" priority="3" operator="equal" id="{5B5048A5-2C85-460D-B178-8EED616A0CC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225A18-7A70-4EDA-9126-C33BE0183063}">
          <x14:formula1>
            <xm:f>Lists!$C$2:$C$4</xm:f>
          </x14:formula1>
          <xm:sqref>D3:D50</xm:sqref>
        </x14:dataValidation>
        <x14:dataValidation type="list" allowBlank="1" showInputMessage="1" showErrorMessage="1" xr:uid="{81BF4CFE-45AA-4E91-AF99-3E18A01AC31B}">
          <x14:formula1>
            <xm:f>Lists!$B$2:$B$4</xm:f>
          </x14:formula1>
          <xm:sqref>C2:C50</xm:sqref>
        </x14:dataValidation>
        <x14:dataValidation type="list" allowBlank="1" showInputMessage="1" showErrorMessage="1" xr:uid="{361555BC-2DB0-4039-BCA0-6428F1FD93CD}">
          <x14:formula1>
            <xm:f>Lists!$A$2:$A$4</xm:f>
          </x14:formula1>
          <xm:sqref>B2:B50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D1FB9-9136-4D5B-98BC-41DC67CCEDC0}">
  <dimension ref="A1:H12"/>
  <sheetViews>
    <sheetView workbookViewId="0">
      <selection activeCell="A7" sqref="A7"/>
    </sheetView>
  </sheetViews>
  <sheetFormatPr defaultColWidth="9" defaultRowHeight="39.450000000000003" customHeight="1" x14ac:dyDescent="0.3"/>
  <cols>
    <col min="1" max="1" width="56.88671875" style="51" customWidth="1"/>
    <col min="2" max="3" width="12.109375" style="51" customWidth="1"/>
    <col min="4" max="4" width="12.5546875" style="51" customWidth="1"/>
    <col min="5" max="5" width="19.5546875" style="51" customWidth="1"/>
    <col min="6" max="6" width="27.5546875" style="51" customWidth="1"/>
    <col min="7" max="8" width="50.77734375" style="51" customWidth="1"/>
    <col min="9" max="16384" width="9" style="51"/>
  </cols>
  <sheetData>
    <row r="1" spans="1:8" s="32" customFormat="1" ht="80.25" customHeight="1" x14ac:dyDescent="0.3">
      <c r="A1" s="30" t="s">
        <v>286</v>
      </c>
      <c r="B1" s="31" t="s">
        <v>8</v>
      </c>
      <c r="C1" s="31" t="s">
        <v>9</v>
      </c>
      <c r="D1" s="31" t="s">
        <v>10</v>
      </c>
      <c r="E1" s="31" t="s">
        <v>38</v>
      </c>
      <c r="F1" s="31" t="s">
        <v>39</v>
      </c>
      <c r="G1" s="42" t="s">
        <v>40</v>
      </c>
      <c r="H1" s="54" t="s">
        <v>41</v>
      </c>
    </row>
    <row r="2" spans="1:8" s="32" customFormat="1" ht="39.450000000000003" customHeight="1" x14ac:dyDescent="0.3">
      <c r="A2" s="58" t="s">
        <v>205</v>
      </c>
      <c r="B2" s="25"/>
      <c r="C2" s="25"/>
      <c r="D2" s="25" t="str">
        <f t="shared" ref="D2" si="0">IF(COUNTIF(D3:D50,"Non Compliant")&gt;0,"Non Compliant",IF(COUNTIF(D3:D50,"Partially Compliant")&gt;0,"Partially Compliant","Fully Compliant"))</f>
        <v>Fully Compliant</v>
      </c>
      <c r="E2" s="59"/>
      <c r="F2" s="60"/>
      <c r="G2" s="68"/>
      <c r="H2" s="59"/>
    </row>
    <row r="3" spans="1:8" ht="39.450000000000003" customHeight="1" x14ac:dyDescent="0.3">
      <c r="A3" s="61" t="s">
        <v>152</v>
      </c>
      <c r="B3" s="4"/>
      <c r="C3" s="4"/>
      <c r="D3" s="4"/>
      <c r="E3" s="62"/>
      <c r="F3" s="63"/>
      <c r="G3" s="69"/>
      <c r="H3" s="62"/>
    </row>
    <row r="4" spans="1:8" ht="39.450000000000003" customHeight="1" x14ac:dyDescent="0.3">
      <c r="A4" s="61" t="s">
        <v>153</v>
      </c>
      <c r="B4" s="4"/>
      <c r="C4" s="4"/>
      <c r="D4" s="4"/>
      <c r="E4" s="62"/>
      <c r="F4" s="63"/>
      <c r="G4" s="69"/>
      <c r="H4" s="67"/>
    </row>
    <row r="5" spans="1:8" ht="39.450000000000003" customHeight="1" x14ac:dyDescent="0.3">
      <c r="A5" s="61" t="s">
        <v>154</v>
      </c>
      <c r="B5" s="4"/>
      <c r="C5" s="4"/>
      <c r="D5" s="4"/>
      <c r="E5" s="62"/>
      <c r="F5" s="63"/>
      <c r="G5" s="69"/>
      <c r="H5" s="62"/>
    </row>
    <row r="6" spans="1:8" ht="39.450000000000003" customHeight="1" x14ac:dyDescent="0.3">
      <c r="A6" s="61" t="s">
        <v>155</v>
      </c>
      <c r="B6" s="4"/>
      <c r="C6" s="4"/>
      <c r="D6" s="4"/>
      <c r="E6" s="62"/>
      <c r="F6" s="63"/>
      <c r="G6" s="69"/>
      <c r="H6" s="67"/>
    </row>
    <row r="7" spans="1:8" ht="39.450000000000003" customHeight="1" x14ac:dyDescent="0.3">
      <c r="A7" s="61" t="s">
        <v>156</v>
      </c>
      <c r="B7" s="4"/>
      <c r="C7" s="4"/>
      <c r="D7" s="4"/>
      <c r="E7" s="62"/>
      <c r="F7" s="63"/>
      <c r="G7" s="69"/>
      <c r="H7" s="62"/>
    </row>
    <row r="8" spans="1:8" ht="39.450000000000003" customHeight="1" x14ac:dyDescent="0.3">
      <c r="A8" s="61" t="s">
        <v>157</v>
      </c>
      <c r="B8" s="4"/>
      <c r="C8" s="4"/>
      <c r="D8" s="4"/>
      <c r="E8" s="62"/>
      <c r="F8" s="63"/>
      <c r="G8" s="69"/>
      <c r="H8" s="67"/>
    </row>
    <row r="9" spans="1:8" ht="39.450000000000003" customHeight="1" x14ac:dyDescent="0.3">
      <c r="A9" s="61" t="s">
        <v>158</v>
      </c>
      <c r="B9" s="4"/>
      <c r="C9" s="4"/>
      <c r="D9" s="4"/>
      <c r="E9" s="62"/>
      <c r="F9" s="63"/>
      <c r="G9" s="69"/>
      <c r="H9" s="62"/>
    </row>
    <row r="10" spans="1:8" ht="39.450000000000003" customHeight="1" x14ac:dyDescent="0.3">
      <c r="A10" s="61" t="s">
        <v>159</v>
      </c>
      <c r="B10" s="4"/>
      <c r="C10" s="4"/>
      <c r="D10" s="4"/>
      <c r="E10" s="62"/>
      <c r="F10" s="63"/>
      <c r="G10" s="69"/>
      <c r="H10" s="67"/>
    </row>
    <row r="11" spans="1:8" ht="39.450000000000003" customHeight="1" x14ac:dyDescent="0.3">
      <c r="A11" s="61" t="s">
        <v>160</v>
      </c>
      <c r="B11" s="4"/>
      <c r="C11" s="4"/>
      <c r="D11" s="4"/>
      <c r="E11" s="62"/>
      <c r="F11" s="63"/>
      <c r="G11" s="69"/>
      <c r="H11" s="65"/>
    </row>
    <row r="12" spans="1:8" ht="39.450000000000003" customHeight="1" x14ac:dyDescent="0.3">
      <c r="A12" s="64" t="s">
        <v>161</v>
      </c>
      <c r="B12" s="39"/>
      <c r="C12" s="39"/>
      <c r="D12" s="39"/>
      <c r="E12" s="65"/>
      <c r="F12" s="66"/>
      <c r="G12" s="70"/>
      <c r="H12" s="67"/>
    </row>
  </sheetData>
  <conditionalFormatting sqref="B2:B12">
    <cfRule type="cellIs" dxfId="35" priority="7" operator="equal">
      <formula>"Low"</formula>
    </cfRule>
    <cfRule type="cellIs" dxfId="34" priority="8" operator="equal">
      <formula>"Medium"</formula>
    </cfRule>
    <cfRule type="cellIs" dxfId="33" priority="9" operator="equal">
      <formula>"High"</formula>
    </cfRule>
  </conditionalFormatting>
  <conditionalFormatting sqref="C2:C12">
    <cfRule type="cellIs" dxfId="32" priority="4" operator="equal">
      <formula>"Low"</formula>
    </cfRule>
    <cfRule type="cellIs" dxfId="31" priority="5" operator="equal">
      <formula>"Medium"</formula>
    </cfRule>
    <cfRule type="cellIs" dxfId="30"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8A4FB400-800F-427D-829D-402576C55E40}">
            <xm:f>Lists!$C$4</xm:f>
            <x14:dxf>
              <font>
                <color auto="1"/>
              </font>
              <fill>
                <patternFill>
                  <bgColor rgb="FFFF3300"/>
                </patternFill>
              </fill>
            </x14:dxf>
          </x14:cfRule>
          <x14:cfRule type="cellIs" priority="2" operator="equal" id="{602222DA-6CD3-4A26-A2D2-1BE14E2C6C70}">
            <xm:f>Lists!$C$3</xm:f>
            <x14:dxf>
              <font>
                <color auto="1"/>
              </font>
              <fill>
                <patternFill>
                  <bgColor rgb="FFFFC000"/>
                </patternFill>
              </fill>
            </x14:dxf>
          </x14:cfRule>
          <x14:cfRule type="cellIs" priority="3" operator="equal" id="{C7038EC6-C730-4CFF-A514-2622A84D402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A72D7FB-DA35-48ED-A1F4-EA9AEDBDBA6D}">
          <x14:formula1>
            <xm:f>Lists!$A$2:$A$4</xm:f>
          </x14:formula1>
          <xm:sqref>B2:B50</xm:sqref>
        </x14:dataValidation>
        <x14:dataValidation type="list" allowBlank="1" showInputMessage="1" showErrorMessage="1" xr:uid="{8A69E7C0-A4F9-4BED-8111-B1DAE8C3E96C}">
          <x14:formula1>
            <xm:f>Lists!$B$2:$B$4</xm:f>
          </x14:formula1>
          <xm:sqref>C2:C50</xm:sqref>
        </x14:dataValidation>
        <x14:dataValidation type="list" allowBlank="1" showInputMessage="1" showErrorMessage="1" xr:uid="{9D66407A-6A11-466D-84CC-A883E4518BE6}">
          <x14:formula1>
            <xm:f>Lists!$C$2:$C$4</xm:f>
          </x14:formula1>
          <xm:sqref>D3:D50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1DA88-4A91-413E-B419-7536AA0110FA}">
  <dimension ref="A1:H12"/>
  <sheetViews>
    <sheetView workbookViewId="0">
      <selection activeCell="A4" sqref="A4"/>
    </sheetView>
  </sheetViews>
  <sheetFormatPr defaultColWidth="9" defaultRowHeight="39.450000000000003" customHeight="1" x14ac:dyDescent="0.3"/>
  <cols>
    <col min="1" max="1" width="56.88671875" style="51" customWidth="1"/>
    <col min="2" max="3" width="12.109375" style="51" customWidth="1"/>
    <col min="4" max="4" width="12.5546875" style="51" customWidth="1"/>
    <col min="5" max="5" width="19.5546875" style="51" customWidth="1"/>
    <col min="6" max="6" width="27.5546875" style="51" customWidth="1"/>
    <col min="7" max="8" width="50.77734375" style="51" customWidth="1"/>
    <col min="9" max="16384" width="9" style="51"/>
  </cols>
  <sheetData>
    <row r="1" spans="1:8" s="32" customFormat="1" ht="59.25" customHeight="1" x14ac:dyDescent="0.3">
      <c r="A1" s="30" t="s">
        <v>307</v>
      </c>
      <c r="B1" s="31" t="s">
        <v>8</v>
      </c>
      <c r="C1" s="31" t="s">
        <v>9</v>
      </c>
      <c r="D1" s="31" t="s">
        <v>10</v>
      </c>
      <c r="E1" s="31" t="s">
        <v>38</v>
      </c>
      <c r="F1" s="31" t="s">
        <v>39</v>
      </c>
      <c r="G1" s="42" t="s">
        <v>40</v>
      </c>
      <c r="H1" s="54" t="s">
        <v>41</v>
      </c>
    </row>
    <row r="2" spans="1:8" s="32" customFormat="1" ht="39.450000000000003" customHeight="1" x14ac:dyDescent="0.3">
      <c r="A2" s="58" t="s">
        <v>205</v>
      </c>
      <c r="B2" s="25"/>
      <c r="C2" s="25"/>
      <c r="D2" s="25" t="str">
        <f t="shared" ref="D2" si="0">IF(COUNTIF(D3:D50,"Non Compliant")&gt;0,"Non Compliant",IF(COUNTIF(D3:D50,"Partially Compliant")&gt;0,"Partially Compliant","Fully Compliant"))</f>
        <v>Fully Compliant</v>
      </c>
      <c r="E2" s="59"/>
      <c r="F2" s="60"/>
      <c r="G2" s="68"/>
      <c r="H2" s="59"/>
    </row>
    <row r="3" spans="1:8" ht="39.450000000000003" customHeight="1" x14ac:dyDescent="0.3">
      <c r="A3" s="61" t="s">
        <v>162</v>
      </c>
      <c r="B3" s="4"/>
      <c r="C3" s="4"/>
      <c r="D3" s="4"/>
      <c r="E3" s="62"/>
      <c r="F3" s="63"/>
      <c r="G3" s="69"/>
      <c r="H3" s="62"/>
    </row>
    <row r="4" spans="1:8" ht="39.450000000000003" customHeight="1" x14ac:dyDescent="0.3">
      <c r="A4" s="61" t="s">
        <v>163</v>
      </c>
      <c r="B4" s="4"/>
      <c r="C4" s="4"/>
      <c r="D4" s="4"/>
      <c r="E4" s="62"/>
      <c r="F4" s="63"/>
      <c r="G4" s="69"/>
      <c r="H4" s="67"/>
    </row>
    <row r="5" spans="1:8" ht="39.450000000000003" customHeight="1" x14ac:dyDescent="0.3">
      <c r="A5" s="61" t="s">
        <v>164</v>
      </c>
      <c r="B5" s="4"/>
      <c r="C5" s="4"/>
      <c r="D5" s="4"/>
      <c r="E5" s="62"/>
      <c r="F5" s="63"/>
      <c r="G5" s="69"/>
      <c r="H5" s="62"/>
    </row>
    <row r="6" spans="1:8" ht="39.450000000000003" customHeight="1" x14ac:dyDescent="0.3">
      <c r="A6" s="61" t="s">
        <v>165</v>
      </c>
      <c r="B6" s="4"/>
      <c r="C6" s="4"/>
      <c r="D6" s="4"/>
      <c r="E6" s="62"/>
      <c r="F6" s="63"/>
      <c r="G6" s="69"/>
      <c r="H6" s="67"/>
    </row>
    <row r="7" spans="1:8" ht="39.450000000000003" customHeight="1" x14ac:dyDescent="0.3">
      <c r="A7" s="61" t="s">
        <v>166</v>
      </c>
      <c r="B7" s="4"/>
      <c r="C7" s="4"/>
      <c r="D7" s="4"/>
      <c r="E7" s="62"/>
      <c r="F7" s="63"/>
      <c r="G7" s="69"/>
      <c r="H7" s="62"/>
    </row>
    <row r="8" spans="1:8" ht="39.450000000000003" customHeight="1" x14ac:dyDescent="0.3">
      <c r="A8" s="61" t="s">
        <v>167</v>
      </c>
      <c r="B8" s="4"/>
      <c r="C8" s="4"/>
      <c r="D8" s="4"/>
      <c r="E8" s="62"/>
      <c r="F8" s="63"/>
      <c r="G8" s="69"/>
      <c r="H8" s="67"/>
    </row>
    <row r="9" spans="1:8" ht="39.450000000000003" customHeight="1" x14ac:dyDescent="0.3">
      <c r="A9" s="61" t="s">
        <v>168</v>
      </c>
      <c r="B9" s="4"/>
      <c r="C9" s="4"/>
      <c r="D9" s="4"/>
      <c r="E9" s="62"/>
      <c r="F9" s="63"/>
      <c r="G9" s="69"/>
      <c r="H9" s="62"/>
    </row>
    <row r="10" spans="1:8" ht="39.450000000000003" customHeight="1" x14ac:dyDescent="0.3">
      <c r="A10" s="61" t="s">
        <v>169</v>
      </c>
      <c r="B10" s="4"/>
      <c r="C10" s="4"/>
      <c r="D10" s="4"/>
      <c r="E10" s="62"/>
      <c r="F10" s="63"/>
      <c r="G10" s="69"/>
      <c r="H10" s="67"/>
    </row>
    <row r="11" spans="1:8" ht="39.450000000000003" customHeight="1" x14ac:dyDescent="0.3">
      <c r="A11" s="61" t="s">
        <v>170</v>
      </c>
      <c r="B11" s="4"/>
      <c r="C11" s="4"/>
      <c r="D11" s="4"/>
      <c r="E11" s="62"/>
      <c r="F11" s="63"/>
      <c r="G11" s="69"/>
      <c r="H11" s="65"/>
    </row>
    <row r="12" spans="1:8" ht="39.450000000000003" customHeight="1" x14ac:dyDescent="0.3">
      <c r="A12" s="64" t="s">
        <v>171</v>
      </c>
      <c r="B12" s="39"/>
      <c r="C12" s="39"/>
      <c r="D12" s="39"/>
      <c r="E12" s="65"/>
      <c r="F12" s="66"/>
      <c r="G12" s="70"/>
      <c r="H12" s="67"/>
    </row>
  </sheetData>
  <conditionalFormatting sqref="B2:B12">
    <cfRule type="cellIs" dxfId="26" priority="7" operator="equal">
      <formula>"Low"</formula>
    </cfRule>
    <cfRule type="cellIs" dxfId="25" priority="8" operator="equal">
      <formula>"Medium"</formula>
    </cfRule>
    <cfRule type="cellIs" dxfId="24" priority="9" operator="equal">
      <formula>"High"</formula>
    </cfRule>
  </conditionalFormatting>
  <conditionalFormatting sqref="C2:C12">
    <cfRule type="cellIs" dxfId="23" priority="4" operator="equal">
      <formula>"Low"</formula>
    </cfRule>
    <cfRule type="cellIs" dxfId="22" priority="5" operator="equal">
      <formula>"Medium"</formula>
    </cfRule>
    <cfRule type="cellIs" dxfId="21"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D5A0CF9-4EEE-41C0-A7A7-4DEBAD4D09F0}">
            <xm:f>Lists!$C$4</xm:f>
            <x14:dxf>
              <font>
                <color auto="1"/>
              </font>
              <fill>
                <patternFill>
                  <bgColor rgb="FFFF3300"/>
                </patternFill>
              </fill>
            </x14:dxf>
          </x14:cfRule>
          <x14:cfRule type="cellIs" priority="2" operator="equal" id="{29995A95-7551-4087-BBA8-204DA9560A68}">
            <xm:f>Lists!$C$3</xm:f>
            <x14:dxf>
              <font>
                <color auto="1"/>
              </font>
              <fill>
                <patternFill>
                  <bgColor rgb="FFFFC000"/>
                </patternFill>
              </fill>
            </x14:dxf>
          </x14:cfRule>
          <x14:cfRule type="cellIs" priority="3" operator="equal" id="{BACC51A7-81F5-4E63-A5BD-F714F292335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2BEF15C-52FA-4BFE-9C45-6FAA04EC2FAB}">
          <x14:formula1>
            <xm:f>Lists!$C$2:$C$4</xm:f>
          </x14:formula1>
          <xm:sqref>D3:D50</xm:sqref>
        </x14:dataValidation>
        <x14:dataValidation type="list" allowBlank="1" showInputMessage="1" showErrorMessage="1" xr:uid="{F721531B-1B78-4792-8061-4A3CF14C730F}">
          <x14:formula1>
            <xm:f>Lists!$B$2:$B$4</xm:f>
          </x14:formula1>
          <xm:sqref>C2:C50</xm:sqref>
        </x14:dataValidation>
        <x14:dataValidation type="list" allowBlank="1" showInputMessage="1" showErrorMessage="1" xr:uid="{E27B0539-09E7-4B93-9FC0-A9A4DDE13439}">
          <x14:formula1>
            <xm:f>Lists!$A$2:$A$4</xm:f>
          </x14:formula1>
          <xm:sqref>B2:B50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F426-A92A-41F4-A4F6-C5FE98EBC1F1}">
  <dimension ref="A1:H12"/>
  <sheetViews>
    <sheetView workbookViewId="0">
      <selection activeCell="A5" sqref="A5"/>
    </sheetView>
  </sheetViews>
  <sheetFormatPr defaultColWidth="9" defaultRowHeight="39.450000000000003" customHeight="1" x14ac:dyDescent="0.3"/>
  <cols>
    <col min="1" max="1" width="56.88671875" style="51" customWidth="1"/>
    <col min="2" max="3" width="12.109375" style="51" customWidth="1"/>
    <col min="4" max="4" width="12.5546875" style="51" customWidth="1"/>
    <col min="5" max="5" width="19.5546875" style="51" customWidth="1"/>
    <col min="6" max="6" width="27.5546875" style="51" customWidth="1"/>
    <col min="7" max="8" width="50.77734375" style="51" customWidth="1"/>
    <col min="9" max="16384" width="9" style="51"/>
  </cols>
  <sheetData>
    <row r="1" spans="1:8" s="32" customFormat="1" ht="59.25" customHeight="1" x14ac:dyDescent="0.3">
      <c r="A1" s="30" t="s">
        <v>308</v>
      </c>
      <c r="B1" s="31" t="s">
        <v>8</v>
      </c>
      <c r="C1" s="31" t="s">
        <v>9</v>
      </c>
      <c r="D1" s="31" t="s">
        <v>10</v>
      </c>
      <c r="E1" s="31" t="s">
        <v>38</v>
      </c>
      <c r="F1" s="31" t="s">
        <v>39</v>
      </c>
      <c r="G1" s="42" t="s">
        <v>40</v>
      </c>
      <c r="H1" s="54" t="s">
        <v>41</v>
      </c>
    </row>
    <row r="2" spans="1:8" s="32" customFormat="1" ht="39.450000000000003" customHeight="1" x14ac:dyDescent="0.3">
      <c r="A2" s="58" t="s">
        <v>205</v>
      </c>
      <c r="B2" s="25"/>
      <c r="C2" s="25"/>
      <c r="D2" s="25" t="str">
        <f t="shared" ref="D2" si="0">IF(COUNTIF(D3:D50,"Non Compliant")&gt;0,"Non Compliant",IF(COUNTIF(D3:D50,"Partially Compliant")&gt;0,"Partially Compliant","Fully Compliant"))</f>
        <v>Fully Compliant</v>
      </c>
      <c r="E2" s="59"/>
      <c r="F2" s="60"/>
      <c r="G2" s="68"/>
      <c r="H2" s="59"/>
    </row>
    <row r="3" spans="1:8" ht="39.450000000000003" customHeight="1" x14ac:dyDescent="0.3">
      <c r="A3" s="61" t="s">
        <v>172</v>
      </c>
      <c r="B3" s="4"/>
      <c r="C3" s="4"/>
      <c r="D3" s="4"/>
      <c r="E3" s="62"/>
      <c r="F3" s="63"/>
      <c r="G3" s="69"/>
      <c r="H3" s="62"/>
    </row>
    <row r="4" spans="1:8" ht="39.450000000000003" customHeight="1" x14ac:dyDescent="0.3">
      <c r="A4" s="61" t="s">
        <v>173</v>
      </c>
      <c r="B4" s="4"/>
      <c r="C4" s="4"/>
      <c r="D4" s="4"/>
      <c r="E4" s="62"/>
      <c r="F4" s="63"/>
      <c r="G4" s="69"/>
      <c r="H4" s="67"/>
    </row>
    <row r="5" spans="1:8" ht="39.450000000000003" customHeight="1" x14ac:dyDescent="0.3">
      <c r="A5" s="61" t="s">
        <v>174</v>
      </c>
      <c r="B5" s="4"/>
      <c r="C5" s="4"/>
      <c r="D5" s="4"/>
      <c r="E5" s="62"/>
      <c r="F5" s="63"/>
      <c r="G5" s="69"/>
      <c r="H5" s="62"/>
    </row>
    <row r="6" spans="1:8" ht="39.450000000000003" customHeight="1" x14ac:dyDescent="0.3">
      <c r="A6" s="61" t="s">
        <v>175</v>
      </c>
      <c r="B6" s="4"/>
      <c r="C6" s="4"/>
      <c r="D6" s="4"/>
      <c r="E6" s="62"/>
      <c r="F6" s="63"/>
      <c r="G6" s="69"/>
      <c r="H6" s="67"/>
    </row>
    <row r="7" spans="1:8" ht="39.450000000000003" customHeight="1" x14ac:dyDescent="0.3">
      <c r="A7" s="61" t="s">
        <v>176</v>
      </c>
      <c r="B7" s="4"/>
      <c r="C7" s="4"/>
      <c r="D7" s="4"/>
      <c r="E7" s="62"/>
      <c r="F7" s="63"/>
      <c r="G7" s="69"/>
      <c r="H7" s="62"/>
    </row>
    <row r="8" spans="1:8" ht="39.450000000000003" customHeight="1" x14ac:dyDescent="0.3">
      <c r="A8" s="61" t="s">
        <v>177</v>
      </c>
      <c r="B8" s="4"/>
      <c r="C8" s="4"/>
      <c r="D8" s="4"/>
      <c r="E8" s="62"/>
      <c r="F8" s="63"/>
      <c r="G8" s="69"/>
      <c r="H8" s="67"/>
    </row>
    <row r="9" spans="1:8" ht="39.450000000000003" customHeight="1" x14ac:dyDescent="0.3">
      <c r="A9" s="61" t="s">
        <v>178</v>
      </c>
      <c r="B9" s="4"/>
      <c r="C9" s="4"/>
      <c r="D9" s="4"/>
      <c r="E9" s="62"/>
      <c r="F9" s="63"/>
      <c r="G9" s="69"/>
      <c r="H9" s="62"/>
    </row>
    <row r="10" spans="1:8" ht="39.450000000000003" customHeight="1" x14ac:dyDescent="0.3">
      <c r="A10" s="61" t="s">
        <v>179</v>
      </c>
      <c r="B10" s="4"/>
      <c r="C10" s="4"/>
      <c r="D10" s="4"/>
      <c r="E10" s="62"/>
      <c r="F10" s="63"/>
      <c r="G10" s="69"/>
      <c r="H10" s="67"/>
    </row>
    <row r="11" spans="1:8" ht="39.450000000000003" customHeight="1" x14ac:dyDescent="0.3">
      <c r="A11" s="61" t="s">
        <v>180</v>
      </c>
      <c r="B11" s="4"/>
      <c r="C11" s="4"/>
      <c r="D11" s="4"/>
      <c r="E11" s="62"/>
      <c r="F11" s="63"/>
      <c r="G11" s="69"/>
      <c r="H11" s="65"/>
    </row>
    <row r="12" spans="1:8" ht="39.450000000000003" customHeight="1" x14ac:dyDescent="0.3">
      <c r="A12" s="64" t="s">
        <v>181</v>
      </c>
      <c r="B12" s="39"/>
      <c r="C12" s="39"/>
      <c r="D12" s="39"/>
      <c r="E12" s="65"/>
      <c r="F12" s="66"/>
      <c r="G12" s="70"/>
      <c r="H12" s="67"/>
    </row>
  </sheetData>
  <conditionalFormatting sqref="B2:B12">
    <cfRule type="cellIs" dxfId="17" priority="7" operator="equal">
      <formula>"Low"</formula>
    </cfRule>
    <cfRule type="cellIs" dxfId="16" priority="8" operator="equal">
      <formula>"Medium"</formula>
    </cfRule>
    <cfRule type="cellIs" dxfId="15" priority="9" operator="equal">
      <formula>"High"</formula>
    </cfRule>
  </conditionalFormatting>
  <conditionalFormatting sqref="C2:C12">
    <cfRule type="cellIs" dxfId="14" priority="4" operator="equal">
      <formula>"Low"</formula>
    </cfRule>
    <cfRule type="cellIs" dxfId="13" priority="5" operator="equal">
      <formula>"Medium"</formula>
    </cfRule>
    <cfRule type="cellIs" dxfId="12" priority="6" operator="equal">
      <formula>"High"</formula>
    </cfRule>
  </conditionalFormatting>
  <pageMargins left="0.7" right="0.7" top="0.75" bottom="0.75" header="0.3" footer="0.3"/>
  <pageSetup paperSize="9" orientation="portrait" verticalDpi="0" r:id="rId1"/>
  <ignoredErrors>
    <ignoredError sqref="D3:D13"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1BCCF70A-4962-4205-AEDD-CE7030A029D2}">
            <xm:f>Lists!$C$4</xm:f>
            <x14:dxf>
              <font>
                <color auto="1"/>
              </font>
              <fill>
                <patternFill>
                  <bgColor rgb="FFFF3300"/>
                </patternFill>
              </fill>
            </x14:dxf>
          </x14:cfRule>
          <x14:cfRule type="cellIs" priority="2" operator="equal" id="{761C09F2-A1C9-42DB-87ED-4FD72D979728}">
            <xm:f>Lists!$C$3</xm:f>
            <x14:dxf>
              <font>
                <color auto="1"/>
              </font>
              <fill>
                <patternFill>
                  <bgColor rgb="FFFFC000"/>
                </patternFill>
              </fill>
            </x14:dxf>
          </x14:cfRule>
          <x14:cfRule type="cellIs" priority="3" operator="equal" id="{95B1681C-E057-4713-B4DE-62189ABBBD73}">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FB57430-9E82-43FB-A2C7-7850E99023DD}">
          <x14:formula1>
            <xm:f>Lists!$A$2:$A$4</xm:f>
          </x14:formula1>
          <xm:sqref>B2:B50</xm:sqref>
        </x14:dataValidation>
        <x14:dataValidation type="list" allowBlank="1" showInputMessage="1" showErrorMessage="1" xr:uid="{02B6675C-8BD3-4050-9C34-B097658D7A91}">
          <x14:formula1>
            <xm:f>Lists!$B$2:$B$4</xm:f>
          </x14:formula1>
          <xm:sqref>C2:C50</xm:sqref>
        </x14:dataValidation>
        <x14:dataValidation type="list" allowBlank="1" showInputMessage="1" showErrorMessage="1" xr:uid="{B8FCF181-0802-416B-A54E-BB2314544D5E}">
          <x14:formula1>
            <xm:f>Lists!$C$2:$C$4</xm:f>
          </x14:formula1>
          <xm:sqref>D3:D50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BEF4C-0230-43CB-8493-F1A2B49F4353}">
  <dimension ref="A1:H12"/>
  <sheetViews>
    <sheetView workbookViewId="0">
      <selection activeCell="D6" sqref="D6"/>
    </sheetView>
  </sheetViews>
  <sheetFormatPr defaultColWidth="9" defaultRowHeight="39.450000000000003" customHeight="1" x14ac:dyDescent="0.3"/>
  <cols>
    <col min="1" max="1" width="56.88671875" style="51" customWidth="1"/>
    <col min="2" max="3" width="12.109375" style="51" customWidth="1"/>
    <col min="4" max="4" width="12.5546875" style="51" customWidth="1"/>
    <col min="5" max="5" width="19.5546875" style="51" customWidth="1"/>
    <col min="6" max="6" width="27.5546875" style="51" customWidth="1"/>
    <col min="7" max="8" width="50.77734375" style="51" customWidth="1"/>
    <col min="9" max="16384" width="9" style="51"/>
  </cols>
  <sheetData>
    <row r="1" spans="1:8" s="32" customFormat="1" ht="41.7" customHeight="1" x14ac:dyDescent="0.3">
      <c r="A1" s="30" t="s">
        <v>309</v>
      </c>
      <c r="B1" s="31" t="s">
        <v>8</v>
      </c>
      <c r="C1" s="31" t="s">
        <v>9</v>
      </c>
      <c r="D1" s="31" t="s">
        <v>10</v>
      </c>
      <c r="E1" s="31" t="s">
        <v>38</v>
      </c>
      <c r="F1" s="31" t="s">
        <v>39</v>
      </c>
      <c r="G1" s="42" t="s">
        <v>40</v>
      </c>
      <c r="H1" s="54" t="s">
        <v>41</v>
      </c>
    </row>
    <row r="2" spans="1:8" s="32" customFormat="1" ht="39.450000000000003" customHeight="1" x14ac:dyDescent="0.3">
      <c r="A2" s="58" t="s">
        <v>205</v>
      </c>
      <c r="B2" s="25"/>
      <c r="C2" s="25"/>
      <c r="D2" s="25" t="str">
        <f t="shared" ref="D2" si="0">IF(COUNTIF(D3:D50,"Non Compliant")&gt;0,"Non Compliant",IF(COUNTIF(D3:D50,"Partially Compliant")&gt;0,"Partially Compliant","Fully Compliant"))</f>
        <v>Fully Compliant</v>
      </c>
      <c r="E2" s="59"/>
      <c r="F2" s="60"/>
      <c r="G2" s="68"/>
      <c r="H2" s="59"/>
    </row>
    <row r="3" spans="1:8" ht="39.450000000000003" customHeight="1" x14ac:dyDescent="0.3">
      <c r="A3" s="61" t="s">
        <v>182</v>
      </c>
      <c r="B3" s="4"/>
      <c r="C3" s="4"/>
      <c r="D3" s="4"/>
      <c r="E3" s="62"/>
      <c r="F3" s="63"/>
      <c r="G3" s="69"/>
      <c r="H3" s="62"/>
    </row>
    <row r="4" spans="1:8" ht="39.450000000000003" customHeight="1" x14ac:dyDescent="0.3">
      <c r="A4" s="61" t="s">
        <v>183</v>
      </c>
      <c r="B4" s="4"/>
      <c r="C4" s="4"/>
      <c r="D4" s="4"/>
      <c r="E4" s="62"/>
      <c r="F4" s="63"/>
      <c r="G4" s="69"/>
      <c r="H4" s="67"/>
    </row>
    <row r="5" spans="1:8" ht="39.450000000000003" customHeight="1" x14ac:dyDescent="0.3">
      <c r="A5" s="61" t="s">
        <v>184</v>
      </c>
      <c r="B5" s="4"/>
      <c r="C5" s="4"/>
      <c r="D5" s="4"/>
      <c r="E5" s="62"/>
      <c r="F5" s="63"/>
      <c r="G5" s="69"/>
      <c r="H5" s="62"/>
    </row>
    <row r="6" spans="1:8" ht="39.450000000000003" customHeight="1" x14ac:dyDescent="0.3">
      <c r="A6" s="61" t="s">
        <v>185</v>
      </c>
      <c r="B6" s="4"/>
      <c r="C6" s="4"/>
      <c r="D6" s="4"/>
      <c r="E6" s="62"/>
      <c r="F6" s="63"/>
      <c r="G6" s="69"/>
      <c r="H6" s="67"/>
    </row>
    <row r="7" spans="1:8" ht="39.450000000000003" customHeight="1" x14ac:dyDescent="0.3">
      <c r="A7" s="61" t="s">
        <v>186</v>
      </c>
      <c r="B7" s="4"/>
      <c r="C7" s="4"/>
      <c r="D7" s="4"/>
      <c r="E7" s="62"/>
      <c r="F7" s="63"/>
      <c r="G7" s="69"/>
      <c r="H7" s="62"/>
    </row>
    <row r="8" spans="1:8" ht="39.450000000000003" customHeight="1" x14ac:dyDescent="0.3">
      <c r="A8" s="61" t="s">
        <v>187</v>
      </c>
      <c r="B8" s="4"/>
      <c r="C8" s="4"/>
      <c r="D8" s="4"/>
      <c r="E8" s="62"/>
      <c r="F8" s="63"/>
      <c r="G8" s="69"/>
      <c r="H8" s="67"/>
    </row>
    <row r="9" spans="1:8" ht="39.450000000000003" customHeight="1" x14ac:dyDescent="0.3">
      <c r="A9" s="61" t="s">
        <v>188</v>
      </c>
      <c r="B9" s="4"/>
      <c r="C9" s="4"/>
      <c r="D9" s="4"/>
      <c r="E9" s="62"/>
      <c r="F9" s="63"/>
      <c r="G9" s="69"/>
      <c r="H9" s="62"/>
    </row>
    <row r="10" spans="1:8" ht="39.450000000000003" customHeight="1" x14ac:dyDescent="0.3">
      <c r="A10" s="61" t="s">
        <v>189</v>
      </c>
      <c r="B10" s="4"/>
      <c r="C10" s="4"/>
      <c r="D10" s="4"/>
      <c r="E10" s="62"/>
      <c r="F10" s="63"/>
      <c r="G10" s="69"/>
      <c r="H10" s="67"/>
    </row>
    <row r="11" spans="1:8" ht="39.450000000000003" customHeight="1" x14ac:dyDescent="0.3">
      <c r="A11" s="61" t="s">
        <v>190</v>
      </c>
      <c r="B11" s="4"/>
      <c r="C11" s="4"/>
      <c r="D11" s="4"/>
      <c r="E11" s="62"/>
      <c r="F11" s="63"/>
      <c r="G11" s="69"/>
      <c r="H11" s="65"/>
    </row>
    <row r="12" spans="1:8" ht="39.450000000000003" customHeight="1" x14ac:dyDescent="0.3">
      <c r="A12" s="64" t="s">
        <v>191</v>
      </c>
      <c r="B12" s="39"/>
      <c r="C12" s="39"/>
      <c r="D12" s="39"/>
      <c r="E12" s="65"/>
      <c r="F12" s="66"/>
      <c r="G12" s="70"/>
      <c r="H12" s="67"/>
    </row>
  </sheetData>
  <conditionalFormatting sqref="B2:B12">
    <cfRule type="cellIs" dxfId="8" priority="7" operator="equal">
      <formula>"Low"</formula>
    </cfRule>
    <cfRule type="cellIs" dxfId="7" priority="8" operator="equal">
      <formula>"Medium"</formula>
    </cfRule>
    <cfRule type="cellIs" dxfId="6" priority="9" operator="equal">
      <formula>"High"</formula>
    </cfRule>
  </conditionalFormatting>
  <conditionalFormatting sqref="C2:C12">
    <cfRule type="cellIs" dxfId="5" priority="4" operator="equal">
      <formula>"Low"</formula>
    </cfRule>
    <cfRule type="cellIs" dxfId="4" priority="5" operator="equal">
      <formula>"Medium"</formula>
    </cfRule>
    <cfRule type="cellIs" dxfId="3"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4B8B7F4-A42A-4B38-BB52-5B98A1361609}">
            <xm:f>Lists!$C$4</xm:f>
            <x14:dxf>
              <font>
                <color auto="1"/>
              </font>
              <fill>
                <patternFill>
                  <bgColor rgb="FFFF3300"/>
                </patternFill>
              </fill>
            </x14:dxf>
          </x14:cfRule>
          <x14:cfRule type="cellIs" priority="2" operator="equal" id="{8066FF22-AFDB-41D7-A653-D76342D27ED7}">
            <xm:f>Lists!$C$3</xm:f>
            <x14:dxf>
              <font>
                <color auto="1"/>
              </font>
              <fill>
                <patternFill>
                  <bgColor rgb="FFFFC000"/>
                </patternFill>
              </fill>
            </x14:dxf>
          </x14:cfRule>
          <x14:cfRule type="cellIs" priority="3" operator="equal" id="{E2ABEE12-0A4B-4285-91F8-7F6C537FE8A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5A63EFC-E414-4C89-B07C-0D7CB1F50011}">
          <x14:formula1>
            <xm:f>Lists!$C$2:$C$4</xm:f>
          </x14:formula1>
          <xm:sqref>D3:D50</xm:sqref>
        </x14:dataValidation>
        <x14:dataValidation type="list" allowBlank="1" showInputMessage="1" showErrorMessage="1" xr:uid="{FD9D4E83-77BC-4F64-8C9A-D32B942799B1}">
          <x14:formula1>
            <xm:f>Lists!$B$2:$B$4</xm:f>
          </x14:formula1>
          <xm:sqref>C2:C50</xm:sqref>
        </x14:dataValidation>
        <x14:dataValidation type="list" allowBlank="1" showInputMessage="1" showErrorMessage="1" xr:uid="{600DB15E-278F-474C-9363-2E6176410FAC}">
          <x14:formula1>
            <xm:f>Lists!$A$2:$A$4</xm:f>
          </x14:formula1>
          <xm:sqref>B2:B50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dimension ref="A1:Y24"/>
  <sheetViews>
    <sheetView topLeftCell="G1" workbookViewId="0">
      <selection activeCell="Y8" sqref="Y8"/>
    </sheetView>
  </sheetViews>
  <sheetFormatPr defaultRowHeight="14.4" x14ac:dyDescent="0.3"/>
  <cols>
    <col min="1" max="1" width="11.88671875" customWidth="1"/>
    <col min="2" max="2" width="18" customWidth="1"/>
    <col min="3" max="3" width="21" customWidth="1"/>
    <col min="4" max="4" width="17.44140625" customWidth="1"/>
    <col min="5" max="25" width="10" customWidth="1"/>
  </cols>
  <sheetData>
    <row r="1" spans="1:25" x14ac:dyDescent="0.3">
      <c r="A1" s="1" t="s">
        <v>8</v>
      </c>
      <c r="B1" s="1" t="s">
        <v>9</v>
      </c>
      <c r="C1" s="1" t="s">
        <v>10</v>
      </c>
    </row>
    <row r="2" spans="1:25" x14ac:dyDescent="0.3">
      <c r="A2" t="s">
        <v>13</v>
      </c>
      <c r="B2" t="s">
        <v>13</v>
      </c>
      <c r="C2" t="s">
        <v>14</v>
      </c>
    </row>
    <row r="3" spans="1:25" x14ac:dyDescent="0.3">
      <c r="A3" t="s">
        <v>12</v>
      </c>
      <c r="B3" t="s">
        <v>12</v>
      </c>
      <c r="C3" t="s">
        <v>19</v>
      </c>
    </row>
    <row r="4" spans="1:25" x14ac:dyDescent="0.3">
      <c r="A4" t="s">
        <v>11</v>
      </c>
      <c r="B4" t="s">
        <v>11</v>
      </c>
      <c r="C4" t="s">
        <v>16</v>
      </c>
    </row>
    <row r="7" spans="1:25" x14ac:dyDescent="0.3">
      <c r="D7" s="3" t="s">
        <v>310</v>
      </c>
      <c r="E7" s="3" t="s">
        <v>311</v>
      </c>
      <c r="F7" s="3" t="s">
        <v>20</v>
      </c>
      <c r="G7" s="3" t="s">
        <v>21</v>
      </c>
      <c r="H7" s="3" t="s">
        <v>22</v>
      </c>
      <c r="I7" s="3" t="s">
        <v>23</v>
      </c>
      <c r="J7" s="3" t="s">
        <v>24</v>
      </c>
      <c r="K7" s="3" t="s">
        <v>312</v>
      </c>
      <c r="L7" s="3" t="s">
        <v>313</v>
      </c>
      <c r="M7" s="3" t="s">
        <v>314</v>
      </c>
      <c r="N7" s="3" t="s">
        <v>25</v>
      </c>
      <c r="O7" s="3" t="s">
        <v>26</v>
      </c>
      <c r="P7" s="3" t="s">
        <v>315</v>
      </c>
      <c r="Q7" s="3" t="s">
        <v>316</v>
      </c>
      <c r="R7" s="3" t="s">
        <v>27</v>
      </c>
      <c r="S7" s="3" t="s">
        <v>28</v>
      </c>
      <c r="T7" s="3" t="s">
        <v>29</v>
      </c>
      <c r="U7" s="3" t="s">
        <v>30</v>
      </c>
      <c r="V7" s="3" t="s">
        <v>31</v>
      </c>
      <c r="W7" s="3" t="s">
        <v>32</v>
      </c>
      <c r="X7" s="3" t="s">
        <v>33</v>
      </c>
      <c r="Y7" s="3" t="s">
        <v>34</v>
      </c>
    </row>
    <row r="8" spans="1:25" x14ac:dyDescent="0.3">
      <c r="D8" s="4">
        <f>IF('Criteria 1a'!$D$2="Fully Compliant",1,IF('Criteria 1a'!$D$2="Partially Compliant",2,IF('Criteria 1a'!$D$2="Non Compliant",3,0)))</f>
        <v>1</v>
      </c>
      <c r="E8" s="4">
        <f>IF('Criteria 1b'!$D$2="Fully Compliant",1,IF('Criteria 1b'!$D$2="Partially Compliant",2,IF('Criteria 1b'!$D$2="Non Compliant",3,0)))</f>
        <v>1</v>
      </c>
      <c r="F8" s="4">
        <f>IF('Criteria 2'!$D$2="Fully Compliant",1,IF('Criteria 2'!$D$2="Partially Compliant",2,IF('Criteria 2'!$D$2="Non Compliant",3,0)))</f>
        <v>1</v>
      </c>
      <c r="G8" s="4">
        <f>IF('Criteria 3'!$D$2="Fully Compliant",1,IF('Criteria 3'!$D$2="Partially Compliant",2,IF('Criteria 3'!$D$2="Non Compliant",3,0)))</f>
        <v>1</v>
      </c>
      <c r="H8" s="4">
        <f>IF('Criteria 4'!$D$2="Fully Compliant",1,IF('Criteria 4'!$D$2="Partially Compliant",2,IF('Criteria 4'!$D$2="Non Compliant",3,0)))</f>
        <v>1</v>
      </c>
      <c r="I8" s="4">
        <f>IF('Criteria 5'!$D$2="Fully Compliant",1,IF('Criteria 5'!$D$2="Partially Compliant",2,IF('Criteria 5'!$D$2="Non Compliant",3,0)))</f>
        <v>1</v>
      </c>
      <c r="J8" s="4">
        <f>IF('Criteria 6'!$D$2="Fully Compliant",1,IF('Criteria 6'!$D$2="Partially Compliant",2,IF('Criteria 6'!$D$2="Non Compliant",3,0)))</f>
        <v>1</v>
      </c>
      <c r="K8" s="4">
        <f>IF('Criteria 7a'!$D$2="Fully Compliant",1,IF('Criteria 7a'!$D$2="Partially Compliant",2,IF('Criteria 7a'!$D$2="Non Compliant",3,0)))</f>
        <v>1</v>
      </c>
      <c r="L8" s="4">
        <f>IF('Criteria 7b'!$D$2="Fully Compliant",1,IF('Criteria 7b'!$D$2="Partially Compliant",2,IF('Criteria 7b'!$D$2="Non Compliant",3,0)))</f>
        <v>1</v>
      </c>
      <c r="M8" s="4">
        <f>IF('Criteria 7c'!$D$2="Fully Compliant",1,IF('Criteria 7c'!$D$2="Partially Compliant",2,IF('Criteria 7c'!$D$2="Non Compliant",3,0)))</f>
        <v>1</v>
      </c>
      <c r="N8" s="4">
        <f>IF('Criteria 8'!$D$2="Fully Compliant",1,IF('Criteria 8'!$D$2="Partially Compliant",2,IF('Criteria 8'!$D$2="Non Compliant",3,0)))</f>
        <v>1</v>
      </c>
      <c r="O8" s="4">
        <f>IF('Criteria 9'!$D$2="Fully Compliant",1,IF('Criteria 9'!$D$2="Partially Compliant",2,IF('Criteria 9'!$D$2="Non Compliant",3,0)))</f>
        <v>1</v>
      </c>
      <c r="P8" s="4">
        <f>IF('Criteria 10a'!$D$2="Fully Compliant",1,IF('Criteria 10a'!$D$2="Partially Compliant",2,IF('Criteria 10a'!$D$2="Non Compliant",3,0)))</f>
        <v>1</v>
      </c>
      <c r="Q8" s="4">
        <f>IF('Criteria 10b'!$D$2="Fully Compliant",1,IF('Criteria 10b'!$D$2="Partially Compliant",2,IF('Criteria 10b'!$D$2="Non Compliant",3,0)))</f>
        <v>1</v>
      </c>
      <c r="R8" s="4">
        <f>IF('Criteria 11'!$D$2="Fully Compliant",1,IF('Criteria 11'!$D$2="Partially Compliant",2,IF('Criteria 11'!$D$2="Non Compliant",3,0)))</f>
        <v>1</v>
      </c>
      <c r="S8" s="4">
        <f>IF('Criteria 12'!$D$2="Fully Compliant",1,IF('Criteria 12'!$D$2="Partially Compliant",2,IF('Criteria 12'!$D$2="Non Compliant",3,0)))</f>
        <v>1</v>
      </c>
      <c r="T8" s="4">
        <f>IF('Criteria 13'!$D$2="Fully Compliant",1,IF('Criteria 13'!$D$2="Partially Compliant",2,IF('Criteria 13'!$D$2="Non Compliant",3,0)))</f>
        <v>1</v>
      </c>
      <c r="U8" s="4">
        <f>IF('Criteria 14'!$D$2="Fully Compliant",1,IF('Criteria 14'!$D$2="Partially Compliant",2,IF('Criteria 14'!$D$2="Non Compliant",3,0)))</f>
        <v>1</v>
      </c>
      <c r="V8" s="4">
        <f>IF('Criteria 15'!$D$2="Fully Compliant",1,IF('Criteria 15'!$D$2="Partially Compliant",2,IF('Criteria 15'!$D$2="Non Compliant",3,0)))</f>
        <v>1</v>
      </c>
      <c r="W8" s="4">
        <f>IF('Criteria 16'!$D$2="Fully Compliant",1,IF('Criteria 16'!$D$2="Partially Compliant",2,IF('Criteria 16'!$D$2="Non Compliant",3,0)))</f>
        <v>1</v>
      </c>
      <c r="X8" s="4">
        <f>IF('Criteria 17'!$D$2="Fully Compliant",1,IF('Criteria 17'!$D$2="Partially Compliant",2,IF('Criteria 17'!$D$2="Non Compliant",3,0)))</f>
        <v>1</v>
      </c>
      <c r="Y8" s="4">
        <f>IF('Criteria 18'!$D$2="Fully Compliant",1,IF('Criteria 18'!$D$2="Partially Compliant",2,IF('Criteria 18'!$D$2="Non Compliant",3,0)))</f>
        <v>1</v>
      </c>
    </row>
    <row r="9" spans="1:25" x14ac:dyDescent="0.3">
      <c r="A9" s="19"/>
    </row>
    <row r="10" spans="1:25" x14ac:dyDescent="0.3">
      <c r="A10" s="19"/>
      <c r="D10" s="20" t="s">
        <v>14</v>
      </c>
      <c r="E10" s="21">
        <f>COUNTIF($D$8:$Y$8,1)</f>
        <v>22</v>
      </c>
    </row>
    <row r="11" spans="1:25" x14ac:dyDescent="0.3">
      <c r="A11" s="19"/>
      <c r="D11" s="20" t="s">
        <v>35</v>
      </c>
      <c r="E11" s="22">
        <f>COUNTIF($D$8:$Y$8,2)</f>
        <v>0</v>
      </c>
    </row>
    <row r="12" spans="1:25" x14ac:dyDescent="0.3">
      <c r="A12" s="19"/>
      <c r="D12" s="20" t="s">
        <v>36</v>
      </c>
      <c r="E12" s="23">
        <f>COUNTIF($D$8:$Y$8,3)</f>
        <v>0</v>
      </c>
    </row>
    <row r="13" spans="1:25" x14ac:dyDescent="0.3">
      <c r="A13" s="19"/>
    </row>
    <row r="14" spans="1:25" x14ac:dyDescent="0.3">
      <c r="A14" s="19"/>
    </row>
    <row r="15" spans="1:25" x14ac:dyDescent="0.3">
      <c r="A15" s="19"/>
    </row>
    <row r="16" spans="1:25"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sheetData>
  <phoneticPr fontId="2"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dimension ref="A1:H13"/>
  <sheetViews>
    <sheetView zoomScaleNormal="100" workbookViewId="0">
      <selection activeCell="A10" sqref="A10"/>
    </sheetView>
  </sheetViews>
  <sheetFormatPr defaultColWidth="9" defaultRowHeight="39.450000000000003" customHeight="1" x14ac:dyDescent="0.3"/>
  <cols>
    <col min="1" max="1" width="50.5546875" style="51" customWidth="1"/>
    <col min="2" max="3" width="12.109375" style="51" customWidth="1"/>
    <col min="4" max="4" width="12.5546875" style="51" customWidth="1"/>
    <col min="5" max="5" width="19.5546875" style="51" customWidth="1"/>
    <col min="6" max="6" width="15.5546875" style="51" customWidth="1"/>
    <col min="7" max="7" width="50.5546875" style="51" customWidth="1"/>
    <col min="8" max="8" width="50.77734375" style="51" customWidth="1"/>
    <col min="9" max="16384" width="9" style="51"/>
  </cols>
  <sheetData>
    <row r="1" spans="1:8" s="32" customFormat="1" ht="81" customHeight="1" x14ac:dyDescent="0.3">
      <c r="A1" s="30" t="s">
        <v>210</v>
      </c>
      <c r="B1" s="31" t="s">
        <v>8</v>
      </c>
      <c r="C1" s="31" t="s">
        <v>9</v>
      </c>
      <c r="D1" s="31" t="s">
        <v>10</v>
      </c>
      <c r="E1" s="31" t="s">
        <v>38</v>
      </c>
      <c r="F1" s="31" t="s">
        <v>39</v>
      </c>
      <c r="G1" s="28" t="s">
        <v>40</v>
      </c>
      <c r="H1" s="28" t="s">
        <v>41</v>
      </c>
    </row>
    <row r="2" spans="1:8" ht="39.450000000000003" customHeight="1" x14ac:dyDescent="0.3">
      <c r="A2" s="58" t="s">
        <v>205</v>
      </c>
      <c r="B2" s="25"/>
      <c r="C2" s="25"/>
      <c r="D2" s="29" t="str">
        <f t="shared" ref="D2" si="0">IF(COUNTIF(D3:D50,"Non Compliant")&gt;0,"Non Compliant",IF(COUNTIF(D3:D50,"Partially Compliant")&gt;0,"Partially Compliant","Fully Compliant"))</f>
        <v>Fully Compliant</v>
      </c>
      <c r="E2" s="59"/>
      <c r="F2" s="60"/>
      <c r="G2" s="59"/>
      <c r="H2" s="59"/>
    </row>
    <row r="3" spans="1:8" ht="39.450000000000003" customHeight="1" x14ac:dyDescent="0.3">
      <c r="A3" s="61" t="s">
        <v>235</v>
      </c>
      <c r="B3" s="4"/>
      <c r="C3" s="4"/>
      <c r="D3" s="4"/>
      <c r="E3" s="62"/>
      <c r="F3" s="63"/>
      <c r="G3" s="62"/>
      <c r="H3" s="62"/>
    </row>
    <row r="4" spans="1:8" ht="39.450000000000003" customHeight="1" x14ac:dyDescent="0.3">
      <c r="A4" s="61" t="s">
        <v>236</v>
      </c>
      <c r="B4" s="4"/>
      <c r="C4" s="4"/>
      <c r="D4" s="4"/>
      <c r="E4" s="62"/>
      <c r="F4" s="63"/>
      <c r="G4" s="62"/>
      <c r="H4" s="62"/>
    </row>
    <row r="5" spans="1:8" ht="39.450000000000003" customHeight="1" x14ac:dyDescent="0.3">
      <c r="A5" s="61" t="s">
        <v>237</v>
      </c>
      <c r="B5" s="4"/>
      <c r="C5" s="4"/>
      <c r="D5" s="4"/>
      <c r="E5" s="62"/>
      <c r="F5" s="63"/>
      <c r="G5" s="62"/>
      <c r="H5" s="62"/>
    </row>
    <row r="6" spans="1:8" ht="39.450000000000003" customHeight="1" x14ac:dyDescent="0.3">
      <c r="A6" s="61" t="s">
        <v>238</v>
      </c>
      <c r="B6" s="4"/>
      <c r="C6" s="4"/>
      <c r="D6" s="4"/>
      <c r="E6" s="62"/>
      <c r="F6" s="63"/>
      <c r="G6" s="62"/>
      <c r="H6" s="62"/>
    </row>
    <row r="7" spans="1:8" ht="39.450000000000003" customHeight="1" x14ac:dyDescent="0.3">
      <c r="A7" s="61" t="s">
        <v>239</v>
      </c>
      <c r="B7" s="4"/>
      <c r="C7" s="4"/>
      <c r="D7" s="4"/>
      <c r="E7" s="62"/>
      <c r="F7" s="63"/>
      <c r="G7" s="62"/>
      <c r="H7" s="62"/>
    </row>
    <row r="8" spans="1:8" ht="39.450000000000003" customHeight="1" x14ac:dyDescent="0.3">
      <c r="A8" s="61" t="s">
        <v>240</v>
      </c>
      <c r="B8" s="4"/>
      <c r="C8" s="4"/>
      <c r="D8" s="4"/>
      <c r="E8" s="62"/>
      <c r="F8" s="63"/>
      <c r="G8" s="62"/>
      <c r="H8" s="62"/>
    </row>
    <row r="9" spans="1:8" ht="39.450000000000003" customHeight="1" x14ac:dyDescent="0.3">
      <c r="A9" s="61" t="s">
        <v>241</v>
      </c>
      <c r="B9" s="4"/>
      <c r="C9" s="4"/>
      <c r="D9" s="4"/>
      <c r="E9" s="62"/>
      <c r="F9" s="63"/>
      <c r="G9" s="62"/>
      <c r="H9" s="62"/>
    </row>
    <row r="10" spans="1:8" ht="39.450000000000003" customHeight="1" x14ac:dyDescent="0.3">
      <c r="A10" s="61" t="s">
        <v>242</v>
      </c>
      <c r="B10" s="4"/>
      <c r="C10" s="4"/>
      <c r="D10" s="4"/>
      <c r="E10" s="62"/>
      <c r="F10" s="63"/>
      <c r="G10" s="62"/>
      <c r="H10" s="62"/>
    </row>
    <row r="11" spans="1:8" ht="39.450000000000003" customHeight="1" x14ac:dyDescent="0.3">
      <c r="A11" s="61" t="s">
        <v>243</v>
      </c>
      <c r="B11" s="4"/>
      <c r="C11" s="4"/>
      <c r="D11" s="4"/>
      <c r="E11" s="62"/>
      <c r="F11" s="63"/>
      <c r="G11" s="62"/>
      <c r="H11" s="62"/>
    </row>
    <row r="12" spans="1:8" ht="39.450000000000003" customHeight="1" x14ac:dyDescent="0.3">
      <c r="A12" s="61" t="s">
        <v>244</v>
      </c>
      <c r="B12" s="39"/>
      <c r="C12" s="39"/>
      <c r="D12" s="39"/>
      <c r="E12" s="65"/>
      <c r="F12" s="66"/>
      <c r="G12" s="62"/>
      <c r="H12" s="62"/>
    </row>
    <row r="13" spans="1:8" ht="39.450000000000003" customHeight="1" x14ac:dyDescent="0.3">
      <c r="A13" s="61" t="s">
        <v>245</v>
      </c>
      <c r="B13" s="39"/>
      <c r="C13" s="39"/>
      <c r="D13" s="39"/>
      <c r="E13" s="65"/>
      <c r="F13" s="66"/>
      <c r="G13" s="65"/>
      <c r="H13" s="65"/>
    </row>
  </sheetData>
  <phoneticPr fontId="2" type="noConversion"/>
  <conditionalFormatting sqref="B2:B13">
    <cfRule type="cellIs" dxfId="197" priority="7" operator="equal">
      <formula>"Low"</formula>
    </cfRule>
    <cfRule type="cellIs" dxfId="196" priority="8" operator="equal">
      <formula>"Medium"</formula>
    </cfRule>
    <cfRule type="cellIs" dxfId="195" priority="9" operator="equal">
      <formula>"High"</formula>
    </cfRule>
  </conditionalFormatting>
  <conditionalFormatting sqref="C2:C13">
    <cfRule type="cellIs" dxfId="194" priority="4" operator="equal">
      <formula>"Low"</formula>
    </cfRule>
    <cfRule type="cellIs" dxfId="193" priority="5" operator="equal">
      <formula>"Medium"</formula>
    </cfRule>
    <cfRule type="cellIs" dxfId="192"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7E78FA87-A34C-4137-9D29-37332DDA75DE}">
            <xm:f>Lists!$C$4</xm:f>
            <x14:dxf>
              <font>
                <color auto="1"/>
              </font>
              <fill>
                <patternFill>
                  <bgColor rgb="FFFF3300"/>
                </patternFill>
              </fill>
            </x14:dxf>
          </x14:cfRule>
          <x14:cfRule type="cellIs" priority="2" operator="equal" id="{0902DEE1-0C7C-4204-BD0F-FCE14E6DDAFA}">
            <xm:f>Lists!$C$3</xm:f>
            <x14:dxf>
              <font>
                <color auto="1"/>
              </font>
              <fill>
                <patternFill>
                  <bgColor rgb="FFFFC000"/>
                </patternFill>
              </fill>
            </x14:dxf>
          </x14:cfRule>
          <x14:cfRule type="cellIs" priority="3" operator="equal" id="{4099B4DA-2C73-409C-B61D-7616E6041547}">
            <xm:f>Lists!$C$2</xm:f>
            <x14:dxf>
              <font>
                <color auto="1"/>
              </font>
              <fill>
                <patternFill>
                  <bgColor rgb="FF92D050"/>
                </patternFill>
              </fill>
            </x14:dxf>
          </x14:cfRule>
          <xm:sqref>D2:D13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B3:B50</xm:sqref>
        </x14:dataValidation>
        <x14:dataValidation type="list" allowBlank="1" showInputMessage="1" showErrorMessage="1" xr:uid="{90AA81DA-FCF1-4E01-A79B-CDAEE7FE36F3}">
          <x14:formula1>
            <xm:f>Lists!$B$2:$B$4</xm:f>
          </x14:formula1>
          <xm:sqref>C3:C12 C14:C50</xm:sqref>
        </x14:dataValidation>
        <x14:dataValidation type="list" allowBlank="1" showInputMessage="1" showErrorMessage="1" xr:uid="{B6486F59-4D03-4B71-A36B-7DC1647D4E5D}">
          <x14:formula1>
            <xm:f>Lists!$C$2:$C$4</xm:f>
          </x14:formula1>
          <xm:sqref>D3:D12 D14:D50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75C0B-8679-4A21-BC19-8CE53107E115}">
  <dimension ref="A1:H13"/>
  <sheetViews>
    <sheetView zoomScaleNormal="100" workbookViewId="0">
      <selection activeCell="A3" sqref="A3:A13"/>
    </sheetView>
  </sheetViews>
  <sheetFormatPr defaultColWidth="9" defaultRowHeight="39.450000000000003" customHeight="1" x14ac:dyDescent="0.3"/>
  <cols>
    <col min="1" max="1" width="50.5546875" style="51" customWidth="1"/>
    <col min="2" max="3" width="12.109375" style="51" customWidth="1"/>
    <col min="4" max="4" width="12.5546875" style="51" customWidth="1"/>
    <col min="5" max="5" width="19.5546875" style="51" customWidth="1"/>
    <col min="6" max="6" width="15.5546875" style="51" customWidth="1"/>
    <col min="7" max="7" width="50.5546875" style="51" customWidth="1"/>
    <col min="8" max="8" width="50.77734375" style="51" customWidth="1"/>
    <col min="9" max="16384" width="9" style="51"/>
  </cols>
  <sheetData>
    <row r="1" spans="1:8" s="32" customFormat="1" ht="81" customHeight="1" x14ac:dyDescent="0.3">
      <c r="A1" s="30" t="s">
        <v>211</v>
      </c>
      <c r="B1" s="31" t="s">
        <v>8</v>
      </c>
      <c r="C1" s="31" t="s">
        <v>9</v>
      </c>
      <c r="D1" s="31" t="s">
        <v>10</v>
      </c>
      <c r="E1" s="31" t="s">
        <v>38</v>
      </c>
      <c r="F1" s="31" t="s">
        <v>39</v>
      </c>
      <c r="G1" s="28" t="s">
        <v>40</v>
      </c>
      <c r="H1" s="28" t="s">
        <v>41</v>
      </c>
    </row>
    <row r="2" spans="1:8" ht="39.450000000000003" customHeight="1" x14ac:dyDescent="0.3">
      <c r="A2" s="58" t="s">
        <v>205</v>
      </c>
      <c r="B2" s="25"/>
      <c r="C2" s="25"/>
      <c r="D2" s="29" t="str">
        <f t="shared" ref="D2" si="0">IF(COUNTIF(D3:D50,"Non Compliant")&gt;0,"Non Compliant",IF(COUNTIF(D3:D50,"Partially Compliant")&gt;0,"Partially Compliant","Fully Compliant"))</f>
        <v>Fully Compliant</v>
      </c>
      <c r="E2" s="59"/>
      <c r="F2" s="60"/>
      <c r="G2" s="59"/>
      <c r="H2" s="59"/>
    </row>
    <row r="3" spans="1:8" ht="39.450000000000003" customHeight="1" x14ac:dyDescent="0.3">
      <c r="A3" s="61" t="s">
        <v>224</v>
      </c>
      <c r="B3" s="4"/>
      <c r="C3" s="4"/>
      <c r="D3" s="4"/>
      <c r="E3" s="62"/>
      <c r="F3" s="63"/>
      <c r="G3" s="62"/>
      <c r="H3" s="62"/>
    </row>
    <row r="4" spans="1:8" ht="39.450000000000003" customHeight="1" x14ac:dyDescent="0.3">
      <c r="A4" s="61" t="s">
        <v>225</v>
      </c>
      <c r="B4" s="4"/>
      <c r="C4" s="4"/>
      <c r="D4" s="4"/>
      <c r="E4" s="62"/>
      <c r="F4" s="63"/>
      <c r="G4" s="62"/>
      <c r="H4" s="62"/>
    </row>
    <row r="5" spans="1:8" ht="39.450000000000003" customHeight="1" x14ac:dyDescent="0.3">
      <c r="A5" s="61" t="s">
        <v>226</v>
      </c>
      <c r="B5" s="4"/>
      <c r="C5" s="4"/>
      <c r="D5" s="4"/>
      <c r="E5" s="62"/>
      <c r="F5" s="63"/>
      <c r="G5" s="62"/>
      <c r="H5" s="62"/>
    </row>
    <row r="6" spans="1:8" ht="39.450000000000003" customHeight="1" x14ac:dyDescent="0.3">
      <c r="A6" s="61" t="s">
        <v>227</v>
      </c>
      <c r="B6" s="4"/>
      <c r="C6" s="4"/>
      <c r="D6" s="4"/>
      <c r="E6" s="62"/>
      <c r="F6" s="63"/>
      <c r="G6" s="62"/>
      <c r="H6" s="62"/>
    </row>
    <row r="7" spans="1:8" ht="39.450000000000003" customHeight="1" x14ac:dyDescent="0.3">
      <c r="A7" s="61" t="s">
        <v>228</v>
      </c>
      <c r="B7" s="4"/>
      <c r="C7" s="4"/>
      <c r="D7" s="4"/>
      <c r="E7" s="62"/>
      <c r="F7" s="63"/>
      <c r="G7" s="62"/>
      <c r="H7" s="62"/>
    </row>
    <row r="8" spans="1:8" ht="39.450000000000003" customHeight="1" x14ac:dyDescent="0.3">
      <c r="A8" s="61" t="s">
        <v>229</v>
      </c>
      <c r="B8" s="4"/>
      <c r="C8" s="4"/>
      <c r="D8" s="4"/>
      <c r="E8" s="62"/>
      <c r="F8" s="63"/>
      <c r="G8" s="62"/>
      <c r="H8" s="62"/>
    </row>
    <row r="9" spans="1:8" ht="39.450000000000003" customHeight="1" x14ac:dyDescent="0.3">
      <c r="A9" s="61" t="s">
        <v>230</v>
      </c>
      <c r="B9" s="4"/>
      <c r="C9" s="4"/>
      <c r="D9" s="4"/>
      <c r="E9" s="62"/>
      <c r="F9" s="63"/>
      <c r="G9" s="62"/>
      <c r="H9" s="62"/>
    </row>
    <row r="10" spans="1:8" ht="39.450000000000003" customHeight="1" x14ac:dyDescent="0.3">
      <c r="A10" s="61" t="s">
        <v>231</v>
      </c>
      <c r="B10" s="4"/>
      <c r="C10" s="4"/>
      <c r="D10" s="4"/>
      <c r="E10" s="62"/>
      <c r="F10" s="63"/>
      <c r="G10" s="62"/>
      <c r="H10" s="62"/>
    </row>
    <row r="11" spans="1:8" ht="39.450000000000003" customHeight="1" x14ac:dyDescent="0.3">
      <c r="A11" s="61" t="s">
        <v>232</v>
      </c>
      <c r="B11" s="4"/>
      <c r="C11" s="4"/>
      <c r="D11" s="4"/>
      <c r="E11" s="62"/>
      <c r="F11" s="63"/>
      <c r="G11" s="62"/>
      <c r="H11" s="62"/>
    </row>
    <row r="12" spans="1:8" ht="39.450000000000003" customHeight="1" x14ac:dyDescent="0.3">
      <c r="A12" s="61" t="s">
        <v>233</v>
      </c>
      <c r="B12" s="39"/>
      <c r="C12" s="39"/>
      <c r="D12" s="39"/>
      <c r="E12" s="65"/>
      <c r="F12" s="66"/>
      <c r="G12" s="62"/>
      <c r="H12" s="62"/>
    </row>
    <row r="13" spans="1:8" ht="39.450000000000003" customHeight="1" x14ac:dyDescent="0.3">
      <c r="A13" s="61" t="s">
        <v>234</v>
      </c>
      <c r="B13" s="39"/>
      <c r="C13" s="39"/>
      <c r="D13" s="39"/>
      <c r="E13" s="65"/>
      <c r="F13" s="66"/>
      <c r="G13" s="65"/>
      <c r="H13" s="65"/>
    </row>
  </sheetData>
  <phoneticPr fontId="2" type="noConversion"/>
  <conditionalFormatting sqref="B2:B13">
    <cfRule type="cellIs" dxfId="188" priority="7" operator="equal">
      <formula>"Low"</formula>
    </cfRule>
    <cfRule type="cellIs" dxfId="187" priority="8" operator="equal">
      <formula>"Medium"</formula>
    </cfRule>
    <cfRule type="cellIs" dxfId="186" priority="9" operator="equal">
      <formula>"High"</formula>
    </cfRule>
  </conditionalFormatting>
  <conditionalFormatting sqref="C2:C13">
    <cfRule type="cellIs" dxfId="185" priority="4" operator="equal">
      <formula>"Low"</formula>
    </cfRule>
    <cfRule type="cellIs" dxfId="184" priority="5" operator="equal">
      <formula>"Medium"</formula>
    </cfRule>
    <cfRule type="cellIs" dxfId="183"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2CB8B19F-D117-4C7B-8BA1-29501491026C}">
            <xm:f>Lists!$C$4</xm:f>
            <x14:dxf>
              <font>
                <color auto="1"/>
              </font>
              <fill>
                <patternFill>
                  <bgColor rgb="FFFF3300"/>
                </patternFill>
              </fill>
            </x14:dxf>
          </x14:cfRule>
          <x14:cfRule type="cellIs" priority="2" operator="equal" id="{34E0891A-F02F-4AA7-BA22-5EDA40D62BCC}">
            <xm:f>Lists!$C$3</xm:f>
            <x14:dxf>
              <font>
                <color auto="1"/>
              </font>
              <fill>
                <patternFill>
                  <bgColor rgb="FFFFC000"/>
                </patternFill>
              </fill>
            </x14:dxf>
          </x14:cfRule>
          <x14:cfRule type="cellIs" priority="3" operator="equal" id="{17AD5C4C-4048-42D3-8D89-255CA189029E}">
            <xm:f>Lists!$C$2</xm:f>
            <x14:dxf>
              <font>
                <color auto="1"/>
              </font>
              <fill>
                <patternFill>
                  <bgColor rgb="FF92D050"/>
                </patternFill>
              </fill>
            </x14:dxf>
          </x14:cfRule>
          <xm:sqref>D2:D13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C478C0-D85A-49C0-9D0B-33731F9A0474}">
          <x14:formula1>
            <xm:f>Lists!$C$2:$C$4</xm:f>
          </x14:formula1>
          <xm:sqref>D3:D12 D14:D50</xm:sqref>
        </x14:dataValidation>
        <x14:dataValidation type="list" allowBlank="1" showInputMessage="1" showErrorMessage="1" xr:uid="{027EE86C-A784-4745-B25F-B2FAFA041382}">
          <x14:formula1>
            <xm:f>Lists!$B$2:$B$4</xm:f>
          </x14:formula1>
          <xm:sqref>C3:C12 C14:C50</xm:sqref>
        </x14:dataValidation>
        <x14:dataValidation type="list" allowBlank="1" showInputMessage="1" showErrorMessage="1" xr:uid="{22F09074-32F8-42C7-B715-C17F5C36ED26}">
          <x14:formula1>
            <xm:f>Lists!$A$2:$A$4</xm:f>
          </x14:formula1>
          <xm:sqref>B3:B50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dimension ref="A1:H12"/>
  <sheetViews>
    <sheetView workbookViewId="0">
      <selection activeCell="A4" sqref="A4"/>
    </sheetView>
  </sheetViews>
  <sheetFormatPr defaultColWidth="9" defaultRowHeight="39.450000000000003" customHeight="1" x14ac:dyDescent="0.3"/>
  <cols>
    <col min="1" max="1" width="54.44140625" style="51" customWidth="1"/>
    <col min="2" max="3" width="12.109375" style="51" customWidth="1"/>
    <col min="4" max="4" width="12.5546875" style="51" customWidth="1"/>
    <col min="5" max="5" width="19.5546875" style="51" customWidth="1"/>
    <col min="6" max="6" width="27.5546875" style="51" customWidth="1"/>
    <col min="7" max="8" width="50.77734375" style="51" customWidth="1"/>
    <col min="9" max="16384" width="9" style="51"/>
  </cols>
  <sheetData>
    <row r="1" spans="1:8" s="32" customFormat="1" ht="64.5" customHeight="1" x14ac:dyDescent="0.3">
      <c r="A1" s="57" t="s">
        <v>201</v>
      </c>
      <c r="B1" s="31" t="s">
        <v>8</v>
      </c>
      <c r="C1" s="31" t="s">
        <v>9</v>
      </c>
      <c r="D1" s="31" t="s">
        <v>10</v>
      </c>
      <c r="E1" s="31" t="s">
        <v>38</v>
      </c>
      <c r="F1" s="31" t="s">
        <v>39</v>
      </c>
      <c r="G1" s="42" t="s">
        <v>40</v>
      </c>
      <c r="H1" s="28" t="s">
        <v>41</v>
      </c>
    </row>
    <row r="2" spans="1:8" s="32" customFormat="1" ht="39.450000000000003" customHeight="1" x14ac:dyDescent="0.3">
      <c r="A2" s="58" t="s">
        <v>205</v>
      </c>
      <c r="B2" s="25"/>
      <c r="C2" s="25"/>
      <c r="D2" s="25" t="str">
        <f t="shared" ref="D2" si="0">IF(COUNTIF(D3:D50,"Non Compliant")&gt;0,"Non Compliant",IF(COUNTIF(D3:D50,"Partially Compliant")&gt;0,"Partially Compliant","Fully Compliant"))</f>
        <v>Fully Compliant</v>
      </c>
      <c r="E2" s="59"/>
      <c r="F2" s="60"/>
      <c r="G2" s="68"/>
      <c r="H2" s="59"/>
    </row>
    <row r="3" spans="1:8" ht="39.450000000000003" customHeight="1" x14ac:dyDescent="0.3">
      <c r="A3" s="61" t="s">
        <v>42</v>
      </c>
      <c r="B3" s="4"/>
      <c r="C3" s="4"/>
      <c r="D3" s="4"/>
      <c r="E3" s="62"/>
      <c r="F3" s="63"/>
      <c r="G3" s="69"/>
      <c r="H3" s="62"/>
    </row>
    <row r="4" spans="1:8" ht="39.450000000000003" customHeight="1" x14ac:dyDescent="0.3">
      <c r="A4" s="61" t="s">
        <v>43</v>
      </c>
      <c r="B4" s="4"/>
      <c r="C4" s="4"/>
      <c r="D4" s="4"/>
      <c r="E4" s="62"/>
      <c r="F4" s="63"/>
      <c r="G4" s="69"/>
      <c r="H4" s="67"/>
    </row>
    <row r="5" spans="1:8" ht="39.450000000000003" customHeight="1" x14ac:dyDescent="0.3">
      <c r="A5" s="61" t="s">
        <v>44</v>
      </c>
      <c r="B5" s="4"/>
      <c r="C5" s="4"/>
      <c r="D5" s="4"/>
      <c r="E5" s="62"/>
      <c r="F5" s="63"/>
      <c r="G5" s="69"/>
      <c r="H5" s="62"/>
    </row>
    <row r="6" spans="1:8" ht="39.450000000000003" customHeight="1" x14ac:dyDescent="0.3">
      <c r="A6" s="61" t="s">
        <v>45</v>
      </c>
      <c r="B6" s="4"/>
      <c r="C6" s="4"/>
      <c r="D6" s="4"/>
      <c r="E6" s="62"/>
      <c r="F6" s="63"/>
      <c r="G6" s="69"/>
      <c r="H6" s="67"/>
    </row>
    <row r="7" spans="1:8" ht="39.450000000000003" customHeight="1" x14ac:dyDescent="0.3">
      <c r="A7" s="61" t="s">
        <v>46</v>
      </c>
      <c r="B7" s="4"/>
      <c r="C7" s="4"/>
      <c r="D7" s="4"/>
      <c r="E7" s="62"/>
      <c r="F7" s="63"/>
      <c r="G7" s="69"/>
      <c r="H7" s="62"/>
    </row>
    <row r="8" spans="1:8" ht="39.450000000000003" customHeight="1" x14ac:dyDescent="0.3">
      <c r="A8" s="61" t="s">
        <v>47</v>
      </c>
      <c r="B8" s="4"/>
      <c r="C8" s="4"/>
      <c r="D8" s="4"/>
      <c r="E8" s="62"/>
      <c r="F8" s="63"/>
      <c r="G8" s="69"/>
      <c r="H8" s="67"/>
    </row>
    <row r="9" spans="1:8" ht="39.450000000000003" customHeight="1" x14ac:dyDescent="0.3">
      <c r="A9" s="61" t="s">
        <v>48</v>
      </c>
      <c r="B9" s="4"/>
      <c r="C9" s="4"/>
      <c r="D9" s="4"/>
      <c r="E9" s="62"/>
      <c r="F9" s="63"/>
      <c r="G9" s="69"/>
      <c r="H9" s="62"/>
    </row>
    <row r="10" spans="1:8" ht="39.450000000000003" customHeight="1" x14ac:dyDescent="0.3">
      <c r="A10" s="61" t="s">
        <v>49</v>
      </c>
      <c r="B10" s="4"/>
      <c r="C10" s="4"/>
      <c r="D10" s="4"/>
      <c r="E10" s="62"/>
      <c r="F10" s="63"/>
      <c r="G10" s="69"/>
      <c r="H10" s="67"/>
    </row>
    <row r="11" spans="1:8" ht="39.450000000000003" customHeight="1" x14ac:dyDescent="0.3">
      <c r="A11" s="61" t="s">
        <v>50</v>
      </c>
      <c r="B11" s="4"/>
      <c r="C11" s="4"/>
      <c r="D11" s="4"/>
      <c r="E11" s="62"/>
      <c r="F11" s="63"/>
      <c r="G11" s="69"/>
      <c r="H11" s="65"/>
    </row>
    <row r="12" spans="1:8" ht="39.450000000000003" customHeight="1" x14ac:dyDescent="0.3">
      <c r="A12" s="64" t="s">
        <v>51</v>
      </c>
      <c r="B12" s="39"/>
      <c r="C12" s="39"/>
      <c r="D12" s="39"/>
      <c r="E12" s="65"/>
      <c r="F12" s="66"/>
      <c r="G12" s="70"/>
      <c r="H12" s="67"/>
    </row>
  </sheetData>
  <phoneticPr fontId="2" type="noConversion"/>
  <conditionalFormatting sqref="B2:B12">
    <cfRule type="cellIs" dxfId="179" priority="7" operator="equal">
      <formula>"Low"</formula>
    </cfRule>
    <cfRule type="cellIs" dxfId="178" priority="8" operator="equal">
      <formula>"Medium"</formula>
    </cfRule>
    <cfRule type="cellIs" dxfId="177" priority="9" operator="equal">
      <formula>"High"</formula>
    </cfRule>
  </conditionalFormatting>
  <conditionalFormatting sqref="C2:C12">
    <cfRule type="cellIs" dxfId="176" priority="4" operator="equal">
      <formula>"Low"</formula>
    </cfRule>
    <cfRule type="cellIs" dxfId="175" priority="5" operator="equal">
      <formula>"Medium"</formula>
    </cfRule>
    <cfRule type="cellIs" dxfId="174"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94F986B9-B30A-4773-A343-8D2B82DF7847}">
            <xm:f>Lists!$C$4</xm:f>
            <x14:dxf>
              <font>
                <color auto="1"/>
              </font>
              <fill>
                <patternFill>
                  <bgColor rgb="FFFF3300"/>
                </patternFill>
              </fill>
            </x14:dxf>
          </x14:cfRule>
          <x14:cfRule type="cellIs" priority="2" operator="equal" id="{0958BCA8-0DCF-4C88-B6DB-FCD4CF2AF944}">
            <xm:f>Lists!$C$3</xm:f>
            <x14:dxf>
              <font>
                <color auto="1"/>
              </font>
              <fill>
                <patternFill>
                  <bgColor rgb="FFFFC000"/>
                </patternFill>
              </fill>
            </x14:dxf>
          </x14:cfRule>
          <x14:cfRule type="cellIs" priority="3" operator="equal" id="{4B3128EC-D850-4334-82BF-8346E91C996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dimension ref="A1:H50"/>
  <sheetViews>
    <sheetView workbookViewId="0"/>
  </sheetViews>
  <sheetFormatPr defaultColWidth="9" defaultRowHeight="18" customHeight="1" x14ac:dyDescent="0.3"/>
  <cols>
    <col min="1" max="1" width="68.5546875" style="51" customWidth="1"/>
    <col min="2" max="3" width="12.109375" style="51" customWidth="1"/>
    <col min="4" max="4" width="12.5546875" style="51" customWidth="1"/>
    <col min="5" max="5" width="19.5546875" style="51" customWidth="1"/>
    <col min="6" max="6" width="27.5546875" style="51" customWidth="1"/>
    <col min="7" max="8" width="50.77734375" style="51" customWidth="1"/>
    <col min="9" max="16384" width="9" style="51"/>
  </cols>
  <sheetData>
    <row r="1" spans="1:8" ht="57.75" customHeight="1" x14ac:dyDescent="0.3">
      <c r="A1" s="46" t="s">
        <v>192</v>
      </c>
      <c r="B1" s="47" t="s">
        <v>8</v>
      </c>
      <c r="C1" s="47" t="s">
        <v>9</v>
      </c>
      <c r="D1" s="47" t="s">
        <v>10</v>
      </c>
      <c r="E1" s="47" t="s">
        <v>38</v>
      </c>
      <c r="F1" s="71" t="s">
        <v>39</v>
      </c>
      <c r="G1" s="47" t="s">
        <v>40</v>
      </c>
      <c r="H1" s="72" t="s">
        <v>41</v>
      </c>
    </row>
    <row r="2" spans="1:8" ht="39.450000000000003" customHeight="1" x14ac:dyDescent="0.3">
      <c r="A2" s="58" t="s">
        <v>205</v>
      </c>
      <c r="B2" s="48"/>
      <c r="C2" s="48"/>
      <c r="D2" s="48" t="str">
        <f t="shared" ref="D2" si="0">IF(COUNTIF(D3:D50,"Non Compliant")&gt;0,"Non Compliant",IF(COUNTIF(D3:D50,"Partially Compliant")&gt;0,"Partially Compliant","Fully Compliant"))</f>
        <v>Fully Compliant</v>
      </c>
      <c r="E2" s="73"/>
      <c r="F2" s="74"/>
      <c r="G2" s="73"/>
      <c r="H2" s="59"/>
    </row>
    <row r="3" spans="1:8" ht="39.450000000000003" customHeight="1" x14ac:dyDescent="0.3">
      <c r="A3" s="75" t="s">
        <v>52</v>
      </c>
      <c r="B3" s="49"/>
      <c r="C3" s="49"/>
      <c r="D3" s="49"/>
      <c r="E3" s="70"/>
      <c r="F3" s="76"/>
      <c r="G3" s="70"/>
      <c r="H3" s="62"/>
    </row>
    <row r="4" spans="1:8" ht="39.450000000000003" customHeight="1" x14ac:dyDescent="0.3">
      <c r="A4" s="77" t="s">
        <v>53</v>
      </c>
      <c r="B4" s="50"/>
      <c r="C4" s="50"/>
      <c r="D4" s="50"/>
      <c r="E4" s="78"/>
      <c r="F4" s="79"/>
      <c r="G4" s="78"/>
      <c r="H4" s="67"/>
    </row>
    <row r="5" spans="1:8" ht="39.450000000000003" customHeight="1" x14ac:dyDescent="0.3">
      <c r="A5" s="75" t="s">
        <v>54</v>
      </c>
      <c r="B5" s="49"/>
      <c r="C5" s="49"/>
      <c r="D5" s="49"/>
      <c r="E5" s="70"/>
      <c r="F5" s="76"/>
      <c r="G5" s="70"/>
      <c r="H5" s="62"/>
    </row>
    <row r="6" spans="1:8" ht="39.450000000000003" customHeight="1" x14ac:dyDescent="0.3">
      <c r="A6" s="77" t="s">
        <v>55</v>
      </c>
      <c r="B6" s="50"/>
      <c r="C6" s="50"/>
      <c r="D6" s="50"/>
      <c r="E6" s="78"/>
      <c r="F6" s="79"/>
      <c r="G6" s="78"/>
      <c r="H6" s="67"/>
    </row>
    <row r="7" spans="1:8" ht="39.450000000000003" customHeight="1" x14ac:dyDescent="0.3">
      <c r="A7" s="75" t="s">
        <v>56</v>
      </c>
      <c r="B7" s="49"/>
      <c r="C7" s="49"/>
      <c r="D7" s="49"/>
      <c r="E7" s="70"/>
      <c r="F7" s="76"/>
      <c r="G7" s="70"/>
      <c r="H7" s="62"/>
    </row>
    <row r="8" spans="1:8" ht="39.450000000000003" customHeight="1" x14ac:dyDescent="0.3">
      <c r="A8" s="77" t="s">
        <v>57</v>
      </c>
      <c r="B8" s="50"/>
      <c r="C8" s="50"/>
      <c r="D8" s="50"/>
      <c r="E8" s="78"/>
      <c r="F8" s="79"/>
      <c r="G8" s="78"/>
      <c r="H8" s="67"/>
    </row>
    <row r="9" spans="1:8" ht="39.450000000000003" customHeight="1" x14ac:dyDescent="0.3">
      <c r="A9" s="75" t="s">
        <v>58</v>
      </c>
      <c r="B9" s="49"/>
      <c r="C9" s="49"/>
      <c r="D9" s="49"/>
      <c r="E9" s="70"/>
      <c r="F9" s="76"/>
      <c r="G9" s="70"/>
      <c r="H9" s="62"/>
    </row>
    <row r="10" spans="1:8" ht="39.450000000000003" customHeight="1" x14ac:dyDescent="0.3">
      <c r="A10" s="77" t="s">
        <v>59</v>
      </c>
      <c r="B10" s="50"/>
      <c r="C10" s="50"/>
      <c r="D10" s="50"/>
      <c r="E10" s="78"/>
      <c r="F10" s="79"/>
      <c r="G10" s="78"/>
      <c r="H10" s="67"/>
    </row>
    <row r="11" spans="1:8" ht="39.450000000000003" customHeight="1" x14ac:dyDescent="0.3">
      <c r="A11" s="75" t="s">
        <v>60</v>
      </c>
      <c r="B11" s="49"/>
      <c r="C11" s="49"/>
      <c r="D11" s="49"/>
      <c r="E11" s="70"/>
      <c r="F11" s="76"/>
      <c r="G11" s="70"/>
      <c r="H11" s="65"/>
    </row>
    <row r="12" spans="1:8" ht="39.450000000000003" customHeight="1" x14ac:dyDescent="0.3">
      <c r="A12" s="77" t="s">
        <v>61</v>
      </c>
      <c r="B12" s="50"/>
      <c r="C12" s="50"/>
      <c r="D12" s="50"/>
      <c r="E12" s="78"/>
      <c r="F12" s="79"/>
      <c r="G12" s="78"/>
      <c r="H12" s="67"/>
    </row>
    <row r="13" spans="1:8" ht="39" customHeight="1" x14ac:dyDescent="0.3"/>
    <row r="14" spans="1:8" ht="39" customHeight="1" x14ac:dyDescent="0.3"/>
    <row r="15" spans="1:8" ht="39" customHeight="1" x14ac:dyDescent="0.3"/>
    <row r="16" spans="1:8" ht="39" customHeight="1" x14ac:dyDescent="0.3"/>
    <row r="17" s="51" customFormat="1" ht="39" customHeight="1" x14ac:dyDescent="0.3"/>
    <row r="18" s="51" customFormat="1" ht="39" customHeight="1" x14ac:dyDescent="0.3"/>
    <row r="19" s="51" customFormat="1" ht="39" customHeight="1" x14ac:dyDescent="0.3"/>
    <row r="20" s="51" customFormat="1" ht="39" customHeight="1" x14ac:dyDescent="0.3"/>
    <row r="21" s="51" customFormat="1" ht="39" customHeight="1" x14ac:dyDescent="0.3"/>
    <row r="22" s="51" customFormat="1" ht="39" customHeight="1" x14ac:dyDescent="0.3"/>
    <row r="23" s="51" customFormat="1" ht="39" customHeight="1" x14ac:dyDescent="0.3"/>
    <row r="24" s="51" customFormat="1" ht="39" customHeight="1" x14ac:dyDescent="0.3"/>
    <row r="25" s="51" customFormat="1" ht="39" customHeight="1" x14ac:dyDescent="0.3"/>
    <row r="26" s="51" customFormat="1" ht="39" customHeight="1" x14ac:dyDescent="0.3"/>
    <row r="27" s="51" customFormat="1" ht="39" customHeight="1" x14ac:dyDescent="0.3"/>
    <row r="28" s="51" customFormat="1" ht="39" customHeight="1" x14ac:dyDescent="0.3"/>
    <row r="29" s="51" customFormat="1" ht="39" customHeight="1" x14ac:dyDescent="0.3"/>
    <row r="30" s="51" customFormat="1" ht="39" customHeight="1" x14ac:dyDescent="0.3"/>
    <row r="31" s="51" customFormat="1" ht="39" customHeight="1" x14ac:dyDescent="0.3"/>
    <row r="32" s="51" customFormat="1" ht="39" customHeight="1" x14ac:dyDescent="0.3"/>
    <row r="33" s="51" customFormat="1" ht="39" customHeight="1" x14ac:dyDescent="0.3"/>
    <row r="34" s="51" customFormat="1" ht="39" customHeight="1" x14ac:dyDescent="0.3"/>
    <row r="35" s="51" customFormat="1" ht="39" customHeight="1" x14ac:dyDescent="0.3"/>
    <row r="36" s="51" customFormat="1" ht="39" customHeight="1" x14ac:dyDescent="0.3"/>
    <row r="37" s="51" customFormat="1" ht="39" customHeight="1" x14ac:dyDescent="0.3"/>
    <row r="38" s="51" customFormat="1" ht="39" customHeight="1" x14ac:dyDescent="0.3"/>
    <row r="39" s="51" customFormat="1" ht="39" customHeight="1" x14ac:dyDescent="0.3"/>
    <row r="40" s="51" customFormat="1" ht="39" customHeight="1" x14ac:dyDescent="0.3"/>
    <row r="41" s="51" customFormat="1" ht="39" customHeight="1" x14ac:dyDescent="0.3"/>
    <row r="42" s="51" customFormat="1" ht="39" customHeight="1" x14ac:dyDescent="0.3"/>
    <row r="43" s="51" customFormat="1" ht="39" customHeight="1" x14ac:dyDescent="0.3"/>
    <row r="44" s="51" customFormat="1" ht="39" customHeight="1" x14ac:dyDescent="0.3"/>
    <row r="45" s="51" customFormat="1" ht="39" customHeight="1" x14ac:dyDescent="0.3"/>
    <row r="46" s="51" customFormat="1" ht="39" customHeight="1" x14ac:dyDescent="0.3"/>
    <row r="47" s="51" customFormat="1" ht="39" customHeight="1" x14ac:dyDescent="0.3"/>
    <row r="48" s="51" customFormat="1" ht="39" customHeight="1" x14ac:dyDescent="0.3"/>
    <row r="49" s="51" customFormat="1" ht="39" customHeight="1" x14ac:dyDescent="0.3"/>
    <row r="50" s="51" customFormat="1" ht="39" customHeight="1" x14ac:dyDescent="0.3"/>
  </sheetData>
  <phoneticPr fontId="2" type="noConversion"/>
  <conditionalFormatting sqref="B1:B12">
    <cfRule type="cellIs" dxfId="170" priority="7" operator="equal">
      <formula>"Low"</formula>
    </cfRule>
    <cfRule type="cellIs" dxfId="169" priority="8" operator="equal">
      <formula>"Medium"</formula>
    </cfRule>
    <cfRule type="cellIs" dxfId="168" priority="9" operator="equal">
      <formula>"High"</formula>
    </cfRule>
  </conditionalFormatting>
  <conditionalFormatting sqref="C1:C12">
    <cfRule type="cellIs" dxfId="167" priority="4" operator="equal">
      <formula>"Low"</formula>
    </cfRule>
    <cfRule type="cellIs" dxfId="166" priority="5" operator="equal">
      <formula>"Medium"</formula>
    </cfRule>
    <cfRule type="cellIs" dxfId="165"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B07FB78-0546-4421-AD31-0625CDB3FF33}">
            <xm:f>Lists!$C$4</xm:f>
            <x14:dxf>
              <font>
                <color auto="1"/>
              </font>
              <fill>
                <patternFill>
                  <bgColor rgb="FFFF3300"/>
                </patternFill>
              </fill>
            </x14:dxf>
          </x14:cfRule>
          <x14:cfRule type="cellIs" priority="2" operator="equal" id="{273D8F27-481A-4C12-B47B-3F885CF7AA91}">
            <xm:f>Lists!$C$3</xm:f>
            <x14:dxf>
              <font>
                <color auto="1"/>
              </font>
              <fill>
                <patternFill>
                  <bgColor rgb="FFFFC000"/>
                </patternFill>
              </fill>
            </x14:dxf>
          </x14:cfRule>
          <x14:cfRule type="cellIs" priority="3" operator="equal" id="{348BD4AE-939D-4B04-AF58-72290827D1F7}">
            <xm:f>Lists!$C$2</xm:f>
            <x14:dxf>
              <font>
                <color auto="1"/>
              </font>
              <fill>
                <patternFill>
                  <bgColor rgb="FF92D050"/>
                </patternFill>
              </fill>
            </x14:dxf>
          </x14:cfRule>
          <xm:sqref>D1:D12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dimension ref="A1:H12"/>
  <sheetViews>
    <sheetView workbookViewId="0">
      <selection activeCell="A6" sqref="A6"/>
    </sheetView>
  </sheetViews>
  <sheetFormatPr defaultColWidth="9" defaultRowHeight="39.450000000000003" customHeight="1" x14ac:dyDescent="0.3"/>
  <cols>
    <col min="1" max="1" width="56.88671875" style="51" customWidth="1"/>
    <col min="2" max="3" width="12.109375" style="51" customWidth="1"/>
    <col min="4" max="4" width="12.5546875" style="51" customWidth="1"/>
    <col min="5" max="5" width="19.5546875" style="51" customWidth="1"/>
    <col min="6" max="6" width="27.5546875" style="51" customWidth="1"/>
    <col min="7" max="8" width="50.77734375" style="51" customWidth="1"/>
    <col min="9" max="16384" width="9" style="51"/>
  </cols>
  <sheetData>
    <row r="1" spans="1:8" s="32" customFormat="1" ht="57.6" x14ac:dyDescent="0.3">
      <c r="A1" s="30" t="s">
        <v>246</v>
      </c>
      <c r="B1" s="31" t="s">
        <v>8</v>
      </c>
      <c r="C1" s="31" t="s">
        <v>9</v>
      </c>
      <c r="D1" s="31" t="s">
        <v>10</v>
      </c>
      <c r="E1" s="31" t="s">
        <v>38</v>
      </c>
      <c r="F1" s="31" t="s">
        <v>39</v>
      </c>
      <c r="G1" s="42" t="s">
        <v>40</v>
      </c>
      <c r="H1" s="54" t="s">
        <v>41</v>
      </c>
    </row>
    <row r="2" spans="1:8" ht="39.450000000000003" customHeight="1" x14ac:dyDescent="0.3">
      <c r="A2" s="58" t="s">
        <v>205</v>
      </c>
      <c r="B2" s="25"/>
      <c r="C2" s="25"/>
      <c r="D2" s="25" t="str">
        <f t="shared" ref="D2" si="0">IF(COUNTIF(D3:D50,"Non Compliant")&gt;0,"Non Compliant",IF(COUNTIF(D3:D50,"Partially Compliant")&gt;0,"Partially Compliant","Fully Compliant"))</f>
        <v>Fully Compliant</v>
      </c>
      <c r="E2" s="59"/>
      <c r="F2" s="60"/>
      <c r="G2" s="68"/>
      <c r="H2" s="59"/>
    </row>
    <row r="3" spans="1:8" ht="39.450000000000003" customHeight="1" x14ac:dyDescent="0.3">
      <c r="A3" s="61" t="s">
        <v>62</v>
      </c>
      <c r="B3" s="4"/>
      <c r="C3" s="4"/>
      <c r="D3" s="4"/>
      <c r="E3" s="62"/>
      <c r="F3" s="63"/>
      <c r="G3" s="69"/>
      <c r="H3" s="62"/>
    </row>
    <row r="4" spans="1:8" ht="39.450000000000003" customHeight="1" x14ac:dyDescent="0.3">
      <c r="A4" s="61" t="s">
        <v>63</v>
      </c>
      <c r="B4" s="4"/>
      <c r="C4" s="4"/>
      <c r="D4" s="4"/>
      <c r="E4" s="62"/>
      <c r="F4" s="63"/>
      <c r="G4" s="69"/>
      <c r="H4" s="67"/>
    </row>
    <row r="5" spans="1:8" ht="39.450000000000003" customHeight="1" x14ac:dyDescent="0.3">
      <c r="A5" s="61" t="s">
        <v>64</v>
      </c>
      <c r="B5" s="4"/>
      <c r="C5" s="4"/>
      <c r="D5" s="4"/>
      <c r="E5" s="62"/>
      <c r="F5" s="63"/>
      <c r="G5" s="69"/>
      <c r="H5" s="62"/>
    </row>
    <row r="6" spans="1:8" ht="39.450000000000003" customHeight="1" x14ac:dyDescent="0.3">
      <c r="A6" s="61" t="s">
        <v>65</v>
      </c>
      <c r="B6" s="4"/>
      <c r="C6" s="4"/>
      <c r="D6" s="4"/>
      <c r="E6" s="62"/>
      <c r="F6" s="63"/>
      <c r="G6" s="69"/>
      <c r="H6" s="67"/>
    </row>
    <row r="7" spans="1:8" ht="39.450000000000003" customHeight="1" x14ac:dyDescent="0.3">
      <c r="A7" s="61" t="s">
        <v>66</v>
      </c>
      <c r="B7" s="4"/>
      <c r="C7" s="4"/>
      <c r="D7" s="4"/>
      <c r="E7" s="62"/>
      <c r="F7" s="63"/>
      <c r="G7" s="69"/>
      <c r="H7" s="62"/>
    </row>
    <row r="8" spans="1:8" ht="39.450000000000003" customHeight="1" x14ac:dyDescent="0.3">
      <c r="A8" s="61" t="s">
        <v>67</v>
      </c>
      <c r="B8" s="4"/>
      <c r="C8" s="4"/>
      <c r="D8" s="4"/>
      <c r="E8" s="62"/>
      <c r="F8" s="63"/>
      <c r="G8" s="69"/>
      <c r="H8" s="67"/>
    </row>
    <row r="9" spans="1:8" ht="39.450000000000003" customHeight="1" x14ac:dyDescent="0.3">
      <c r="A9" s="61" t="s">
        <v>68</v>
      </c>
      <c r="B9" s="4"/>
      <c r="C9" s="4"/>
      <c r="D9" s="4"/>
      <c r="E9" s="62"/>
      <c r="F9" s="63"/>
      <c r="G9" s="69"/>
      <c r="H9" s="62"/>
    </row>
    <row r="10" spans="1:8" ht="39.450000000000003" customHeight="1" x14ac:dyDescent="0.3">
      <c r="A10" s="61" t="s">
        <v>69</v>
      </c>
      <c r="B10" s="4"/>
      <c r="C10" s="4"/>
      <c r="D10" s="4"/>
      <c r="E10" s="62"/>
      <c r="F10" s="63"/>
      <c r="G10" s="69"/>
      <c r="H10" s="67"/>
    </row>
    <row r="11" spans="1:8" ht="39.450000000000003" customHeight="1" x14ac:dyDescent="0.3">
      <c r="A11" s="61" t="s">
        <v>70</v>
      </c>
      <c r="B11" s="4"/>
      <c r="C11" s="4"/>
      <c r="D11" s="4"/>
      <c r="E11" s="62"/>
      <c r="F11" s="63"/>
      <c r="G11" s="69"/>
      <c r="H11" s="65"/>
    </row>
    <row r="12" spans="1:8" ht="39.450000000000003" customHeight="1" x14ac:dyDescent="0.3">
      <c r="A12" s="64" t="s">
        <v>71</v>
      </c>
      <c r="B12" s="39"/>
      <c r="C12" s="39"/>
      <c r="D12" s="39"/>
      <c r="E12" s="65"/>
      <c r="F12" s="66"/>
      <c r="G12" s="70"/>
      <c r="H12" s="67"/>
    </row>
  </sheetData>
  <conditionalFormatting sqref="B2:B12">
    <cfRule type="cellIs" dxfId="161" priority="7" operator="equal">
      <formula>"Low"</formula>
    </cfRule>
    <cfRule type="cellIs" dxfId="160" priority="8" operator="equal">
      <formula>"Medium"</formula>
    </cfRule>
    <cfRule type="cellIs" dxfId="159" priority="9" operator="equal">
      <formula>"High"</formula>
    </cfRule>
  </conditionalFormatting>
  <conditionalFormatting sqref="C2:C12">
    <cfRule type="cellIs" dxfId="158" priority="4" operator="equal">
      <formula>"Low"</formula>
    </cfRule>
    <cfRule type="cellIs" dxfId="157" priority="5" operator="equal">
      <formula>"Medium"</formula>
    </cfRule>
    <cfRule type="cellIs" dxfId="156"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3EDA4A6-8A1F-4591-B019-19A03C0216FC}">
            <xm:f>Lists!$C$4</xm:f>
            <x14:dxf>
              <font>
                <color auto="1"/>
              </font>
              <fill>
                <patternFill>
                  <bgColor rgb="FFFF3300"/>
                </patternFill>
              </fill>
            </x14:dxf>
          </x14:cfRule>
          <x14:cfRule type="cellIs" priority="2" operator="equal" id="{54F145CF-3FAA-4F99-ABC2-D568DC2042B0}">
            <xm:f>Lists!$C$3</xm:f>
            <x14:dxf>
              <font>
                <color auto="1"/>
              </font>
              <fill>
                <patternFill>
                  <bgColor rgb="FFFFC000"/>
                </patternFill>
              </fill>
            </x14:dxf>
          </x14:cfRule>
          <x14:cfRule type="cellIs" priority="3" operator="equal" id="{32FB9AC5-5ACF-424D-B588-6EFF9D0AE21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dimension ref="A1:H12"/>
  <sheetViews>
    <sheetView workbookViewId="0">
      <selection activeCell="A4" sqref="A4"/>
    </sheetView>
  </sheetViews>
  <sheetFormatPr defaultColWidth="9" defaultRowHeight="39.450000000000003" customHeight="1" x14ac:dyDescent="0.3"/>
  <cols>
    <col min="1" max="1" width="56.88671875" style="51" customWidth="1"/>
    <col min="2" max="3" width="12.109375" style="51" customWidth="1"/>
    <col min="4" max="4" width="12.5546875" style="51" customWidth="1"/>
    <col min="5" max="5" width="19.5546875" style="51" customWidth="1"/>
    <col min="6" max="6" width="27.5546875" style="51" customWidth="1"/>
    <col min="7" max="8" width="50.77734375" style="51" customWidth="1"/>
    <col min="9" max="16384" width="9" style="51"/>
  </cols>
  <sheetData>
    <row r="1" spans="1:8" s="32" customFormat="1" ht="59.25" customHeight="1" x14ac:dyDescent="0.3">
      <c r="A1" s="30" t="s">
        <v>247</v>
      </c>
      <c r="B1" s="31" t="s">
        <v>8</v>
      </c>
      <c r="C1" s="31" t="s">
        <v>9</v>
      </c>
      <c r="D1" s="31" t="s">
        <v>10</v>
      </c>
      <c r="E1" s="31" t="s">
        <v>38</v>
      </c>
      <c r="F1" s="31" t="s">
        <v>39</v>
      </c>
      <c r="G1" s="42" t="s">
        <v>40</v>
      </c>
      <c r="H1" s="54" t="s">
        <v>41</v>
      </c>
    </row>
    <row r="2" spans="1:8" s="32" customFormat="1" ht="48.75" customHeight="1" x14ac:dyDescent="0.3">
      <c r="A2" s="58" t="s">
        <v>205</v>
      </c>
      <c r="B2" s="25"/>
      <c r="C2" s="25"/>
      <c r="D2" s="25" t="str">
        <f t="shared" ref="D2" si="0">IF(COUNTIF(D3:D50,"Non Compliant")&gt;0,"Non Compliant",IF(COUNTIF(D3:D50,"Partially Compliant")&gt;0,"Partially Compliant","Fully Compliant"))</f>
        <v>Fully Compliant</v>
      </c>
      <c r="E2" s="59"/>
      <c r="F2" s="60"/>
      <c r="G2" s="68"/>
      <c r="H2" s="59"/>
    </row>
    <row r="3" spans="1:8" ht="39.450000000000003" customHeight="1" x14ac:dyDescent="0.3">
      <c r="A3" s="61" t="s">
        <v>72</v>
      </c>
      <c r="B3" s="4"/>
      <c r="C3" s="4"/>
      <c r="D3" s="4"/>
      <c r="E3" s="62"/>
      <c r="F3" s="63"/>
      <c r="G3" s="69"/>
      <c r="H3" s="62"/>
    </row>
    <row r="4" spans="1:8" ht="39.450000000000003" customHeight="1" x14ac:dyDescent="0.3">
      <c r="A4" s="61" t="s">
        <v>73</v>
      </c>
      <c r="B4" s="4"/>
      <c r="C4" s="4"/>
      <c r="D4" s="4"/>
      <c r="E4" s="62"/>
      <c r="F4" s="63"/>
      <c r="G4" s="69"/>
      <c r="H4" s="67"/>
    </row>
    <row r="5" spans="1:8" ht="39.450000000000003" customHeight="1" x14ac:dyDescent="0.3">
      <c r="A5" s="61" t="s">
        <v>74</v>
      </c>
      <c r="B5" s="4"/>
      <c r="C5" s="4"/>
      <c r="D5" s="4"/>
      <c r="E5" s="62"/>
      <c r="F5" s="63"/>
      <c r="G5" s="69"/>
      <c r="H5" s="62"/>
    </row>
    <row r="6" spans="1:8" ht="39.450000000000003" customHeight="1" x14ac:dyDescent="0.3">
      <c r="A6" s="61" t="s">
        <v>75</v>
      </c>
      <c r="B6" s="4"/>
      <c r="C6" s="4"/>
      <c r="D6" s="4"/>
      <c r="E6" s="62"/>
      <c r="F6" s="63"/>
      <c r="G6" s="69"/>
      <c r="H6" s="67"/>
    </row>
    <row r="7" spans="1:8" ht="39.450000000000003" customHeight="1" x14ac:dyDescent="0.3">
      <c r="A7" s="61" t="s">
        <v>76</v>
      </c>
      <c r="B7" s="4"/>
      <c r="C7" s="4"/>
      <c r="D7" s="4"/>
      <c r="E7" s="62"/>
      <c r="F7" s="63"/>
      <c r="G7" s="69"/>
      <c r="H7" s="62"/>
    </row>
    <row r="8" spans="1:8" ht="39.450000000000003" customHeight="1" x14ac:dyDescent="0.3">
      <c r="A8" s="61" t="s">
        <v>77</v>
      </c>
      <c r="B8" s="4"/>
      <c r="C8" s="4"/>
      <c r="D8" s="4"/>
      <c r="E8" s="62"/>
      <c r="F8" s="63"/>
      <c r="G8" s="69"/>
      <c r="H8" s="67"/>
    </row>
    <row r="9" spans="1:8" ht="39.450000000000003" customHeight="1" x14ac:dyDescent="0.3">
      <c r="A9" s="61" t="s">
        <v>78</v>
      </c>
      <c r="B9" s="4"/>
      <c r="C9" s="4"/>
      <c r="D9" s="4"/>
      <c r="E9" s="62"/>
      <c r="F9" s="63"/>
      <c r="G9" s="69"/>
      <c r="H9" s="62"/>
    </row>
    <row r="10" spans="1:8" ht="39.450000000000003" customHeight="1" x14ac:dyDescent="0.3">
      <c r="A10" s="61" t="s">
        <v>79</v>
      </c>
      <c r="B10" s="4"/>
      <c r="C10" s="4"/>
      <c r="D10" s="4"/>
      <c r="E10" s="62"/>
      <c r="F10" s="63"/>
      <c r="G10" s="69"/>
      <c r="H10" s="67"/>
    </row>
    <row r="11" spans="1:8" ht="39.450000000000003" customHeight="1" x14ac:dyDescent="0.3">
      <c r="A11" s="61" t="s">
        <v>80</v>
      </c>
      <c r="B11" s="4"/>
      <c r="C11" s="4"/>
      <c r="D11" s="4"/>
      <c r="E11" s="62"/>
      <c r="F11" s="63"/>
      <c r="G11" s="69"/>
      <c r="H11" s="65"/>
    </row>
    <row r="12" spans="1:8" ht="39.450000000000003" customHeight="1" x14ac:dyDescent="0.3">
      <c r="A12" s="64" t="s">
        <v>81</v>
      </c>
      <c r="B12" s="39"/>
      <c r="C12" s="39"/>
      <c r="D12" s="39"/>
      <c r="E12" s="65"/>
      <c r="F12" s="66"/>
      <c r="G12" s="70"/>
      <c r="H12" s="67"/>
    </row>
  </sheetData>
  <conditionalFormatting sqref="B2:B12">
    <cfRule type="cellIs" dxfId="152" priority="7" operator="equal">
      <formula>"Low"</formula>
    </cfRule>
    <cfRule type="cellIs" dxfId="151" priority="8" operator="equal">
      <formula>"Medium"</formula>
    </cfRule>
    <cfRule type="cellIs" dxfId="150" priority="9" operator="equal">
      <formula>"High"</formula>
    </cfRule>
  </conditionalFormatting>
  <conditionalFormatting sqref="C2:C12">
    <cfRule type="cellIs" dxfId="149" priority="4" operator="equal">
      <formula>"Low"</formula>
    </cfRule>
    <cfRule type="cellIs" dxfId="148" priority="5" operator="equal">
      <formula>"Medium"</formula>
    </cfRule>
    <cfRule type="cellIs" dxfId="147"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FBE0796-5C8B-4B2A-A1E6-D91EF7BC20DF}">
            <xm:f>Lists!$C$4</xm:f>
            <x14:dxf>
              <font>
                <color auto="1"/>
              </font>
              <fill>
                <patternFill>
                  <bgColor rgb="FFFF3300"/>
                </patternFill>
              </fill>
            </x14:dxf>
          </x14:cfRule>
          <x14:cfRule type="cellIs" priority="2" operator="equal" id="{A05F9D3C-28EE-4D21-997E-CD5EB3C4A68D}">
            <xm:f>Lists!$C$3</xm:f>
            <x14:dxf>
              <font>
                <color auto="1"/>
              </font>
              <fill>
                <patternFill>
                  <bgColor rgb="FFFFC000"/>
                </patternFill>
              </fill>
            </x14:dxf>
          </x14:cfRule>
          <x14:cfRule type="cellIs" priority="3" operator="equal" id="{98FFF73A-EECC-47CE-AAF2-8C97741A0B4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0EA72F8A92694A8E9080ACC2D10C53" ma:contentTypeVersion="17" ma:contentTypeDescription="Create a new document." ma:contentTypeScope="" ma:versionID="57c08033cbb421905e128a3083615bad">
  <xsd:schema xmlns:xsd="http://www.w3.org/2001/XMLSchema" xmlns:xs="http://www.w3.org/2001/XMLSchema" xmlns:p="http://schemas.microsoft.com/office/2006/metadata/properties" xmlns:ns2="9f63860b-ec5a-4177-80bc-0dae68c6673f" xmlns:ns3="8f30a74c-8e7c-491d-b15a-3c2ecabf532b" targetNamespace="http://schemas.microsoft.com/office/2006/metadata/properties" ma:root="true" ma:fieldsID="2e42cfd8548e408a5bd5af5ce73e9289" ns2:_="" ns3:_="">
    <xsd:import namespace="9f63860b-ec5a-4177-80bc-0dae68c6673f"/>
    <xsd:import namespace="8f30a74c-8e7c-491d-b15a-3c2ecabf53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3860b-ec5a-4177-80bc-0dae68c6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e50ef28-99b3-468c-877a-52e04a70a631"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30a74c-8e7c-491d-b15a-3c2ecabf53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459314f-d4c5-4806-b220-dbca877e7fb7}" ma:internalName="TaxCatchAll" ma:showField="CatchAllData" ma:web="8f30a74c-8e7c-491d-b15a-3c2ecabf5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f30a74c-8e7c-491d-b15a-3c2ecabf532b" xsi:nil="true"/>
    <lcf76f155ced4ddcb4097134ff3c332f xmlns="9f63860b-ec5a-4177-80bc-0dae68c6673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5FC1DD-3707-4547-9786-49777312EF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3860b-ec5a-4177-80bc-0dae68c6673f"/>
    <ds:schemaRef ds:uri="8f30a74c-8e7c-491d-b15a-3c2ecabf5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6B9DDC-C32C-4EE9-BDDC-98F6C24FDE1C}">
  <ds:schemaRefs>
    <ds:schemaRef ds:uri="http://schemas.microsoft.com/office/2006/documentManagement/types"/>
    <ds:schemaRef ds:uri="9f63860b-ec5a-4177-80bc-0dae68c6673f"/>
    <ds:schemaRef ds:uri="http://purl.org/dc/elements/1.1/"/>
    <ds:schemaRef ds:uri="http://schemas.microsoft.com/office/2006/metadata/properties"/>
    <ds:schemaRef ds:uri="http://purl.org/dc/terms/"/>
    <ds:schemaRef ds:uri="http://www.w3.org/XML/1998/namespace"/>
    <ds:schemaRef ds:uri="http://schemas.openxmlformats.org/package/2006/metadata/core-properties"/>
    <ds:schemaRef ds:uri="http://purl.org/dc/dcmitype/"/>
    <ds:schemaRef ds:uri="http://schemas.microsoft.com/office/infopath/2007/PartnerControls"/>
    <ds:schemaRef ds:uri="8f30a74c-8e7c-491d-b15a-3c2ecabf532b"/>
  </ds:schemaRefs>
</ds:datastoreItem>
</file>

<file path=customXml/itemProps3.xml><?xml version="1.0" encoding="utf-8"?>
<ds:datastoreItem xmlns:ds="http://schemas.openxmlformats.org/officeDocument/2006/customXml" ds:itemID="{A809C6C1-925D-4CF2-9A41-5B4BFCEBB1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Instructions</vt:lpstr>
      <vt:lpstr>Dashboard</vt:lpstr>
      <vt:lpstr>Lists</vt:lpstr>
      <vt:lpstr>Criteria 1a</vt:lpstr>
      <vt:lpstr>Criteria 1b</vt:lpstr>
      <vt:lpstr>Criteria 2</vt:lpstr>
      <vt:lpstr>Criteria 3</vt:lpstr>
      <vt:lpstr>Criteria 4</vt:lpstr>
      <vt:lpstr>Criteria 5</vt:lpstr>
      <vt:lpstr>Criteria 6</vt:lpstr>
      <vt:lpstr>Criteria 7a</vt:lpstr>
      <vt:lpstr>Criteria 7b</vt:lpstr>
      <vt:lpstr>Criteria 7c</vt:lpstr>
      <vt:lpstr>Criteria 8</vt:lpstr>
      <vt:lpstr>Criteria 9</vt:lpstr>
      <vt:lpstr>Criteria 10a</vt:lpstr>
      <vt:lpstr>Criteria 10b</vt:lpstr>
      <vt:lpstr>Criteria 11</vt:lpstr>
      <vt:lpstr>Criteria 12</vt:lpstr>
      <vt:lpstr>Criteria 13</vt:lpstr>
      <vt:lpstr>Criteria 14</vt:lpstr>
      <vt:lpstr>Criteria 15</vt:lpstr>
      <vt:lpstr>Criteria 16</vt:lpstr>
      <vt:lpstr>Criteria 17</vt:lpstr>
      <vt:lpstr>Criteria 18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Thomas Whittaker</cp:lastModifiedBy>
  <cp:revision/>
  <dcterms:created xsi:type="dcterms:W3CDTF">2021-03-11T12:11:45Z</dcterms:created>
  <dcterms:modified xsi:type="dcterms:W3CDTF">2023-02-08T10:50:31Z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0x010100D00EA72F8A92694A8E9080ACC2D10C53</vt:lpwstr>
  </property>
  <property fmtid="{D5CDD505-2E9C-101B-9397-08002B2CF9AE}" pid="3" name="MediaServiceImageTags">
    <vt:lpwstr/>
  </property>
</Properties>
</file>