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charts/chart29.xml" ContentType="application/vnd.openxmlformats-officedocument.drawingml.chart+xml"/>
  <Override PartName="/xl/charts/style21.xml" ContentType="application/vnd.ms-office.chartstyle+xml"/>
  <Override PartName="/xl/charts/colors21.xml" ContentType="application/vnd.ms-office.chartcolorstyle+xml"/>
  <Override PartName="/xl/charts/chart30.xml" ContentType="application/vnd.openxmlformats-officedocument.drawingml.chart+xml"/>
  <Override PartName="/xl/charts/style22.xml" ContentType="application/vnd.ms-office.chartstyle+xml"/>
  <Override PartName="/xl/charts/colors22.xml" ContentType="application/vnd.ms-office.chartcolorstyle+xml"/>
  <Override PartName="/xl/charts/chart31.xml" ContentType="application/vnd.openxmlformats-officedocument.drawingml.chart+xml"/>
  <Override PartName="/xl/charts/style23.xml" ContentType="application/vnd.ms-office.chartstyle+xml"/>
  <Override PartName="/xl/charts/colors23.xml" ContentType="application/vnd.ms-office.chartcolorstyle+xml"/>
  <Override PartName="/xl/charts/chart32.xml" ContentType="application/vnd.openxmlformats-officedocument.drawingml.chart+xml"/>
  <Override PartName="/xl/charts/style24.xml" ContentType="application/vnd.ms-office.chartstyle+xml"/>
  <Override PartName="/xl/charts/colors24.xml" ContentType="application/vnd.ms-office.chartcolorstyle+xml"/>
  <Override PartName="/xl/charts/chart33.xml" ContentType="application/vnd.openxmlformats-officedocument.drawingml.chart+xml"/>
  <Override PartName="/xl/charts/style25.xml" ContentType="application/vnd.ms-office.chartstyle+xml"/>
  <Override PartName="/xl/charts/colors25.xml" ContentType="application/vnd.ms-office.chartcolorstyle+xml"/>
  <Override PartName="/xl/charts/chart34.xml" ContentType="application/vnd.openxmlformats-officedocument.drawingml.chart+xml"/>
  <Override PartName="/xl/charts/style26.xml" ContentType="application/vnd.ms-office.chartstyle+xml"/>
  <Override PartName="/xl/charts/colors26.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drawings/drawing8.xml" ContentType="application/vnd.openxmlformats-officedocument.drawing+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10.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Implementation Tools/Published Tools/"/>
    </mc:Choice>
  </mc:AlternateContent>
  <xr:revisionPtr revIDLastSave="57" documentId="8_{35C3C3A8-3FAC-4359-9D57-12149AFC1BFC}" xr6:coauthVersionLast="47" xr6:coauthVersionMax="47" xr10:uidLastSave="{B2016984-574D-4510-91B2-25F27BEC5EF1}"/>
  <bookViews>
    <workbookView xWindow="14895" yWindow="-16320" windowWidth="29040" windowHeight="16440" tabRatio="683" activeTab="1" xr2:uid="{FE4A2CF9-AE39-4085-B55D-B7C160E4415C}"/>
  </bookViews>
  <sheets>
    <sheet name="Instructions" sheetId="24" r:id="rId1"/>
    <sheet name="Dashboard" sheetId="1" r:id="rId2"/>
    <sheet name="Lists" sheetId="6" state="hidden" r:id="rId3"/>
    <sheet name="Criteria 1" sheetId="2" r:id="rId4"/>
    <sheet name="Criteria 2a" sheetId="7" r:id="rId5"/>
    <sheet name="Criteria 2b" sheetId="8" r:id="rId6"/>
    <sheet name="Criteria 2c" sheetId="9" r:id="rId7"/>
    <sheet name="Criteria 3" sheetId="10" r:id="rId8"/>
    <sheet name="Criteria 4 " sheetId="49" r:id="rId9"/>
    <sheet name="Criteria 5" sheetId="50" r:id="rId10"/>
    <sheet name="Criteria 6a" sheetId="51" r:id="rId11"/>
    <sheet name="Criteria 6b" sheetId="52" r:id="rId12"/>
    <sheet name="Criteria 6c" sheetId="53" r:id="rId13"/>
    <sheet name="Criteria 6d" sheetId="54" r:id="rId14"/>
    <sheet name="Criteria 6e" sheetId="11" r:id="rId15"/>
    <sheet name="Criteria 6f" sheetId="12" r:id="rId16"/>
    <sheet name="Criteria 6g" sheetId="13" r:id="rId17"/>
    <sheet name="Criteria 6h" sheetId="14" r:id="rId18"/>
    <sheet name="Criteria 6i" sheetId="45" r:id="rId19"/>
    <sheet name="Criteria 6j" sheetId="46" r:id="rId20"/>
    <sheet name="Criteria 6k" sheetId="15" r:id="rId21"/>
    <sheet name="Criteria 7" sheetId="47" r:id="rId22"/>
    <sheet name="Criteria 8" sheetId="48" r:id="rId23"/>
    <sheet name="Criteria 9" sheetId="16" r:id="rId24"/>
    <sheet name="Criteria 10" sheetId="44" r:id="rId25"/>
    <sheet name="Criteria 11a" sheetId="34" r:id="rId26"/>
    <sheet name="Criteria 11b" sheetId="35" r:id="rId27"/>
    <sheet name="Criteria 12" sheetId="36" r:id="rId28"/>
    <sheet name="Criteria 13a" sheetId="40" r:id="rId29"/>
    <sheet name="Criteria 13b" sheetId="41" r:id="rId30"/>
    <sheet name="Criteria 13c" sheetId="42" r:id="rId31"/>
    <sheet name="Criteria 14" sheetId="43" r:id="rId32"/>
    <sheet name="Criteria 15" sheetId="37" r:id="rId3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2" l="1"/>
  <c r="AC8" i="6"/>
  <c r="K42" i="1"/>
  <c r="J42" i="1"/>
  <c r="I42" i="1"/>
  <c r="H42" i="1"/>
  <c r="G42" i="1"/>
  <c r="F42" i="1"/>
  <c r="E42" i="1"/>
  <c r="D42" i="1"/>
  <c r="C42" i="1"/>
  <c r="K43" i="1"/>
  <c r="J43" i="1"/>
  <c r="I43" i="1"/>
  <c r="H43" i="1"/>
  <c r="G43" i="1"/>
  <c r="F43" i="1"/>
  <c r="E43" i="1"/>
  <c r="D43" i="1"/>
  <c r="C43" i="1"/>
  <c r="K28" i="1"/>
  <c r="J28" i="1"/>
  <c r="I28" i="1"/>
  <c r="H28" i="1"/>
  <c r="G28" i="1"/>
  <c r="F28" i="1"/>
  <c r="E28" i="1"/>
  <c r="D28" i="1"/>
  <c r="C28" i="1"/>
  <c r="E25" i="1"/>
  <c r="F25" i="1"/>
  <c r="G25" i="1"/>
  <c r="H25" i="1"/>
  <c r="K27" i="1"/>
  <c r="J27" i="1"/>
  <c r="I27" i="1"/>
  <c r="H27" i="1"/>
  <c r="G27" i="1"/>
  <c r="F27" i="1"/>
  <c r="E27" i="1"/>
  <c r="D27" i="1"/>
  <c r="C27" i="1"/>
  <c r="K26" i="1"/>
  <c r="J26" i="1"/>
  <c r="I26" i="1"/>
  <c r="H26" i="1"/>
  <c r="G26" i="1"/>
  <c r="F26" i="1"/>
  <c r="E26" i="1"/>
  <c r="D26" i="1"/>
  <c r="C26" i="1"/>
  <c r="D25" i="1"/>
  <c r="C25" i="1"/>
  <c r="C16" i="1"/>
  <c r="C14" i="1"/>
  <c r="C13" i="1"/>
  <c r="AF8" i="6"/>
  <c r="AE8" i="6"/>
  <c r="AD8" i="6"/>
  <c r="AG8" i="6"/>
  <c r="AB8" i="6"/>
  <c r="AA8" i="6"/>
  <c r="Z8" i="6"/>
  <c r="Y8" i="6"/>
  <c r="X8" i="6"/>
  <c r="W8" i="6"/>
  <c r="V8" i="6"/>
  <c r="U8" i="6"/>
  <c r="T8" i="6"/>
  <c r="S8" i="6"/>
  <c r="R8" i="6"/>
  <c r="Q8" i="6"/>
  <c r="O8" i="6"/>
  <c r="N8" i="6"/>
  <c r="M8" i="6"/>
  <c r="L8" i="6"/>
  <c r="K8" i="6"/>
  <c r="J8" i="6"/>
  <c r="I8" i="6"/>
  <c r="H8" i="6"/>
  <c r="F8" i="6"/>
  <c r="G8" i="6"/>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C18" i="1"/>
  <c r="C17" i="1"/>
  <c r="D17" i="1"/>
  <c r="E17" i="1"/>
  <c r="F17" i="1"/>
  <c r="G17" i="1"/>
  <c r="H17" i="1"/>
  <c r="I17" i="1"/>
  <c r="J17" i="1"/>
  <c r="K17" i="1"/>
  <c r="D2" i="54"/>
  <c r="D2" i="53"/>
  <c r="D2" i="52"/>
  <c r="D2" i="51"/>
  <c r="D2" i="50"/>
  <c r="D2" i="49"/>
  <c r="K34" i="1"/>
  <c r="J34" i="1"/>
  <c r="I34" i="1"/>
  <c r="H34" i="1"/>
  <c r="G34" i="1"/>
  <c r="F34" i="1"/>
  <c r="E34" i="1"/>
  <c r="D34" i="1"/>
  <c r="C34" i="1"/>
  <c r="K32" i="1"/>
  <c r="J32" i="1"/>
  <c r="I32" i="1"/>
  <c r="H32" i="1"/>
  <c r="G32" i="1"/>
  <c r="F32" i="1"/>
  <c r="E32" i="1"/>
  <c r="D32" i="1"/>
  <c r="C32" i="1"/>
  <c r="K31" i="1"/>
  <c r="J31" i="1"/>
  <c r="I31" i="1"/>
  <c r="H31" i="1"/>
  <c r="G31" i="1"/>
  <c r="F31" i="1"/>
  <c r="E31" i="1"/>
  <c r="D31" i="1"/>
  <c r="C31" i="1"/>
  <c r="K29" i="1"/>
  <c r="J29" i="1"/>
  <c r="I29" i="1"/>
  <c r="H29" i="1"/>
  <c r="G29" i="1"/>
  <c r="F29" i="1"/>
  <c r="E29" i="1"/>
  <c r="D29" i="1"/>
  <c r="C29" i="1"/>
  <c r="D2" i="48"/>
  <c r="D2" i="47"/>
  <c r="D2" i="46"/>
  <c r="D2" i="45"/>
  <c r="D2" i="44"/>
  <c r="E39" i="1"/>
  <c r="D39" i="1"/>
  <c r="K40" i="1"/>
  <c r="J40" i="1"/>
  <c r="I40" i="1"/>
  <c r="H40" i="1"/>
  <c r="G40" i="1"/>
  <c r="F40" i="1"/>
  <c r="E40" i="1"/>
  <c r="D40" i="1"/>
  <c r="K39" i="1"/>
  <c r="J39" i="1"/>
  <c r="I39" i="1"/>
  <c r="H39" i="1"/>
  <c r="G39" i="1"/>
  <c r="F39" i="1"/>
  <c r="K38" i="1"/>
  <c r="J38" i="1"/>
  <c r="I38" i="1"/>
  <c r="H38" i="1"/>
  <c r="G38" i="1"/>
  <c r="F38" i="1"/>
  <c r="E38" i="1"/>
  <c r="D38" i="1"/>
  <c r="K37" i="1"/>
  <c r="J37" i="1"/>
  <c r="I37" i="1"/>
  <c r="H37" i="1"/>
  <c r="G37" i="1"/>
  <c r="F37" i="1"/>
  <c r="E37" i="1"/>
  <c r="D37" i="1"/>
  <c r="C37" i="1"/>
  <c r="C40" i="1"/>
  <c r="C39" i="1"/>
  <c r="C38" i="1"/>
  <c r="D2" i="43"/>
  <c r="D2" i="42"/>
  <c r="D2" i="41"/>
  <c r="D2" i="40"/>
  <c r="K36" i="1"/>
  <c r="J36" i="1"/>
  <c r="I36" i="1"/>
  <c r="H36" i="1"/>
  <c r="G36" i="1"/>
  <c r="F36" i="1"/>
  <c r="E36" i="1"/>
  <c r="D36" i="1"/>
  <c r="C36" i="1"/>
  <c r="K35" i="1"/>
  <c r="J35" i="1"/>
  <c r="I35" i="1"/>
  <c r="H35" i="1"/>
  <c r="G35" i="1"/>
  <c r="F35" i="1"/>
  <c r="E35" i="1"/>
  <c r="D35" i="1"/>
  <c r="C35" i="1"/>
  <c r="K33" i="1"/>
  <c r="J33" i="1"/>
  <c r="I33" i="1"/>
  <c r="H33" i="1"/>
  <c r="G33" i="1"/>
  <c r="F33" i="1"/>
  <c r="E33" i="1"/>
  <c r="D33" i="1"/>
  <c r="C33" i="1"/>
  <c r="K30" i="1"/>
  <c r="J30" i="1"/>
  <c r="I30" i="1"/>
  <c r="H30" i="1"/>
  <c r="G30" i="1"/>
  <c r="F30" i="1"/>
  <c r="E30" i="1"/>
  <c r="D30" i="1"/>
  <c r="C30" i="1"/>
  <c r="K24" i="1"/>
  <c r="J24" i="1"/>
  <c r="I24" i="1"/>
  <c r="H24" i="1"/>
  <c r="G24" i="1"/>
  <c r="F24" i="1"/>
  <c r="E24" i="1"/>
  <c r="D24" i="1"/>
  <c r="C24" i="1"/>
  <c r="K16" i="1"/>
  <c r="J16" i="1"/>
  <c r="I16" i="1"/>
  <c r="H16" i="1"/>
  <c r="G16" i="1"/>
  <c r="F16" i="1"/>
  <c r="E16" i="1"/>
  <c r="D16" i="1"/>
  <c r="K15" i="1"/>
  <c r="J15" i="1"/>
  <c r="I15" i="1"/>
  <c r="H15" i="1"/>
  <c r="G15" i="1"/>
  <c r="F15" i="1"/>
  <c r="E15" i="1"/>
  <c r="D15" i="1"/>
  <c r="C15" i="1"/>
  <c r="K14" i="1"/>
  <c r="J14" i="1"/>
  <c r="I14" i="1"/>
  <c r="H14" i="1"/>
  <c r="G14" i="1"/>
  <c r="F14" i="1"/>
  <c r="E14" i="1"/>
  <c r="D14" i="1"/>
  <c r="K13" i="1"/>
  <c r="J13" i="1"/>
  <c r="I13" i="1"/>
  <c r="H13" i="1"/>
  <c r="G13" i="1"/>
  <c r="F13" i="1"/>
  <c r="E13" i="1"/>
  <c r="D13" i="1"/>
  <c r="D2" i="37"/>
  <c r="D2" i="36"/>
  <c r="D2" i="35"/>
  <c r="D2" i="34"/>
  <c r="D2" i="16"/>
  <c r="D2" i="15"/>
  <c r="D2" i="14"/>
  <c r="D2" i="13"/>
  <c r="D2" i="11"/>
  <c r="D2" i="10"/>
  <c r="D2" i="9"/>
  <c r="D2" i="8"/>
  <c r="D2" i="7"/>
  <c r="D2" i="2"/>
  <c r="I25" i="1" l="1"/>
  <c r="J25" i="1"/>
  <c r="K25" i="1"/>
  <c r="P8" i="6"/>
  <c r="H44" i="1"/>
  <c r="G44" i="1"/>
  <c r="F44" i="1"/>
  <c r="E44" i="1"/>
  <c r="D44" i="1"/>
  <c r="C44" i="1"/>
  <c r="D8" i="6"/>
  <c r="K44" i="1" l="1"/>
  <c r="I44" i="1"/>
  <c r="J44" i="1"/>
  <c r="E8" i="6"/>
  <c r="E12" i="6" l="1"/>
  <c r="E10" i="6"/>
  <c r="E11" i="6"/>
</calcChain>
</file>

<file path=xl/sharedStrings.xml><?xml version="1.0" encoding="utf-8"?>
<sst xmlns="http://schemas.openxmlformats.org/spreadsheetml/2006/main" count="689" uniqueCount="419">
  <si>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</si>
  <si>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</si>
  <si>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</si>
  <si>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</si>
  <si>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</si>
  <si>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</si>
  <si>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</si>
  <si>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</si>
  <si>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</si>
  <si>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</si>
  <si>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</si>
  <si>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</si>
  <si>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</si>
  <si>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</si>
  <si>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</si>
  <si>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</si>
  <si>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</si>
  <si>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</si>
  <si>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</si>
  <si>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</si>
  <si>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1</t>
  </si>
  <si>
    <t>Criteria 4</t>
  </si>
  <si>
    <t>Criteria 5</t>
  </si>
  <si>
    <t>Criteria 8</t>
  </si>
  <si>
    <t>Criteria 9</t>
  </si>
  <si>
    <t>Criteria 12</t>
  </si>
  <si>
    <t>Partial Compliant</t>
  </si>
  <si>
    <t>Non compliant</t>
  </si>
  <si>
    <t>Column1</t>
  </si>
  <si>
    <t>Work assigned to</t>
  </si>
  <si>
    <t>Projected date for completion</t>
  </si>
  <si>
    <t>Description of work needing to be done</t>
  </si>
  <si>
    <t>Evidence of Compliance</t>
  </si>
  <si>
    <t>Is FRS fully ompliant with this Criteria?</t>
  </si>
  <si>
    <t>Task 1/1</t>
  </si>
  <si>
    <t>Task 1/2</t>
  </si>
  <si>
    <t>Task 1/3</t>
  </si>
  <si>
    <t>Task 1/4</t>
  </si>
  <si>
    <t>Task 1/5</t>
  </si>
  <si>
    <t>Task 1/6</t>
  </si>
  <si>
    <t>Task 1/7</t>
  </si>
  <si>
    <t>Task 1/8</t>
  </si>
  <si>
    <t>Task 1/9</t>
  </si>
  <si>
    <t>Task 1/10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</si>
  <si>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</si>
  <si>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</si>
  <si>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</si>
  <si>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</si>
  <si>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</si>
  <si>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</si>
  <si>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</si>
  <si>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</si>
  <si>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</si>
  <si>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</si>
  <si>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</si>
  <si>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</si>
  <si>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</si>
  <si>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</si>
  <si>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</si>
  <si>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</si>
  <si>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</si>
  <si>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</si>
  <si>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</si>
  <si>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</si>
  <si>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</si>
  <si>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</si>
  <si>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</si>
  <si>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</si>
  <si>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</si>
  <si>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</si>
  <si>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</si>
  <si>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</si>
  <si>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</si>
  <si>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</si>
  <si>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</si>
  <si>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</si>
  <si>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</si>
  <si>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</si>
  <si>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</si>
  <si>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</si>
  <si>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</si>
  <si>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</si>
  <si>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</si>
  <si>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</si>
  <si>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 xml:space="preserve"> </t>
  </si>
  <si>
    <t>Is FRS fully compliant with this Criteria?</t>
  </si>
  <si>
    <t>Include fire control managers in its community risk management and strategic planning;</t>
  </si>
  <si>
    <t>As part of their community risk management, strategic and workforce planning, consider the resources they need to provide a resilient fire control, including: 
a. the number of fire control employees required for the safe and effective command and operation of fire control;</t>
  </si>
  <si>
    <t>2a</t>
  </si>
  <si>
    <t>2b</t>
  </si>
  <si>
    <t xml:space="preserve">As part of their community risk management, strategic and workforce planning, consider the resources they need to provide a resilient fire control, including: 
b. the role and level of the fire control commander; </t>
  </si>
  <si>
    <t>As part of their community risk management, strategic and workforce planning, consider the resources they need to provide a resilient fire control, including: 
c. an effective fire control management structure that takes into account the leadership and ongoing development of its fire control function</t>
  </si>
  <si>
    <t>2c</t>
  </si>
  <si>
    <t>Base fire control policies, procedures and tailored guidance on National Operational Guidance, unless by exception its content is not relevant to the service</t>
  </si>
  <si>
    <t>Embed JESIP principles into policies, procedures, training and exercising to support interoperability and multi-agency working;</t>
  </si>
  <si>
    <t>Embed national resilience arrangements into policies, procedures, training and exercising to support intraoperability</t>
  </si>
  <si>
    <t>6a</t>
  </si>
  <si>
    <t>Provide fire control employees with effective systems and arrangements to:
a.	Receive and manage emergency calls;</t>
  </si>
  <si>
    <t>Provide fire control employees with effective systems and arrangements to:
b. Identify and record the location of emergency callers and incidents;</t>
  </si>
  <si>
    <t>6b</t>
  </si>
  <si>
    <t>6c</t>
  </si>
  <si>
    <t>6d</t>
  </si>
  <si>
    <t>6e</t>
  </si>
  <si>
    <t>6f</t>
  </si>
  <si>
    <t>6g</t>
  </si>
  <si>
    <t>6h</t>
  </si>
  <si>
    <t>6i</t>
  </si>
  <si>
    <t>6j</t>
  </si>
  <si>
    <t>6k</t>
  </si>
  <si>
    <t>Provide fire control employees with effective systems and arrangements to:
k.	Support the ongoing needs of an incident</t>
  </si>
  <si>
    <t>Provide fire control employees with effective systems and arrangements to:
j.	Record all incident-related actions and decisions;</t>
  </si>
  <si>
    <t>Provide fire control employees with effective systems and arrangements to:
i.	Escalate fire control command levels according to operational need;</t>
  </si>
  <si>
    <t>Provide fire control employees with effective systems and arrangements to: 
g.	Share incident related information with operational employees, other fire controls and other multi-agency organisations;</t>
  </si>
  <si>
    <t>Provide fire control employees with effective systems and arrangements to: 
c.	Provide advice and life-saving survival guidance to help people at risk;</t>
  </si>
  <si>
    <t>Provide fire control employees with effective systems and arrangements to:
d.	Determine an appropriate response;</t>
  </si>
  <si>
    <t>Provide fire control employees with effective systems and arrangements to:
e.	Identify the location, skills and availability of resources;</t>
  </si>
  <si>
    <t>Provide fire control employees with effective systems and arrangements to: 
f.	Mobilise appropriate resources;</t>
  </si>
  <si>
    <t>Provide fire control employees with effective systems and arrangements to: 
h.	Increase emergency call management capacity;</t>
  </si>
  <si>
    <t>Recruit, train, exercise, develop and maintain a competent and professional fire control workforce;</t>
  </si>
  <si>
    <t>Have in place necessary succession planning and processes to maintain a sustainable competent fire control workforce;</t>
  </si>
  <si>
    <t xml:space="preserve">Develop a cycle of continuous learning and professional development for fire control employees that considers relevant occupational standards; </t>
  </si>
  <si>
    <t xml:space="preserve">Have assurance processes in place to ensure that fire control commanders and employees working within its fire control are suitably competent; </t>
  </si>
  <si>
    <t>11a</t>
  </si>
  <si>
    <t>Establish and regularly test and evaluate robust business continuity plans (BCP) and arrangements relating to critical fire control functions, that:
a.	plan for the degradation and loss of fire control capabilities, including systems, infrastructure and people</t>
  </si>
  <si>
    <t>11b</t>
  </si>
  <si>
    <t>Establish and regularly test and evaluate robust business continuity plans (BCP) and arrangements relating to critical fire control functions, that:
b.	provide clear steps for invoking the BCP with assigned responsibilities.</t>
  </si>
  <si>
    <t>Provide easily accessible and widely promoted mental and physical health and wellbeing support to its fire control employees;</t>
  </si>
  <si>
    <t>13a</t>
  </si>
  <si>
    <t>13b</t>
  </si>
  <si>
    <t>13c</t>
  </si>
  <si>
    <t>Integrate fire control employees in organisational and multi-agency learning processes, providing opportunities and tools to:
a.	Share relevant learning;</t>
  </si>
  <si>
    <t xml:space="preserve">Integrate fire control employees in organisational and multi-agency learning processes, providing opportunities and tools to:
b.	Receive relevant learning; </t>
  </si>
  <si>
    <t>Integrate fire control employees in organisational and multi-agency learning processes, providing opportunities and tools to:
c.	Implement improvements by acting on relevant learning.</t>
  </si>
  <si>
    <t>MUST</t>
  </si>
  <si>
    <t>SHOULD</t>
  </si>
  <si>
    <t>Use the training specification component of National Operational Guidance to inform their training needs analysis;</t>
  </si>
  <si>
    <t>Stay informed of trends, developments and innovations in mobilising and communications technologies</t>
  </si>
  <si>
    <t>Provide fire control employees with effective systems and arrangements to:
f. Mobilise appropriate resources;e</t>
  </si>
  <si>
    <t>Provide fire control employees with effective systems and arrangements to:
e. Identify the location, skills and availability of resources;</t>
  </si>
  <si>
    <t>Provide fire control employees with effective systems and arrangements to:
g. Share incident related information with operational employees, other fire controls and other multi-agency organisations;</t>
  </si>
  <si>
    <t>Provide fire control employees with effective systems and arrangements to:
h. Increase emergency call management capacity;</t>
  </si>
  <si>
    <t>Provide fire control employees with effective systems and arrangements to:
i. Escalate fire control command levels according to operational need;</t>
  </si>
  <si>
    <t xml:space="preserve">Provide fire control employees with effective systems and arrangements to:
j.	Record all incident-related actions and decisions; </t>
  </si>
  <si>
    <t>Provide fire control employees with effective systems and arrangements to:
k.	Support the ongoing needs of an incident.</t>
  </si>
  <si>
    <t>Establish and regularly test and evaluate robust business continuity plans (BCP) and arrangements relating to critical fire control functions, that:
b. provide clear steps for invoking the BCP with assigned responsibilities.</t>
  </si>
  <si>
    <t>Criteria 2a</t>
  </si>
  <si>
    <t>Criteria 2b</t>
  </si>
  <si>
    <t>Criteria 2c</t>
  </si>
  <si>
    <t>Criteria 3</t>
  </si>
  <si>
    <t>Criteria 6a</t>
  </si>
  <si>
    <t>Criteria 6b</t>
  </si>
  <si>
    <t>Criteria 6c</t>
  </si>
  <si>
    <t>Criteria 6d</t>
  </si>
  <si>
    <t>Criteria 6e</t>
  </si>
  <si>
    <t>Criteria 6f</t>
  </si>
  <si>
    <t>Criteria 6g</t>
  </si>
  <si>
    <t>Criteria 6h</t>
  </si>
  <si>
    <t>Criteria 6i</t>
  </si>
  <si>
    <t>Criteria 6j</t>
  </si>
  <si>
    <t>Criteria 6k</t>
  </si>
  <si>
    <t>Criteria 7</t>
  </si>
  <si>
    <t>Criteria 10</t>
  </si>
  <si>
    <t>Criteria 11a</t>
  </si>
  <si>
    <t>Criteria 11b</t>
  </si>
  <si>
    <t>Criteria 13a</t>
  </si>
  <si>
    <t>Criteria 13b</t>
  </si>
  <si>
    <t>Criteria 13c</t>
  </si>
  <si>
    <t>Criteria 14</t>
  </si>
  <si>
    <t>Criteria 15</t>
  </si>
  <si>
    <t>Task 2a/1</t>
  </si>
  <si>
    <t>Task 2a/2a</t>
  </si>
  <si>
    <t>Task 2a/3</t>
  </si>
  <si>
    <t>Task 2a/4</t>
  </si>
  <si>
    <t>Task 2a/5</t>
  </si>
  <si>
    <t>Task 2a/6</t>
  </si>
  <si>
    <t>Task 2a/7</t>
  </si>
  <si>
    <t>Task 2a/8</t>
  </si>
  <si>
    <t>Task 2a/9</t>
  </si>
  <si>
    <t>Task 2a/10</t>
  </si>
  <si>
    <t>Task 2b/1</t>
  </si>
  <si>
    <t>Task 2b/2</t>
  </si>
  <si>
    <t>Task 2b/3</t>
  </si>
  <si>
    <t>Task 2b/4</t>
  </si>
  <si>
    <t>Task 2b/5</t>
  </si>
  <si>
    <t>Task 2b/6</t>
  </si>
  <si>
    <t>Task 2b/7</t>
  </si>
  <si>
    <t>Task 2b/8</t>
  </si>
  <si>
    <t>Task 2b/9</t>
  </si>
  <si>
    <t>Task 2b/10</t>
  </si>
  <si>
    <t>Task 2c/1</t>
  </si>
  <si>
    <t>Task 2c/2</t>
  </si>
  <si>
    <t>Task 2c/3</t>
  </si>
  <si>
    <t>Task 2c/4</t>
  </si>
  <si>
    <t>Task 2c/5</t>
  </si>
  <si>
    <t>Task 2c/6</t>
  </si>
  <si>
    <t>Task 2c/7</t>
  </si>
  <si>
    <t>Task 2c/8</t>
  </si>
  <si>
    <t>Task 2c/9</t>
  </si>
  <si>
    <t>Task 2c/10</t>
  </si>
  <si>
    <t>Task 3/1</t>
  </si>
  <si>
    <t>Task 3/2</t>
  </si>
  <si>
    <t>Task 3/3</t>
  </si>
  <si>
    <t>Task 3/4</t>
  </si>
  <si>
    <t>Task 3/5</t>
  </si>
  <si>
    <t>Task 3/6</t>
  </si>
  <si>
    <t>Task 3/7</t>
  </si>
  <si>
    <t>Task 3/8</t>
  </si>
  <si>
    <t>Task 3/9</t>
  </si>
  <si>
    <t>Task 3/10</t>
  </si>
  <si>
    <t>Task 6a/1</t>
  </si>
  <si>
    <t>Task 6a/2</t>
  </si>
  <si>
    <t>Task 6a/3</t>
  </si>
  <si>
    <t>Task 6a/4</t>
  </si>
  <si>
    <t>Task 6a/5</t>
  </si>
  <si>
    <t>Task 6a/6</t>
  </si>
  <si>
    <t>Task 6a/7</t>
  </si>
  <si>
    <t>Task 6a/8</t>
  </si>
  <si>
    <t>Task 6a/9</t>
  </si>
  <si>
    <t>Task 6a/10</t>
  </si>
  <si>
    <t>Task 6b/1</t>
  </si>
  <si>
    <t>Task 6b/2</t>
  </si>
  <si>
    <t>Task 6b/3</t>
  </si>
  <si>
    <t>Task 6b/4</t>
  </si>
  <si>
    <t>Task 6b/5</t>
  </si>
  <si>
    <t>Task 6b/6</t>
  </si>
  <si>
    <t>Task 6b/7</t>
  </si>
  <si>
    <t>Task 6b/8</t>
  </si>
  <si>
    <t>Task 6b/9</t>
  </si>
  <si>
    <t>Task 6b/10</t>
  </si>
  <si>
    <t>Task 6c/1</t>
  </si>
  <si>
    <t>Task 6c/2</t>
  </si>
  <si>
    <t>Task 6c/3</t>
  </si>
  <si>
    <t>Task 6c/4</t>
  </si>
  <si>
    <t>Task 6c/5</t>
  </si>
  <si>
    <t>Task 6c/6</t>
  </si>
  <si>
    <t>Task 6c/7</t>
  </si>
  <si>
    <t>Task 6c/8</t>
  </si>
  <si>
    <t>Task 6c/9</t>
  </si>
  <si>
    <t>Task 6c/10</t>
  </si>
  <si>
    <t>Task 6d/1</t>
  </si>
  <si>
    <t>Task 6d/2</t>
  </si>
  <si>
    <t>Task 6d/3</t>
  </si>
  <si>
    <t>Task 6d/4</t>
  </si>
  <si>
    <t>Task 6d/5</t>
  </si>
  <si>
    <t>Task 6d/6</t>
  </si>
  <si>
    <t>Task 6d/7</t>
  </si>
  <si>
    <t>Task 6d/8</t>
  </si>
  <si>
    <t>Task 6d/9</t>
  </si>
  <si>
    <t>Task 6d/10</t>
  </si>
  <si>
    <t>Task 6e/1</t>
  </si>
  <si>
    <t>Task 6e/2</t>
  </si>
  <si>
    <t>Task 6e/3</t>
  </si>
  <si>
    <t>Task 6e/5</t>
  </si>
  <si>
    <t>Task 6e/6</t>
  </si>
  <si>
    <t>Task 6e/7</t>
  </si>
  <si>
    <t>Task 6e/8</t>
  </si>
  <si>
    <t>Task 6e/9</t>
  </si>
  <si>
    <t>Task 6e/10</t>
  </si>
  <si>
    <t>Task 6e/4</t>
  </si>
  <si>
    <t>Task 6f/1</t>
  </si>
  <si>
    <t>Task 6f/2</t>
  </si>
  <si>
    <t>Task 6f/3</t>
  </si>
  <si>
    <t>Task 6f/4</t>
  </si>
  <si>
    <t>Task 6f/6</t>
  </si>
  <si>
    <t>Task 6f/7</t>
  </si>
  <si>
    <t>Task 6f/8</t>
  </si>
  <si>
    <t>Task 6f/9</t>
  </si>
  <si>
    <t>Task 6f/10</t>
  </si>
  <si>
    <t>Task 6f/5</t>
  </si>
  <si>
    <t>Task 6g/1</t>
  </si>
  <si>
    <t>Task 6g/2</t>
  </si>
  <si>
    <t>Task 6g/3</t>
  </si>
  <si>
    <t>Task 6g/4</t>
  </si>
  <si>
    <t>Task 6g/5</t>
  </si>
  <si>
    <t>Task 6g/7</t>
  </si>
  <si>
    <t>Task 6g/8</t>
  </si>
  <si>
    <t>Task 6g/9</t>
  </si>
  <si>
    <t>Task 6g/10</t>
  </si>
  <si>
    <t>Task 6g/6</t>
  </si>
  <si>
    <t>Task 6h/1</t>
  </si>
  <si>
    <t>Task 6h/2</t>
  </si>
  <si>
    <t>Task 6h/3</t>
  </si>
  <si>
    <t>Task 6h/4</t>
  </si>
  <si>
    <t>Task 6h/5</t>
  </si>
  <si>
    <t>Task 6h/6</t>
  </si>
  <si>
    <t>Task 6h/7</t>
  </si>
  <si>
    <t>Task 6h/8</t>
  </si>
  <si>
    <t>Task 6h/9</t>
  </si>
  <si>
    <t>Task 6h/10</t>
  </si>
  <si>
    <t>Task 6i/1</t>
  </si>
  <si>
    <t>Task 6i/2</t>
  </si>
  <si>
    <t>Task 6i/3</t>
  </si>
  <si>
    <t>Task 6i/4</t>
  </si>
  <si>
    <t>Task 6i/5</t>
  </si>
  <si>
    <t>Task 6i/6</t>
  </si>
  <si>
    <t>Task 6i/7</t>
  </si>
  <si>
    <t>Task 6i/8</t>
  </si>
  <si>
    <t>Task 6i/9</t>
  </si>
  <si>
    <t>Task 6i/10</t>
  </si>
  <si>
    <t>Task 6j/1</t>
  </si>
  <si>
    <t>Task 6j/2</t>
  </si>
  <si>
    <t>Task 6j/3</t>
  </si>
  <si>
    <t>Task 6j/4</t>
  </si>
  <si>
    <t>Task 6j/5</t>
  </si>
  <si>
    <t>Task 6j/6</t>
  </si>
  <si>
    <t>Task 6j/7</t>
  </si>
  <si>
    <t>Task 6j/8</t>
  </si>
  <si>
    <t>Task 6j/9</t>
  </si>
  <si>
    <t>Task 6j/10</t>
  </si>
  <si>
    <t>Task 6k/1</t>
  </si>
  <si>
    <t>Task 6k/2</t>
  </si>
  <si>
    <t>Task 6k/3</t>
  </si>
  <si>
    <t>Task 6k/4</t>
  </si>
  <si>
    <t>Task 6k/5</t>
  </si>
  <si>
    <t>Task 6k/6</t>
  </si>
  <si>
    <t>Task 6k/7</t>
  </si>
  <si>
    <t>Task 6k/8</t>
  </si>
  <si>
    <t>Task 6k/9</t>
  </si>
  <si>
    <t>Task 6k/10</t>
  </si>
  <si>
    <t>Task 7/1</t>
  </si>
  <si>
    <t>Task 7/2</t>
  </si>
  <si>
    <t>Task 7/3</t>
  </si>
  <si>
    <t>Task 7/4</t>
  </si>
  <si>
    <t>Task 7/5</t>
  </si>
  <si>
    <t>Task 7/6</t>
  </si>
  <si>
    <t>Task 7/7</t>
  </si>
  <si>
    <t>Task 7/8</t>
  </si>
  <si>
    <t>Task 7/9</t>
  </si>
  <si>
    <t>Task 7/10</t>
  </si>
  <si>
    <t>Task 10/1</t>
  </si>
  <si>
    <t>Task 10/2</t>
  </si>
  <si>
    <t>Task 10/3</t>
  </si>
  <si>
    <t>Task 10/4</t>
  </si>
  <si>
    <t>Task 10/5</t>
  </si>
  <si>
    <t>Task 10/6</t>
  </si>
  <si>
    <t>Task 10/7</t>
  </si>
  <si>
    <t>Task 10/8</t>
  </si>
  <si>
    <t>Task 10/9</t>
  </si>
  <si>
    <t>Task 10/10</t>
  </si>
  <si>
    <t>Task 11a/1</t>
  </si>
  <si>
    <t>Task 11a/2</t>
  </si>
  <si>
    <t>Task 11a/3</t>
  </si>
  <si>
    <t>Task 11a/4</t>
  </si>
  <si>
    <t>Task 11a/5</t>
  </si>
  <si>
    <t>Task 11a/6</t>
  </si>
  <si>
    <t>Task 11a/7</t>
  </si>
  <si>
    <t>Task 11a/11a</t>
  </si>
  <si>
    <t>Task 11a/9</t>
  </si>
  <si>
    <t>Task 11a/10</t>
  </si>
  <si>
    <t>Task 11b/1</t>
  </si>
  <si>
    <t>Task 11b/2</t>
  </si>
  <si>
    <t>Task 11b/3</t>
  </si>
  <si>
    <t>Task 11b/4</t>
  </si>
  <si>
    <t>Task 11b/5</t>
  </si>
  <si>
    <t>Task 11b/6</t>
  </si>
  <si>
    <t>Task 11b/7</t>
  </si>
  <si>
    <t>Task 11b/8</t>
  </si>
  <si>
    <t>Task 11b/10</t>
  </si>
  <si>
    <t>Task 11b/9</t>
  </si>
  <si>
    <t>Task 12/1</t>
  </si>
  <si>
    <t>Task 12/2</t>
  </si>
  <si>
    <t>Task 12/3</t>
  </si>
  <si>
    <t>Task 12/4</t>
  </si>
  <si>
    <t>Task 12/5</t>
  </si>
  <si>
    <t>Task 12/6</t>
  </si>
  <si>
    <t>Task 12/7</t>
  </si>
  <si>
    <t>Task 12/8</t>
  </si>
  <si>
    <t>Task 12/9</t>
  </si>
  <si>
    <t>Task 12/10</t>
  </si>
  <si>
    <t>Task 13a/1</t>
  </si>
  <si>
    <t>Task 13a/2</t>
  </si>
  <si>
    <t>Task 13a/3</t>
  </si>
  <si>
    <t>Task 13a/4</t>
  </si>
  <si>
    <t>Task 13a/5</t>
  </si>
  <si>
    <t>Task 13a/6</t>
  </si>
  <si>
    <t>Task 13a/7</t>
  </si>
  <si>
    <t>Task 13a/8</t>
  </si>
  <si>
    <t>Task 13a/9</t>
  </si>
  <si>
    <t>Task 13a/10</t>
  </si>
  <si>
    <t>Task 13b/1</t>
  </si>
  <si>
    <t>Task 13b/2</t>
  </si>
  <si>
    <t>Task 13b/3</t>
  </si>
  <si>
    <t>Task 13b/4</t>
  </si>
  <si>
    <t>Task 13b/5</t>
  </si>
  <si>
    <t>Task 13b/6</t>
  </si>
  <si>
    <t>Task 13b/7</t>
  </si>
  <si>
    <t>Task 13b/8</t>
  </si>
  <si>
    <t>Task 13b/9</t>
  </si>
  <si>
    <t>Task 13b/10</t>
  </si>
  <si>
    <t>Task 13c/1</t>
  </si>
  <si>
    <t>Task 13c/2</t>
  </si>
  <si>
    <t>Task 13c/3</t>
  </si>
  <si>
    <t>Task 13c/4</t>
  </si>
  <si>
    <t>Task 13c/5</t>
  </si>
  <si>
    <t>Task 13c/6</t>
  </si>
  <si>
    <t>Task 13c/7</t>
  </si>
  <si>
    <t>Task 13c/8</t>
  </si>
  <si>
    <t>Task 13c/9</t>
  </si>
  <si>
    <t>Task 13c/10</t>
  </si>
  <si>
    <t>Task 14/1</t>
  </si>
  <si>
    <t>Task 14/2</t>
  </si>
  <si>
    <t>Task 14/3</t>
  </si>
  <si>
    <t>Task 14/4</t>
  </si>
  <si>
    <t>Task 14/5</t>
  </si>
  <si>
    <t>Task 14/6</t>
  </si>
  <si>
    <t>Task 14/7</t>
  </si>
  <si>
    <t>Task 14/8</t>
  </si>
  <si>
    <t>Task 14/9</t>
  </si>
  <si>
    <t>Task 14/10</t>
  </si>
  <si>
    <t>Task 15/1</t>
  </si>
  <si>
    <t>Task 15/2</t>
  </si>
  <si>
    <t>Task 15/3</t>
  </si>
  <si>
    <t>Task 15/4</t>
  </si>
  <si>
    <t>Task 15/5</t>
  </si>
  <si>
    <t>Task 15/6</t>
  </si>
  <si>
    <t>Task 15/7</t>
  </si>
  <si>
    <t>Task 15/8</t>
  </si>
  <si>
    <t>Task 15/9</t>
  </si>
  <si>
    <t>Task 15/10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</si>
</sst>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0">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5" xfId="0"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657">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1.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2.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3.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4.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Dashboard!$I$44:$K$44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30</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Dashboard!$I$42:$K$42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Dashboard!$I$43:$K$43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A7-423A-B186-F7868D63EC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A7-423A-B186-F7868D63EC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A7-423A-B186-F7868D63ECEE}"/>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6-5BA7-423A-B186-F7868D63ECE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FE1-42E7-AFC9-399263FF7F2B}"/>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18-401B-8834-FA08D9BC2BB8}"/>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16-4C3F-96FD-D6BA248406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16-4C3F-96FD-D6BA248406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16-4C3F-96FD-D6BA248406E7}"/>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5B16-4C3F-96FD-D6BA24840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F2-4B04-92A1-951F39085A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F2-4B04-92A1-951F39085A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F2-4B04-92A1-951F39085A8E}"/>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6-A6F2-4B04-92A1-951F39085A8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EE-4A20-9FC1-C503C818A596}"/>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D6-4930-AA15-D5A68257CF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D6-4930-AA15-D5A68257CF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D6-4930-AA15-D5A68257CF3D}"/>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6-10D6-4930-AA15-D5A68257CF3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Dashboard!$I$40:$K$40</c:f>
              <c:numCache>
                <c:formatCode>General</c:formatCode>
                <c:ptCount val="3"/>
                <c:pt idx="0">
                  <c:v>0</c:v>
                </c:pt>
                <c:pt idx="1">
                  <c:v>0</c:v>
                </c:pt>
                <c:pt idx="2">
                  <c:v>0</c:v>
                </c:pt>
              </c:numCache>
            </c:numRef>
          </c:val>
          <c:extLst>
            <c:ext xmlns:c16="http://schemas.microsoft.com/office/drawing/2014/chart" uri="{C3380CC4-5D6E-409C-BE32-E72D297353CC}">
              <c16:uniqueId val="{00000006-A141-4F83-ACD3-DF05370F590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Dashboard!$I$41:$K$41</c:f>
              <c:numCache>
                <c:formatCode>General</c:formatCode>
                <c:ptCount val="3"/>
              </c:numCache>
            </c:numRef>
          </c:val>
          <c:extLst>
            <c:ext xmlns:c16="http://schemas.microsoft.com/office/drawing/2014/chart" uri="{C3380CC4-5D6E-409C-BE32-E72D297353CC}">
              <c16:uniqueId val="{00000006-112C-413B-9E37-600B8FBB2D2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18-4C34-A97D-4B83326AAC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18-4C34-A97D-4B83326AAC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18-4C34-A97D-4B83326AACD8}"/>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6118-4C34-A97D-4B83326AAC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70-41ED-B400-006398F9E6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70-41ED-B400-006398F9E6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70-41ED-B400-006398F9E6DA}"/>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6-5C70-41ED-B400-006398F9E6D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652326628527874E-2"/>
          <c:y val="2.1084878254898852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A1-4B8B-9306-9C822876FF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A1-4B8B-9306-9C822876FF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A1-4B8B-9306-9C822876FFF6}"/>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6-7BA1-4B8B-9306-9C822876FFF6}"/>
            </c:ext>
          </c:extLst>
        </c:ser>
        <c:dLbls>
          <c:showLegendKey val="0"/>
          <c:showVal val="0"/>
          <c:showCatName val="0"/>
          <c:showSerName val="0"/>
          <c:showPercent val="0"/>
          <c:showBubbleSize val="0"/>
          <c:showLeaderLines val="1"/>
        </c:dLbls>
        <c:firstSliceAng val="0"/>
        <c:holeSize val="50"/>
      </c:doughnut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16-48E4-86EB-B32913E8E4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16-48E4-86EB-B32913E8E4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16-48E4-86EB-B32913E8E43A}"/>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6-EE16-48E4-86EB-B32913E8E43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D2-4799-9D51-A88E9A0914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9D2-4799-9D51-A88E9A0914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9D2-4799-9D51-A88E9A0914FA}"/>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6-69D2-4799-9D51-A88E9A0914F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BB-4268-A6E0-0B34C6641EC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BB-4268-A6E0-0B34C6641EC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BB-4268-A6E0-0B34C6641EC8}"/>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17BB-4268-A6E0-0B34C6641EC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652326628527874E-2"/>
          <c:y val="2.1084878254898852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4D-48AF-8B1F-2F8AC61846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54D-48AF-8B1F-2F8AC61846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54D-48AF-8B1F-2F8AC6184680}"/>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F54D-48AF-8B1F-2F8AC618468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30175975930996E-2"/>
          <c:y val="2.3493379490564258E-2"/>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A5-4494-ACE5-5D0C6764AF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A5-4494-ACE5-5D0C6764AF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A5-4494-ACE5-5D0C6764AF8B}"/>
              </c:ext>
            </c:extLst>
          </c:dPt>
          <c:val>
            <c:numRef>
              <c:f>Dashboard!$I$40:$K$40</c:f>
              <c:numCache>
                <c:formatCode>General</c:formatCode>
                <c:ptCount val="3"/>
                <c:pt idx="0">
                  <c:v>0</c:v>
                </c:pt>
                <c:pt idx="1">
                  <c:v>0</c:v>
                </c:pt>
                <c:pt idx="2">
                  <c:v>0</c:v>
                </c:pt>
              </c:numCache>
            </c:numRef>
          </c:val>
          <c:extLst>
            <c:ext xmlns:c16="http://schemas.microsoft.com/office/drawing/2014/chart" uri="{C3380CC4-5D6E-409C-BE32-E72D297353CC}">
              <c16:uniqueId val="{00000006-02A5-4494-ACE5-5D0C6764AF8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image" Target="../media/image1.png"/><Relationship Id="rId26" Type="http://schemas.openxmlformats.org/officeDocument/2006/relationships/chart" Target="../charts/chart25.xml"/><Relationship Id="rId3" Type="http://schemas.openxmlformats.org/officeDocument/2006/relationships/chart" Target="../charts/chart3.xml"/><Relationship Id="rId21" Type="http://schemas.openxmlformats.org/officeDocument/2006/relationships/chart" Target="../charts/chart20.xml"/><Relationship Id="rId34" Type="http://schemas.openxmlformats.org/officeDocument/2006/relationships/chart" Target="../charts/chart3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28" Type="http://schemas.openxmlformats.org/officeDocument/2006/relationships/chart" Target="../charts/chart27.xml"/><Relationship Id="rId10" Type="http://schemas.openxmlformats.org/officeDocument/2006/relationships/chart" Target="../charts/chart10.xml"/><Relationship Id="rId19" Type="http://schemas.openxmlformats.org/officeDocument/2006/relationships/chart" Target="../charts/chart18.xml"/><Relationship Id="rId31" Type="http://schemas.openxmlformats.org/officeDocument/2006/relationships/chart" Target="../charts/chart3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67</xdr:row>
      <xdr:rowOff>120650</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45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4943475</xdr:colOff>
      <xdr:row>0</xdr:row>
      <xdr:rowOff>752475</xdr:rowOff>
    </xdr:to>
    <xdr:sp macro="" textlink="">
      <xdr:nvSpPr>
        <xdr:cNvPr id="2" name="TextBox 1">
          <a:extLst>
            <a:ext uri="{FF2B5EF4-FFF2-40B4-BE49-F238E27FC236}">
              <a16:creationId xmlns:a16="http://schemas.microsoft.com/office/drawing/2014/main" id="{E4895978-1BDC-45CB-B38B-A24836D83C96}"/>
            </a:ext>
          </a:extLst>
        </xdr:cNvPr>
        <xdr:cNvSpPr txBox="1"/>
      </xdr:nvSpPr>
      <xdr:spPr>
        <a:xfrm>
          <a:off x="0" y="0"/>
          <a:ext cx="4943475" cy="7524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Establish and regularly test and evaluate robust business continuity plans (BCP) and arrangements relating to critical fire control functions, that:</a:t>
          </a:r>
        </a:p>
        <a:p>
          <a:r>
            <a:rPr lang="en-GB" sz="1100" b="1"/>
            <a:t>a. plan for the degradation and loss of fire control capabilities, including systems, infrastructure and people; </a:t>
          </a:r>
        </a:p>
        <a:p>
          <a:endParaRPr lang="en-GB" sz="1100" b="1"/>
        </a:p>
        <a:p>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12</xdr:row>
      <xdr:rowOff>104568</xdr:rowOff>
    </xdr:from>
    <xdr:to>
      <xdr:col>11</xdr:col>
      <xdr:colOff>609391</xdr:colOff>
      <xdr:row>12</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14</xdr:row>
      <xdr:rowOff>129409</xdr:rowOff>
    </xdr:from>
    <xdr:to>
      <xdr:col>12</xdr:col>
      <xdr:colOff>2251</xdr:colOff>
      <xdr:row>14</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15</xdr:row>
      <xdr:rowOff>56731</xdr:rowOff>
    </xdr:from>
    <xdr:to>
      <xdr:col>12</xdr:col>
      <xdr:colOff>3512</xdr:colOff>
      <xdr:row>15</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16</xdr:row>
      <xdr:rowOff>99804</xdr:rowOff>
    </xdr:from>
    <xdr:to>
      <xdr:col>11</xdr:col>
      <xdr:colOff>608121</xdr:colOff>
      <xdr:row>16</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58598</xdr:colOff>
      <xdr:row>25</xdr:row>
      <xdr:rowOff>73712</xdr:rowOff>
    </xdr:from>
    <xdr:to>
      <xdr:col>12</xdr:col>
      <xdr:colOff>2251</xdr:colOff>
      <xdr:row>25</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46795</xdr:colOff>
      <xdr:row>26</xdr:row>
      <xdr:rowOff>123825</xdr:rowOff>
    </xdr:from>
    <xdr:to>
      <xdr:col>11</xdr:col>
      <xdr:colOff>591557</xdr:colOff>
      <xdr:row>26</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55077</xdr:colOff>
      <xdr:row>27</xdr:row>
      <xdr:rowOff>108087</xdr:rowOff>
    </xdr:from>
    <xdr:to>
      <xdr:col>11</xdr:col>
      <xdr:colOff>590315</xdr:colOff>
      <xdr:row>27</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55078</xdr:colOff>
      <xdr:row>29</xdr:row>
      <xdr:rowOff>95042</xdr:rowOff>
    </xdr:from>
    <xdr:to>
      <xdr:col>11</xdr:col>
      <xdr:colOff>590316</xdr:colOff>
      <xdr:row>29</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42033</xdr:colOff>
      <xdr:row>32</xdr:row>
      <xdr:rowOff>115128</xdr:rowOff>
    </xdr:from>
    <xdr:to>
      <xdr:col>11</xdr:col>
      <xdr:colOff>582033</xdr:colOff>
      <xdr:row>32</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58598</xdr:colOff>
      <xdr:row>13</xdr:row>
      <xdr:rowOff>101046</xdr:rowOff>
    </xdr:from>
    <xdr:to>
      <xdr:col>11</xdr:col>
      <xdr:colOff>598598</xdr:colOff>
      <xdr:row>13</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46795</xdr:colOff>
      <xdr:row>43</xdr:row>
      <xdr:rowOff>112847</xdr:rowOff>
    </xdr:from>
    <xdr:to>
      <xdr:col>11</xdr:col>
      <xdr:colOff>582033</xdr:colOff>
      <xdr:row>43</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FIRE CONTROL FIRE STANDARD</a:t>
          </a:r>
          <a:r>
            <a:rPr lang="en-GB" sz="2000" b="1" baseline="0"/>
            <a:t> </a:t>
          </a:r>
          <a:r>
            <a:rPr lang="en-GB" sz="1800" b="1" baseline="0"/>
            <a:t>GAP ANALYSIS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42033</xdr:colOff>
      <xdr:row>34</xdr:row>
      <xdr:rowOff>96078</xdr:rowOff>
    </xdr:from>
    <xdr:to>
      <xdr:col>11</xdr:col>
      <xdr:colOff>582033</xdr:colOff>
      <xdr:row>34</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32508</xdr:colOff>
      <xdr:row>35</xdr:row>
      <xdr:rowOff>134178</xdr:rowOff>
    </xdr:from>
    <xdr:to>
      <xdr:col>11</xdr:col>
      <xdr:colOff>572508</xdr:colOff>
      <xdr:row>35</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36</xdr:row>
      <xdr:rowOff>105603</xdr:rowOff>
    </xdr:from>
    <xdr:to>
      <xdr:col>11</xdr:col>
      <xdr:colOff>572508</xdr:colOff>
      <xdr:row>36</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41</xdr:row>
      <xdr:rowOff>115128</xdr:rowOff>
    </xdr:from>
    <xdr:to>
      <xdr:col>11</xdr:col>
      <xdr:colOff>572508</xdr:colOff>
      <xdr:row>41</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42</xdr:row>
      <xdr:rowOff>105603</xdr:rowOff>
    </xdr:from>
    <xdr:to>
      <xdr:col>11</xdr:col>
      <xdr:colOff>572508</xdr:colOff>
      <xdr:row>42</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1</xdr:colOff>
      <xdr:row>1</xdr:row>
      <xdr:rowOff>0</xdr:rowOff>
    </xdr:from>
    <xdr:to>
      <xdr:col>1</xdr:col>
      <xdr:colOff>1828801</xdr:colOff>
      <xdr:row>2</xdr:row>
      <xdr:rowOff>49228</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8"/>
        <a:stretch>
          <a:fillRect/>
        </a:stretch>
      </xdr:blipFill>
      <xdr:spPr>
        <a:xfrm>
          <a:off x="642939" y="0"/>
          <a:ext cx="1828800" cy="974741"/>
        </a:xfrm>
        <a:prstGeom prst="rect">
          <a:avLst/>
        </a:prstGeom>
      </xdr:spPr>
    </xdr:pic>
    <xdr:clientData/>
  </xdr:twoCellAnchor>
  <xdr:oneCellAnchor>
    <xdr:from>
      <xdr:col>1</xdr:col>
      <xdr:colOff>792443</xdr:colOff>
      <xdr:row>36</xdr:row>
      <xdr:rowOff>523502</xdr:rowOff>
    </xdr:from>
    <xdr:ext cx="184731" cy="264560"/>
    <xdr:sp macro="" textlink="">
      <xdr:nvSpPr>
        <xdr:cNvPr id="15" name="TextBox 14">
          <a:extLst>
            <a:ext uri="{FF2B5EF4-FFF2-40B4-BE49-F238E27FC236}">
              <a16:creationId xmlns:a16="http://schemas.microsoft.com/office/drawing/2014/main" id="{D126FC4B-3C42-E970-AAD1-56417929754D}"/>
            </a:ext>
          </a:extLst>
        </xdr:cNvPr>
        <xdr:cNvSpPr txBox="1"/>
      </xdr:nvSpPr>
      <xdr:spPr>
        <a:xfrm>
          <a:off x="1419972" y="159203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67236</xdr:colOff>
      <xdr:row>17</xdr:row>
      <xdr:rowOff>123265</xdr:rowOff>
    </xdr:from>
    <xdr:to>
      <xdr:col>11</xdr:col>
      <xdr:colOff>626284</xdr:colOff>
      <xdr:row>17</xdr:row>
      <xdr:rowOff>668027</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44824</xdr:colOff>
      <xdr:row>18</xdr:row>
      <xdr:rowOff>100853</xdr:rowOff>
    </xdr:from>
    <xdr:to>
      <xdr:col>11</xdr:col>
      <xdr:colOff>643179</xdr:colOff>
      <xdr:row>18</xdr:row>
      <xdr:rowOff>655139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44824</xdr:colOff>
      <xdr:row>19</xdr:row>
      <xdr:rowOff>100853</xdr:rowOff>
    </xdr:from>
    <xdr:to>
      <xdr:col>11</xdr:col>
      <xdr:colOff>643179</xdr:colOff>
      <xdr:row>19</xdr:row>
      <xdr:rowOff>655139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44824</xdr:colOff>
      <xdr:row>20</xdr:row>
      <xdr:rowOff>190500</xdr:rowOff>
    </xdr:from>
    <xdr:to>
      <xdr:col>11</xdr:col>
      <xdr:colOff>643180</xdr:colOff>
      <xdr:row>20</xdr:row>
      <xdr:rowOff>725737</xdr:rowOff>
    </xdr:to>
    <xdr:graphicFrame macro="">
      <xdr:nvGraphicFramePr>
        <xdr:cNvPr id="28" name="Chart 27">
          <a:extLst>
            <a:ext uri="{FF2B5EF4-FFF2-40B4-BE49-F238E27FC236}">
              <a16:creationId xmlns:a16="http://schemas.microsoft.com/office/drawing/2014/main" id="{27A9AFCD-96E9-4A37-9AC2-24DDE1A9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44824</xdr:colOff>
      <xdr:row>21</xdr:row>
      <xdr:rowOff>201706</xdr:rowOff>
    </xdr:from>
    <xdr:to>
      <xdr:col>11</xdr:col>
      <xdr:colOff>643180</xdr:colOff>
      <xdr:row>21</xdr:row>
      <xdr:rowOff>736943</xdr:rowOff>
    </xdr:to>
    <xdr:graphicFrame macro="">
      <xdr:nvGraphicFramePr>
        <xdr:cNvPr id="29" name="Chart 28">
          <a:extLst>
            <a:ext uri="{FF2B5EF4-FFF2-40B4-BE49-F238E27FC236}">
              <a16:creationId xmlns:a16="http://schemas.microsoft.com/office/drawing/2014/main" id="{18A05041-F5BB-4352-ABA4-23BF92FE5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56030</xdr:colOff>
      <xdr:row>22</xdr:row>
      <xdr:rowOff>190500</xdr:rowOff>
    </xdr:from>
    <xdr:to>
      <xdr:col>12</xdr:col>
      <xdr:colOff>4445</xdr:colOff>
      <xdr:row>22</xdr:row>
      <xdr:rowOff>725737</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56030</xdr:colOff>
      <xdr:row>23</xdr:row>
      <xdr:rowOff>112059</xdr:rowOff>
    </xdr:from>
    <xdr:to>
      <xdr:col>12</xdr:col>
      <xdr:colOff>4445</xdr:colOff>
      <xdr:row>23</xdr:row>
      <xdr:rowOff>647296</xdr:rowOff>
    </xdr:to>
    <xdr:graphicFrame macro="">
      <xdr:nvGraphicFramePr>
        <xdr:cNvPr id="31" name="Chart 30">
          <a:extLst>
            <a:ext uri="{FF2B5EF4-FFF2-40B4-BE49-F238E27FC236}">
              <a16:creationId xmlns:a16="http://schemas.microsoft.com/office/drawing/2014/main" id="{55CF182D-F92D-423D-A1A1-74FA84C6C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0</xdr:colOff>
      <xdr:row>39</xdr:row>
      <xdr:rowOff>0</xdr:rowOff>
    </xdr:from>
    <xdr:to>
      <xdr:col>11</xdr:col>
      <xdr:colOff>540000</xdr:colOff>
      <xdr:row>40</xdr:row>
      <xdr:rowOff>1276</xdr:rowOff>
    </xdr:to>
    <xdr:graphicFrame macro="">
      <xdr:nvGraphicFramePr>
        <xdr:cNvPr id="39" name="Chart 38">
          <a:extLst>
            <a:ext uri="{FF2B5EF4-FFF2-40B4-BE49-F238E27FC236}">
              <a16:creationId xmlns:a16="http://schemas.microsoft.com/office/drawing/2014/main" id="{06A1B47F-F6E2-4F3D-BAA7-4C3B4232F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0</xdr:colOff>
      <xdr:row>40</xdr:row>
      <xdr:rowOff>0</xdr:rowOff>
    </xdr:from>
    <xdr:to>
      <xdr:col>11</xdr:col>
      <xdr:colOff>540000</xdr:colOff>
      <xdr:row>41</xdr:row>
      <xdr:rowOff>1277</xdr:rowOff>
    </xdr:to>
    <xdr:graphicFrame macro="">
      <xdr:nvGraphicFramePr>
        <xdr:cNvPr id="40" name="Chart 39">
          <a:extLst>
            <a:ext uri="{FF2B5EF4-FFF2-40B4-BE49-F238E27FC236}">
              <a16:creationId xmlns:a16="http://schemas.microsoft.com/office/drawing/2014/main" id="{B3064692-AEB6-4D13-B6F6-1B7F2508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0</xdr:colOff>
      <xdr:row>24</xdr:row>
      <xdr:rowOff>0</xdr:rowOff>
    </xdr:from>
    <xdr:to>
      <xdr:col>11</xdr:col>
      <xdr:colOff>553532</xdr:colOff>
      <xdr:row>24</xdr:row>
      <xdr:rowOff>535237</xdr:rowOff>
    </xdr:to>
    <xdr:graphicFrame macro="">
      <xdr:nvGraphicFramePr>
        <xdr:cNvPr id="7" name="Chart 6">
          <a:extLst>
            <a:ext uri="{FF2B5EF4-FFF2-40B4-BE49-F238E27FC236}">
              <a16:creationId xmlns:a16="http://schemas.microsoft.com/office/drawing/2014/main" id="{9A0D1BBA-16EA-4307-9764-97D4A3CB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0</xdr:colOff>
      <xdr:row>28</xdr:row>
      <xdr:rowOff>0</xdr:rowOff>
    </xdr:from>
    <xdr:to>
      <xdr:col>11</xdr:col>
      <xdr:colOff>535238</xdr:colOff>
      <xdr:row>28</xdr:row>
      <xdr:rowOff>540000</xdr:rowOff>
    </xdr:to>
    <xdr:graphicFrame macro="">
      <xdr:nvGraphicFramePr>
        <xdr:cNvPr id="16" name="Chart 15">
          <a:extLst>
            <a:ext uri="{FF2B5EF4-FFF2-40B4-BE49-F238E27FC236}">
              <a16:creationId xmlns:a16="http://schemas.microsoft.com/office/drawing/2014/main" id="{B4D9BCEC-5320-42D3-BDC0-50BF976EF8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11206</xdr:colOff>
      <xdr:row>30</xdr:row>
      <xdr:rowOff>89647</xdr:rowOff>
    </xdr:from>
    <xdr:to>
      <xdr:col>11</xdr:col>
      <xdr:colOff>546444</xdr:colOff>
      <xdr:row>30</xdr:row>
      <xdr:rowOff>562972</xdr:rowOff>
    </xdr:to>
    <xdr:graphicFrame macro="">
      <xdr:nvGraphicFramePr>
        <xdr:cNvPr id="41" name="Chart 40">
          <a:extLst>
            <a:ext uri="{FF2B5EF4-FFF2-40B4-BE49-F238E27FC236}">
              <a16:creationId xmlns:a16="http://schemas.microsoft.com/office/drawing/2014/main" id="{EDA6A62A-2DC8-4193-A914-7F8831A98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11206</xdr:colOff>
      <xdr:row>31</xdr:row>
      <xdr:rowOff>145676</xdr:rowOff>
    </xdr:from>
    <xdr:to>
      <xdr:col>11</xdr:col>
      <xdr:colOff>546444</xdr:colOff>
      <xdr:row>31</xdr:row>
      <xdr:rowOff>619001</xdr:rowOff>
    </xdr:to>
    <xdr:graphicFrame macro="">
      <xdr:nvGraphicFramePr>
        <xdr:cNvPr id="42" name="Chart 41">
          <a:extLst>
            <a:ext uri="{FF2B5EF4-FFF2-40B4-BE49-F238E27FC236}">
              <a16:creationId xmlns:a16="http://schemas.microsoft.com/office/drawing/2014/main" id="{CC56A8DD-8373-4BB8-BFAB-4BB5BFFDB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56029</xdr:colOff>
      <xdr:row>33</xdr:row>
      <xdr:rowOff>212912</xdr:rowOff>
    </xdr:from>
    <xdr:to>
      <xdr:col>11</xdr:col>
      <xdr:colOff>591267</xdr:colOff>
      <xdr:row>33</xdr:row>
      <xdr:rowOff>686237</xdr:rowOff>
    </xdr:to>
    <xdr:graphicFrame macro="">
      <xdr:nvGraphicFramePr>
        <xdr:cNvPr id="44" name="Chart 43">
          <a:extLst>
            <a:ext uri="{FF2B5EF4-FFF2-40B4-BE49-F238E27FC236}">
              <a16:creationId xmlns:a16="http://schemas.microsoft.com/office/drawing/2014/main" id="{66B5636D-BCEE-4372-931E-4465B830F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11206</xdr:colOff>
      <xdr:row>37</xdr:row>
      <xdr:rowOff>201706</xdr:rowOff>
    </xdr:from>
    <xdr:to>
      <xdr:col>11</xdr:col>
      <xdr:colOff>546444</xdr:colOff>
      <xdr:row>37</xdr:row>
      <xdr:rowOff>675031</xdr:rowOff>
    </xdr:to>
    <xdr:graphicFrame macro="">
      <xdr:nvGraphicFramePr>
        <xdr:cNvPr id="45" name="Chart 44">
          <a:extLst>
            <a:ext uri="{FF2B5EF4-FFF2-40B4-BE49-F238E27FC236}">
              <a16:creationId xmlns:a16="http://schemas.microsoft.com/office/drawing/2014/main" id="{775FAE32-639F-4C5B-89FF-2AE9A611D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38</xdr:row>
      <xdr:rowOff>0</xdr:rowOff>
    </xdr:from>
    <xdr:to>
      <xdr:col>11</xdr:col>
      <xdr:colOff>535238</xdr:colOff>
      <xdr:row>38</xdr:row>
      <xdr:rowOff>473325</xdr:rowOff>
    </xdr:to>
    <xdr:graphicFrame macro="">
      <xdr:nvGraphicFramePr>
        <xdr:cNvPr id="48" name="Chart 47">
          <a:extLst>
            <a:ext uri="{FF2B5EF4-FFF2-40B4-BE49-F238E27FC236}">
              <a16:creationId xmlns:a16="http://schemas.microsoft.com/office/drawing/2014/main" id="{10C38347-E3FF-408F-A178-4654CF3E3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10</xdr:col>
      <xdr:colOff>582705</xdr:colOff>
      <xdr:row>39</xdr:row>
      <xdr:rowOff>0</xdr:rowOff>
    </xdr:from>
    <xdr:to>
      <xdr:col>11</xdr:col>
      <xdr:colOff>627528</xdr:colOff>
      <xdr:row>39</xdr:row>
      <xdr:rowOff>593912</xdr:rowOff>
    </xdr:to>
    <xdr:graphicFrame macro="">
      <xdr:nvGraphicFramePr>
        <xdr:cNvPr id="49" name="Chart 48">
          <a:extLst>
            <a:ext uri="{FF2B5EF4-FFF2-40B4-BE49-F238E27FC236}">
              <a16:creationId xmlns:a16="http://schemas.microsoft.com/office/drawing/2014/main" id="{906D1151-2D3E-4A18-8D93-C828C1523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28575</xdr:rowOff>
    </xdr:from>
    <xdr:to>
      <xdr:col>1</xdr:col>
      <xdr:colOff>0</xdr:colOff>
      <xdr:row>0</xdr:row>
      <xdr:rowOff>1047751</xdr:rowOff>
    </xdr:to>
    <xdr:sp macro="" textlink="">
      <xdr:nvSpPr>
        <xdr:cNvPr id="2" name="TextBox 1">
          <a:extLst>
            <a:ext uri="{FF2B5EF4-FFF2-40B4-BE49-F238E27FC236}">
              <a16:creationId xmlns:a16="http://schemas.microsoft.com/office/drawing/2014/main" id="{F219F88C-585A-6D95-74E7-A7769073BEAB}"/>
            </a:ext>
          </a:extLst>
        </xdr:cNvPr>
        <xdr:cNvSpPr txBox="1"/>
      </xdr:nvSpPr>
      <xdr:spPr>
        <a:xfrm>
          <a:off x="19049" y="28575"/>
          <a:ext cx="4600576" cy="1019176"/>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As part of their community risk management, strategic and workforce planning, consider the resources they need to provide a resilient fire control, including: </a:t>
          </a:r>
          <a:br>
            <a:rPr lang="en-GB" sz="1100" b="1" i="0" u="none" strike="noStrike">
              <a:solidFill>
                <a:schemeClr val="dk1"/>
              </a:solidFill>
              <a:effectLst/>
              <a:latin typeface="+mn-lt"/>
              <a:ea typeface="+mn-ea"/>
              <a:cs typeface="+mn-cs"/>
            </a:rPr>
          </a:br>
          <a:r>
            <a:rPr lang="en-GB" sz="1100" b="1" i="0" u="none" strike="noStrike">
              <a:solidFill>
                <a:schemeClr val="dk1"/>
              </a:solidFill>
              <a:effectLst/>
              <a:latin typeface="+mn-lt"/>
              <a:ea typeface="+mn-ea"/>
              <a:cs typeface="+mn-cs"/>
            </a:rPr>
            <a:t>a. the number of fire control employees required for the safe and effective command and operation of fire control;</a:t>
          </a:r>
          <a:r>
            <a:rPr lang="en-GB" b="1"/>
            <a:t> </a:t>
          </a:r>
          <a:endParaRPr lang="en-GB"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15875</xdr:colOff>
      <xdr:row>0</xdr:row>
      <xdr:rowOff>34925</xdr:rowOff>
    </xdr:from>
    <xdr:to>
      <xdr:col>0</xdr:col>
      <xdr:colOff>4724400</xdr:colOff>
      <xdr:row>0</xdr:row>
      <xdr:rowOff>1190625</xdr:rowOff>
    </xdr:to>
    <xdr:sp macro="" textlink="">
      <xdr:nvSpPr>
        <xdr:cNvPr id="2" name="TextBox 1">
          <a:extLst>
            <a:ext uri="{FF2B5EF4-FFF2-40B4-BE49-F238E27FC236}">
              <a16:creationId xmlns:a16="http://schemas.microsoft.com/office/drawing/2014/main" id="{6185CEC8-0BFA-F6BC-7DC1-104A9BEE5AE6}"/>
            </a:ext>
          </a:extLst>
        </xdr:cNvPr>
        <xdr:cNvSpPr txBox="1"/>
      </xdr:nvSpPr>
      <xdr:spPr>
        <a:xfrm>
          <a:off x="15875" y="34925"/>
          <a:ext cx="4708525" cy="11557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As part of their community risk management, strategic and workforce planning, consider the resources they need to provide a resilient fire control, including: </a:t>
          </a:r>
        </a:p>
        <a:p>
          <a:r>
            <a:rPr lang="en-GB" sz="1100" b="1"/>
            <a:t>b. the role and level of the fire control commander; response</a:t>
          </a: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3667125</xdr:colOff>
      <xdr:row>0</xdr:row>
      <xdr:rowOff>1155700</xdr:rowOff>
    </xdr:to>
    <xdr:sp macro="" textlink="">
      <xdr:nvSpPr>
        <xdr:cNvPr id="2" name="TextBox 1">
          <a:extLst>
            <a:ext uri="{FF2B5EF4-FFF2-40B4-BE49-F238E27FC236}">
              <a16:creationId xmlns:a16="http://schemas.microsoft.com/office/drawing/2014/main" id="{AF2DFDA3-52F8-4A9C-842F-7373C4465A1F}"/>
            </a:ext>
          </a:extLst>
        </xdr:cNvPr>
        <xdr:cNvSpPr txBox="1"/>
      </xdr:nvSpPr>
      <xdr:spPr>
        <a:xfrm>
          <a:off x="0" y="0"/>
          <a:ext cx="3667125" cy="11557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As part of their community risk management, strategic and workforce planning, consider the resources they need to provide a resilient fire control, including: </a:t>
          </a:r>
        </a:p>
        <a:p>
          <a:r>
            <a:rPr lang="en-GB" sz="1100" b="1"/>
            <a:t>c. an effective fire control management structure that takes into account the leadership and ongoing development of its fire control function</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F2499B80-2799-4B2D-ABE1-85320BE5A880}"/>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Provide fire control employees with effective systems and arrangements to:</a:t>
          </a:r>
        </a:p>
        <a:p>
          <a:pPr lvl="0"/>
          <a:r>
            <a:rPr lang="en-GB" sz="1100" b="1">
              <a:solidFill>
                <a:schemeClr val="dk1"/>
              </a:solidFill>
              <a:effectLst/>
              <a:latin typeface="+mn-lt"/>
              <a:ea typeface="+mn-ea"/>
              <a:cs typeface="+mn-cs"/>
            </a:rPr>
            <a:t>a.</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Receive and manage emergency calls;</a:t>
          </a:r>
          <a:endParaRPr lang="en-GB" sz="1050" b="1">
            <a:solidFill>
              <a:schemeClr val="dk1"/>
            </a:solidFill>
            <a:effectLst/>
            <a:latin typeface="+mn-lt"/>
            <a:ea typeface="+mn-ea"/>
            <a:cs typeface="+mn-cs"/>
          </a:endParaRPr>
        </a:p>
        <a:p>
          <a:br>
            <a:rPr lang="en-GB"/>
          </a:br>
          <a:endParaRPr lang="en-GB"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B8AB1C84-884D-46DD-A30B-16BCD1C048EE}"/>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Provide fire control employees with effective systems and arrangements to:</a:t>
          </a:r>
          <a:endParaRPr lang="en-GB"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dk1"/>
              </a:solidFill>
              <a:effectLst/>
              <a:latin typeface="+mn-lt"/>
              <a:ea typeface="+mn-ea"/>
              <a:cs typeface="+mn-cs"/>
            </a:rPr>
            <a:t>b.</a:t>
          </a:r>
          <a:r>
            <a:rPr lang="en-GB" sz="1050" b="1" baseline="0">
              <a:solidFill>
                <a:schemeClr val="dk1"/>
              </a:solidFill>
              <a:effectLst/>
              <a:latin typeface="+mn-lt"/>
              <a:ea typeface="+mn-ea"/>
              <a:cs typeface="+mn-cs"/>
            </a:rPr>
            <a:t> </a:t>
          </a:r>
          <a:r>
            <a:rPr lang="en-GB" sz="1100" b="1">
              <a:solidFill>
                <a:schemeClr val="dk1"/>
              </a:solidFill>
              <a:effectLst/>
              <a:latin typeface="+mn-lt"/>
              <a:ea typeface="+mn-ea"/>
              <a:cs typeface="+mn-cs"/>
            </a:rPr>
            <a:t>Identify and record the location of emergency callers and incidents;</a:t>
          </a:r>
        </a:p>
        <a:p>
          <a:pPr lvl="0"/>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01D6ED87-DBB8-4D29-B564-6B56A3C21A40}"/>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Provide fire control employees with effective systems and arrangements to:</a:t>
          </a:r>
          <a:endParaRPr lang="en-GB" sz="1050" b="1">
            <a:solidFill>
              <a:schemeClr val="dk1"/>
            </a:solidFill>
            <a:effectLst/>
            <a:latin typeface="+mn-lt"/>
            <a:ea typeface="+mn-ea"/>
            <a:cs typeface="+mn-cs"/>
          </a:endParaRPr>
        </a:p>
        <a:p>
          <a:pPr lvl="0"/>
          <a:r>
            <a:rPr lang="en-GB" sz="1050" b="1">
              <a:solidFill>
                <a:schemeClr val="dk1"/>
              </a:solidFill>
              <a:effectLst/>
              <a:latin typeface="+mn-lt"/>
              <a:ea typeface="+mn-ea"/>
              <a:cs typeface="+mn-cs"/>
            </a:rPr>
            <a:t>c.</a:t>
          </a:r>
          <a:r>
            <a:rPr lang="en-GB" sz="1050" b="1" baseline="0">
              <a:solidFill>
                <a:schemeClr val="dk1"/>
              </a:solidFill>
              <a:effectLst/>
              <a:latin typeface="+mn-lt"/>
              <a:ea typeface="+mn-ea"/>
              <a:cs typeface="+mn-cs"/>
            </a:rPr>
            <a:t> </a:t>
          </a:r>
          <a:r>
            <a:rPr lang="en-GB" sz="1100" b="1">
              <a:solidFill>
                <a:schemeClr val="dk1"/>
              </a:solidFill>
              <a:effectLst/>
              <a:latin typeface="+mn-lt"/>
              <a:ea typeface="+mn-ea"/>
              <a:cs typeface="+mn-cs"/>
            </a:rPr>
            <a:t>Provide advice and life-saving survival guidance to help people at risk;</a:t>
          </a:r>
          <a:endParaRPr lang="en-GB" sz="1050" b="1">
            <a:solidFill>
              <a:schemeClr val="dk1"/>
            </a:solidFill>
            <a:effectLst/>
            <a:latin typeface="+mn-lt"/>
            <a:ea typeface="+mn-ea"/>
            <a:cs typeface="+mn-cs"/>
          </a:endParaRPr>
        </a:p>
        <a:p>
          <a:br>
            <a:rPr lang="en-GB" sz="1100" b="1"/>
          </a:br>
          <a:endParaRPr lang="en-GB" sz="1100" b="1"/>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39686</xdr:rowOff>
    </xdr:from>
    <xdr:to>
      <xdr:col>0</xdr:col>
      <xdr:colOff>6115050</xdr:colOff>
      <xdr:row>0</xdr:row>
      <xdr:rowOff>647699</xdr:rowOff>
    </xdr:to>
    <xdr:sp macro="" textlink="">
      <xdr:nvSpPr>
        <xdr:cNvPr id="2" name="TextBox 1">
          <a:extLst>
            <a:ext uri="{FF2B5EF4-FFF2-40B4-BE49-F238E27FC236}">
              <a16:creationId xmlns:a16="http://schemas.microsoft.com/office/drawing/2014/main" id="{02DF2A85-A331-4D70-B9E2-AA4F89507C39}"/>
            </a:ext>
          </a:extLst>
        </xdr:cNvPr>
        <xdr:cNvSpPr txBox="1"/>
      </xdr:nvSpPr>
      <xdr:spPr>
        <a:xfrm>
          <a:off x="28575" y="39686"/>
          <a:ext cx="6086475" cy="608013"/>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Provide fire control employees with effective systems and arrangements to:</a:t>
          </a:r>
          <a:endParaRPr lang="en-GB" sz="1050" b="1">
            <a:solidFill>
              <a:schemeClr val="dk1"/>
            </a:solidFill>
            <a:effectLst/>
            <a:latin typeface="+mn-lt"/>
            <a:ea typeface="+mn-ea"/>
            <a:cs typeface="+mn-cs"/>
          </a:endParaRPr>
        </a:p>
        <a:p>
          <a:pPr lvl="0"/>
          <a:r>
            <a:rPr lang="en-GB" sz="1050" b="1">
              <a:solidFill>
                <a:schemeClr val="dk1"/>
              </a:solidFill>
              <a:effectLst/>
              <a:latin typeface="+mn-lt"/>
              <a:ea typeface="+mn-ea"/>
              <a:cs typeface="+mn-cs"/>
            </a:rPr>
            <a:t>d.</a:t>
          </a:r>
          <a:r>
            <a:rPr lang="en-GB" sz="1050" b="1" baseline="0">
              <a:solidFill>
                <a:schemeClr val="dk1"/>
              </a:solidFill>
              <a:effectLst/>
              <a:latin typeface="+mn-lt"/>
              <a:ea typeface="+mn-ea"/>
              <a:cs typeface="+mn-cs"/>
            </a:rPr>
            <a:t> </a:t>
          </a:r>
          <a:r>
            <a:rPr lang="en-GB" sz="1100" b="1">
              <a:solidFill>
                <a:schemeClr val="dk1"/>
              </a:solidFill>
              <a:effectLst/>
              <a:latin typeface="+mn-lt"/>
              <a:ea typeface="+mn-ea"/>
              <a:cs typeface="+mn-cs"/>
            </a:rPr>
            <a:t>Determine an appropriate response;</a:t>
          </a:r>
          <a:endParaRPr lang="en-GB" sz="1050" b="1">
            <a:solidFill>
              <a:schemeClr val="dk1"/>
            </a:solidFill>
            <a:effectLst/>
            <a:latin typeface="+mn-lt"/>
            <a:ea typeface="+mn-ea"/>
            <a:cs typeface="+mn-cs"/>
          </a:endParaRPr>
        </a:p>
        <a:p>
          <a:br>
            <a:rPr lang="en-GB" sz="1100" b="1"/>
          </a:br>
          <a:endParaRPr lang="en-GB" sz="1100" b="1"/>
        </a:p>
        <a:p>
          <a:br>
            <a:rPr lang="en-GB" sz="1100" b="1"/>
          </a:br>
          <a:endParaRPr lang="en-GB" sz="1100" b="1"/>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656" dataDxfId="654" headerRowBorderDxfId="655" tableBorderDxfId="653" totalsRowBorderDxfId="652">
  <tableColumns count="8">
    <tableColumn id="1" xr3:uid="{D6F7D6F8-E727-4E81-B3E7-5F643C5F63BD}" name="Include fire control managers in its community risk management and strategic planning;" dataDxfId="651"/>
    <tableColumn id="2" xr3:uid="{0D1441E6-D5DC-44E1-B017-C9AC07ABEFB6}" name="Priority" dataDxfId="650"/>
    <tableColumn id="3" xr3:uid="{711D3D35-E45F-4699-A8AB-CD5D7824C884}" name="Impact" dataDxfId="649"/>
    <tableColumn id="4" xr3:uid="{DB77F1FA-84F5-43D8-BAA3-10663E50A68B}" name="Compliance" dataDxfId="648">
      <calculatedColumnFormula>IF(COUNTIF(D3:D49,"Non Compliant")&gt;0,"Non Compliant",IF(COUNTIF(D3:D49,"Partially Compliant")&gt;0,"Partially Compliant","Fully Compliant"))</calculatedColumnFormula>
    </tableColumn>
    <tableColumn id="5" xr3:uid="{07B139BB-FB53-4675-82EE-60FAAD67DAC0}" name="Work assigned to" dataDxfId="647"/>
    <tableColumn id="6" xr3:uid="{6E20B333-2265-4245-BAC8-D7352FA772BE}" name="Projected date for completion" dataDxfId="646"/>
    <tableColumn id="7" xr3:uid="{E4672199-92C8-47C4-9B27-283E8CCCF8BD}" name="Description of work needing to be done" dataDxfId="645"/>
    <tableColumn id="8" xr3:uid="{59AAAE0C-969C-4105-8535-3E65C413EBA2}" name="Evidence of Compliance" dataDxfId="64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542" dataDxfId="540" headerRowBorderDxfId="541" tableBorderDxfId="539" totalsRowBorderDxfId="538">
  <autoFilter ref="A1:H12" xr:uid="{3CF12713-E1DC-4042-A595-A161AA9BAFD5}"/>
  <tableColumns count="8">
    <tableColumn id="1" xr3:uid="{4B948BE5-6043-412D-AB12-16B9D8779244}" name="Column1" dataDxfId="537"/>
    <tableColumn id="2" xr3:uid="{14DFCF6C-B939-4AA7-861D-185FF79D6524}" name="Priority" dataDxfId="536"/>
    <tableColumn id="3" xr3:uid="{1150EAD3-B6A9-44B1-AB7E-ECC9CB84025B}" name="Impact" dataDxfId="535"/>
    <tableColumn id="4" xr3:uid="{C65DC5DB-1C9A-46B0-8526-B9D20C0FAEAB}" name="Compliance" dataDxfId="534">
      <calculatedColumnFormula>IF(COUNTIF(D3:D50,"Non Compliant")&gt;0,"Non Compliant",IF(COUNTIF(D3:D50,"Partially Compliant")&gt;0,"Partially Compliant","Fully Compliant"))</calculatedColumnFormula>
    </tableColumn>
    <tableColumn id="5" xr3:uid="{7CC277DC-709F-46AE-A912-734B38AD53C6}" name="Work assigned to" dataDxfId="533"/>
    <tableColumn id="6" xr3:uid="{CF749776-9030-43E6-B2D9-C5B65F861897}" name="Projected date for completion" dataDxfId="532"/>
    <tableColumn id="7" xr3:uid="{AF389EAD-4543-40C4-8059-9DEDA1F59F57}" name="Description of work needing to be done" dataDxfId="531"/>
    <tableColumn id="8" xr3:uid="{7CDD7E2D-CEA5-4FB4-8187-90CB95B31213}" name="Evidence of Compliance" dataDxfId="53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529" dataDxfId="527" headerRowBorderDxfId="528" tableBorderDxfId="526" totalsRowBorderDxfId="525">
  <autoFilter ref="A1:H12" xr:uid="{3CF12713-E1DC-4042-A595-A161AA9BAFD5}"/>
  <tableColumns count="8">
    <tableColumn id="1" xr3:uid="{D25DEE7D-6193-4FB8-9137-D5D816D83771}" name="Column1" dataDxfId="524"/>
    <tableColumn id="2" xr3:uid="{B681F970-3CBE-49F2-89E9-845EF810F567}" name="Priority" dataDxfId="523"/>
    <tableColumn id="3" xr3:uid="{73CB11C8-3B6C-43AC-B83E-F575F1ADB863}" name="Impact" dataDxfId="522"/>
    <tableColumn id="4" xr3:uid="{054604D1-FF58-454D-A6E3-6ADD659011A7}" name="Compliance" dataDxfId="521">
      <calculatedColumnFormula>IF(COUNTIF(D3:D50,"Non Compliant")&gt;0,"Non Compliant",IF(COUNTIF(D3:D50,"Partially Compliant")&gt;0,"Partially Compliant","Fully Compliant"))</calculatedColumnFormula>
    </tableColumn>
    <tableColumn id="5" xr3:uid="{B29B05A0-58AC-47D3-86B1-69EB5B41D32F}" name="Work assigned to" dataDxfId="520"/>
    <tableColumn id="6" xr3:uid="{83DA9D2A-E6EF-43C2-8778-9DEF63488CBD}" name="Projected date for completion" dataDxfId="519"/>
    <tableColumn id="7" xr3:uid="{F6368D6D-1D83-42AA-B5B4-CF21711AC398}" name="Description of work needing to be done" dataDxfId="518"/>
    <tableColumn id="8" xr3:uid="{2EC9FE14-C03B-41BC-A552-ACA42ED4B2CC}" name="Evidence of Compliance" dataDxfId="51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516" dataDxfId="514" headerRowBorderDxfId="515" tableBorderDxfId="513" totalsRowBorderDxfId="512">
  <autoFilter ref="A1:H12" xr:uid="{3CF12713-E1DC-4042-A595-A161AA9BAFD5}"/>
  <tableColumns count="8">
    <tableColumn id="1" xr3:uid="{3A872D1F-A2A9-44CB-8E50-33958C765656}" name="Provide fire control employees with effective systems and arrangements to:_x000a_e. Identify the location, skills and availability of resources;" dataDxfId="511"/>
    <tableColumn id="2" xr3:uid="{BDE76DF8-B202-4CB5-8EF0-792DAA3BE78C}" name="Priority" dataDxfId="510"/>
    <tableColumn id="3" xr3:uid="{150D7184-FC04-426D-A17C-9026EDFDB86A}" name="Impact" dataDxfId="509"/>
    <tableColumn id="4" xr3:uid="{299C91EC-3524-4E7B-B1E1-D398D6CF4560}" name="Compliance" dataDxfId="508">
      <calculatedColumnFormula>IF(COUNTIF(D3:D50,"Non Compliant")&gt;0,"Non Compliant",IF(COUNTIF(D3:D50,"Partially Compliant")&gt;0,"Partially Compliant","Fully Compliant"))</calculatedColumnFormula>
    </tableColumn>
    <tableColumn id="5" xr3:uid="{FB037CB6-E0BE-4402-9B7A-2662756E3EED}" name="Work assigned to" dataDxfId="507"/>
    <tableColumn id="6" xr3:uid="{6BDBC66A-F628-4DC4-9237-B4968BBE0DBE}" name="Projected date for completion" dataDxfId="506"/>
    <tableColumn id="7" xr3:uid="{0886FBD4-98D3-4301-8DD5-7710F2B3739B}" name="Description of work needing to be done" dataDxfId="505"/>
    <tableColumn id="8" xr3:uid="{774C8EB9-D328-4C26-A61C-181189FE20B8}" name="Evidence of Compliance" dataDxfId="50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503" dataDxfId="501" headerRowBorderDxfId="502" tableBorderDxfId="500" totalsRowBorderDxfId="499">
  <autoFilter ref="A1:H12" xr:uid="{3CF12713-E1DC-4042-A595-A161AA9BAFD5}"/>
  <tableColumns count="8">
    <tableColumn id="1" xr3:uid="{CFF3F8FB-F7A0-4522-964D-22641C1819E5}" name="Provide fire control employees with effective systems and arrangements to:_x000a_f. Mobilise appropriate resources;e" dataDxfId="498"/>
    <tableColumn id="2" xr3:uid="{BA3D16EA-74B7-4614-A673-B3DE08B154F8}" name="Priority" dataDxfId="497"/>
    <tableColumn id="3" xr3:uid="{62728A32-AF84-4C70-8392-B3418DD8A8A0}" name="Impact" dataDxfId="496"/>
    <tableColumn id="4" xr3:uid="{79879EFD-CB0C-492C-B36A-AEFADF73BA53}" name="Compliance" dataDxfId="0">
      <calculatedColumnFormula>IF(COUNTIF(D3:D60,"Non Compliant")&gt;0,"Non Compliant",IF(COUNTIF(D3:D60,"Partially Compliant")&gt;0,"Partially Compliant","Fully Compliant"))</calculatedColumnFormula>
    </tableColumn>
    <tableColumn id="5" xr3:uid="{7840CCE3-523C-4655-B9AF-67A1F2AE9DC7}" name="Work assigned to" dataDxfId="495"/>
    <tableColumn id="6" xr3:uid="{8E2DD7FD-EF42-4319-9325-63A23055BB36}" name="Projected date for completion" dataDxfId="494"/>
    <tableColumn id="7" xr3:uid="{D7C28EB5-DD64-4ADA-BF6A-0C864EB061F4}" name="Description of work needing to be done" dataDxfId="493"/>
    <tableColumn id="8" xr3:uid="{790730B9-60F1-4090-B1A5-D24F4005C216}" name="Evidence of Compliance" dataDxfId="49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491" dataDxfId="489" headerRowBorderDxfId="490" tableBorderDxfId="488" totalsRowBorderDxfId="487">
  <autoFilter ref="A1:H12" xr:uid="{3CF12713-E1DC-4042-A595-A161AA9BAFD5}"/>
  <tableColumns count="8">
    <tableColumn id="1" xr3:uid="{E6B96B4F-17AD-4373-8919-F01DE883C874}" name="Provide fire control employees with effective systems and arrangements to:_x000a_g. Share incident related information with operational employees, other fire controls and other multi-agency organisations;" dataDxfId="486"/>
    <tableColumn id="2" xr3:uid="{387129E5-8910-4D75-9847-DC3097452C69}" name="Priority" dataDxfId="485"/>
    <tableColumn id="3" xr3:uid="{E9CCBFDB-E024-454A-92BA-700B84F312A6}" name="Impact" dataDxfId="484"/>
    <tableColumn id="4" xr3:uid="{436248BC-7BF3-4B9B-8102-3CDF11D3E380}" name="Compliance" dataDxfId="483">
      <calculatedColumnFormula>IF(COUNTIF(D3:D50,"Non Compliant")&gt;0,"Non Compliant",IF(COUNTIF(D3:D50,"Partially Compliant")&gt;0,"Partially Compliant","Fully Compliant"))</calculatedColumnFormula>
    </tableColumn>
    <tableColumn id="5" xr3:uid="{AF8791CB-14C0-4B18-83CE-9005DB722E79}" name="Work assigned to" dataDxfId="482"/>
    <tableColumn id="6" xr3:uid="{BB3255AF-AD00-42A3-9538-B18905477F17}" name="Projected date for completion" dataDxfId="481"/>
    <tableColumn id="7" xr3:uid="{502A6AD2-7C9F-49AB-8705-9B71E4A9D5B0}" name="Description of work needing to be done" dataDxfId="480"/>
    <tableColumn id="8" xr3:uid="{69F9EB2B-3E33-4098-9E4A-BF26137FC127}" name="Evidence of Compliance" dataDxfId="47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478" dataDxfId="476" headerRowBorderDxfId="477" tableBorderDxfId="475" totalsRowBorderDxfId="474">
  <autoFilter ref="A1:H12" xr:uid="{3CF12713-E1DC-4042-A595-A161AA9BAFD5}"/>
  <tableColumns count="8">
    <tableColumn id="1" xr3:uid="{08AC25F6-8908-497A-8F87-B202493D77C4}" name="Provide fire control employees with effective systems and arrangements to:_x000a_h. Increase emergency call management capacity;" dataDxfId="473"/>
    <tableColumn id="2" xr3:uid="{CFA2B752-B4DB-4373-8494-D2453FF24F6D}" name="Priority" dataDxfId="472"/>
    <tableColumn id="3" xr3:uid="{B4D5222A-DE19-4321-8A97-DB2BA479436D}" name="Impact" dataDxfId="471"/>
    <tableColumn id="4" xr3:uid="{7D5DDBCA-B38D-4E41-8D58-39C624998731}" name="Compliance" dataDxfId="470">
      <calculatedColumnFormula>IF(COUNTIF(D3:D50,"Non Compliant")&gt;0,"Non Compliant",IF(COUNTIF(D3:D50,"Partially Compliant")&gt;0,"Partially Compliant","Fully Compliant"))</calculatedColumnFormula>
    </tableColumn>
    <tableColumn id="5" xr3:uid="{29EA3BB8-27B6-4AF4-9E7D-1A431F928F22}" name="Work assigned to" dataDxfId="469"/>
    <tableColumn id="6" xr3:uid="{4500AF78-9D2C-46C6-9478-42F70B08FF7D}" name="Projected date for completion" dataDxfId="468"/>
    <tableColumn id="7" xr3:uid="{55BF8418-7F30-495F-97D1-73D82DE3BB5D}" name="Description of work needing to be done" dataDxfId="467"/>
    <tableColumn id="8" xr3:uid="{9BB72DA0-667B-47E4-9DF1-F2F72093F5AF}" name="Evidence of Compliance" dataDxfId="46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465" dataDxfId="463" headerRowBorderDxfId="464" tableBorderDxfId="462" totalsRowBorderDxfId="461">
  <autoFilter ref="A1:H12" xr:uid="{3CF12713-E1DC-4042-A595-A161AA9BAFD5}"/>
  <tableColumns count="8">
    <tableColumn id="1" xr3:uid="{B3AE190C-C8A4-49BD-951D-55FC54819342}" name="Provide fire control employees with effective systems and arrangements to:_x000a_i. Escalate fire control command levels according to operational need;" dataDxfId="460"/>
    <tableColumn id="2" xr3:uid="{610874BC-F0E2-47FA-B919-9040C03AEB00}" name="Priority" dataDxfId="459"/>
    <tableColumn id="3" xr3:uid="{4877D8FB-0FAC-42CA-8114-7E5B07A72DA5}" name="Impact" dataDxfId="458"/>
    <tableColumn id="4" xr3:uid="{F44ACCB4-2DC4-4F2D-9096-FEAA973FBAE6}" name="Compliance" dataDxfId="457">
      <calculatedColumnFormula>IF(COUNTIF(D3:D50,"Non Compliant")&gt;0,"Non Compliant",IF(COUNTIF(D3:D50,"Partially Compliant")&gt;0,"Partially Compliant","Fully Compliant"))</calculatedColumnFormula>
    </tableColumn>
    <tableColumn id="5" xr3:uid="{1334D58E-58AF-443D-BD00-14DD50522B00}" name="Work assigned to" dataDxfId="456"/>
    <tableColumn id="6" xr3:uid="{B4B4C4F4-25D2-4BE6-88F9-1BA0E5535EA2}" name="Projected date for completion" dataDxfId="455"/>
    <tableColumn id="7" xr3:uid="{6FE23CA0-2D92-4881-B8A1-60C6450B2E88}" name="Description of work needing to be done" dataDxfId="454"/>
    <tableColumn id="8" xr3:uid="{EA47A118-FEBE-4ED9-B4DF-1C0054A96F67}" name="Evidence of Compliance" dataDxfId="45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452" dataDxfId="450" headerRowBorderDxfId="451" tableBorderDxfId="449" totalsRowBorderDxfId="448">
  <autoFilter ref="A1:H12" xr:uid="{3CF12713-E1DC-4042-A595-A161AA9BAFD5}"/>
  <tableColumns count="8">
    <tableColumn id="1" xr3:uid="{798520EA-6150-4C6F-957B-C60BF4AA1513}" name="Provide fire control employees with effective systems and arrangements to:_x000a_j._x0009_Record all incident-related actions and decisions; " dataDxfId="447"/>
    <tableColumn id="2" xr3:uid="{9FBDB289-9093-4651-98EB-25763209DECC}" name="Priority" dataDxfId="446"/>
    <tableColumn id="3" xr3:uid="{F079B724-F3C5-47F0-90CC-2B373C82DDD9}" name="Impact" dataDxfId="445"/>
    <tableColumn id="4" xr3:uid="{D0325976-00FD-47C0-BA84-28AFCFEE80F2}" name="Compliance" dataDxfId="444">
      <calculatedColumnFormula>IF(COUNTIF(D3:D50,"Non Compliant")&gt;0,"Non Compliant",IF(COUNTIF(D3:D50,"Partially Compliant")&gt;0,"Partially Compliant","Fully Compliant"))</calculatedColumnFormula>
    </tableColumn>
    <tableColumn id="5" xr3:uid="{6A9F2A3C-DB64-4C44-A93D-7F3E76AD3570}" name="Work assigned to" dataDxfId="443"/>
    <tableColumn id="6" xr3:uid="{999E6846-CE1B-4478-8135-126C0DD493DC}" name="Projected date for completion" dataDxfId="442"/>
    <tableColumn id="7" xr3:uid="{ADDDAA72-6E77-44A8-8D77-604E642DC496}" name="Description of work needing to be done" dataDxfId="441"/>
    <tableColumn id="8" xr3:uid="{E9C2E790-E41D-4DDE-9250-6C1E481109A6}" name="Evidence of Compliance" dataDxfId="44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439" dataDxfId="437" headerRowBorderDxfId="438" tableBorderDxfId="436" totalsRowBorderDxfId="435">
  <autoFilter ref="A1:H12" xr:uid="{3CF12713-E1DC-4042-A595-A161AA9BAFD5}"/>
  <tableColumns count="8">
    <tableColumn id="1" xr3:uid="{BD1DCD0D-9A1F-47FB-9686-08977129CF74}" name="Provide fire control employees with effective systems and arrangements to:_x000a_k._x0009_Support the ongoing needs of an incident." dataDxfId="434"/>
    <tableColumn id="2" xr3:uid="{5041C8F8-5705-4ACD-A552-69E0565E3234}" name="Priority" dataDxfId="433"/>
    <tableColumn id="3" xr3:uid="{C59B8678-715C-4CEB-83B3-A3496FE30CFE}" name="Impact" dataDxfId="432"/>
    <tableColumn id="4" xr3:uid="{02340F3A-439E-4129-AE65-CF1151C1AF5B}" name="Compliance" dataDxfId="431">
      <calculatedColumnFormula>IF(COUNTIF(D3:D50,"Non Compliant")&gt;0,"Non Compliant",IF(COUNTIF(D3:D50,"Partially Compliant")&gt;0,"Partially Compliant","Fully Compliant"))</calculatedColumnFormula>
    </tableColumn>
    <tableColumn id="5" xr3:uid="{5EE15833-E80D-412C-A7C4-5A88ECCB24D6}" name="Work assigned to" dataDxfId="430"/>
    <tableColumn id="6" xr3:uid="{8CA4DC95-DBA2-4C41-B067-5F7C8CC75C5E}" name="Projected date for completion" dataDxfId="429"/>
    <tableColumn id="7" xr3:uid="{E9285546-EBA5-475F-9818-B88033912E81}" name="Description of work needing to be done" dataDxfId="428"/>
    <tableColumn id="8" xr3:uid="{BBE6DD71-6000-4FD9-961A-2717A399120C}" name="Evidence of Compliance" dataDxfId="42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426" dataDxfId="424" headerRowBorderDxfId="425" tableBorderDxfId="423" totalsRowBorderDxfId="422">
  <autoFilter ref="A1:H12" xr:uid="{3CF12713-E1DC-4042-A595-A161AA9BAFD5}"/>
  <tableColumns count="8">
    <tableColumn id="1" xr3:uid="{FA171426-8D37-475E-9B1B-2C11C138ADBC}" name="Recruit, train, exercise, develop and maintain a competent and professional fire control workforce;" dataDxfId="421"/>
    <tableColumn id="2" xr3:uid="{440843ED-38BE-4EDC-9E0F-6ADA7D8C56DE}" name="Priority" dataDxfId="420"/>
    <tableColumn id="3" xr3:uid="{EEAB1539-5FD9-4765-BEA3-20F04FADC773}" name="Impact" dataDxfId="419"/>
    <tableColumn id="4" xr3:uid="{FAECC4DA-0B66-403C-84EC-E430F2CF465B}" name="Compliance" dataDxfId="418">
      <calculatedColumnFormula>IF(COUNTIF(D3:D50,"Non Compliant")&gt;0,"Non Compliant",IF(COUNTIF(D3:D50,"Partially Compliant")&gt;0,"Partially Compliant","Fully Compliant"))</calculatedColumnFormula>
    </tableColumn>
    <tableColumn id="5" xr3:uid="{A8DA07CB-F1BC-45D0-ADBE-C6D5BAC44C73}" name="Work assigned to" dataDxfId="417"/>
    <tableColumn id="6" xr3:uid="{3BDAAD9E-3E28-460E-B485-18D979AEB6E7}" name="Projected date for completion" dataDxfId="416"/>
    <tableColumn id="7" xr3:uid="{9414BFEA-E27A-4B53-A4FE-62DAEC72799A}" name="Description of work needing to be done" dataDxfId="415"/>
    <tableColumn id="8" xr3:uid="{67838EFA-7E1C-4DEA-9127-358B2EFFA9F6}" name="Evidence of Compliance" dataDxfId="4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643" dataDxfId="641" headerRowBorderDxfId="642" tableBorderDxfId="640" totalsRowBorderDxfId="639">
  <autoFilter ref="A1:G12" xr:uid="{5A30A0DF-7076-4884-8122-D7A248085FB4}"/>
  <tableColumns count="7">
    <tableColumn id="1" xr3:uid="{CC71243E-5FD8-4265-A5E8-61AB93FAE605}" name="Column1" dataDxfId="638"/>
    <tableColumn id="2" xr3:uid="{C569FC8F-3305-408D-A6B5-32FB31447DFA}" name="Priority" dataDxfId="637"/>
    <tableColumn id="3" xr3:uid="{C560D761-CD11-46ED-B34D-322A0F5A5486}" name="Impact" dataDxfId="636"/>
    <tableColumn id="4" xr3:uid="{1FD61E97-DFDF-41D8-9C0D-42461F747643}" name="Compliance" dataDxfId="635">
      <calculatedColumnFormula>IF(COUNTIF(D3:D50,"Non Compliant")&gt;0,"Non Compliant",IF(COUNTIF(D3:D50,"Partially Compliant")&gt;0,"Partially Compliant","Fully Compliant"))</calculatedColumnFormula>
    </tableColumn>
    <tableColumn id="5" xr3:uid="{CB0DC206-C95D-49AA-8331-9E1F6B58B161}" name="Work assigned to" dataDxfId="634"/>
    <tableColumn id="6" xr3:uid="{DE7AAE90-1CA9-442F-ACCA-1BB77E89A084}" name="Projected date for completion" dataDxfId="633"/>
    <tableColumn id="7" xr3:uid="{00236093-171D-476B-B9B3-7D057583008C}" name="Description of work needing to be done" dataDxfId="63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413" dataDxfId="411" headerRowBorderDxfId="412" tableBorderDxfId="410" totalsRowBorderDxfId="409">
  <autoFilter ref="A1:H12" xr:uid="{3CF12713-E1DC-4042-A595-A161AA9BAFD5}"/>
  <tableColumns count="8">
    <tableColumn id="1" xr3:uid="{8A75646E-2263-4DFF-BE75-8372EE05BEDD}" name="Have in place necessary succession planning and processes to maintain a sustainable competent fire control workforce;" dataDxfId="408"/>
    <tableColumn id="2" xr3:uid="{5F3A8056-FD4E-45D0-8CC5-F7E24A9ADA70}" name="Priority" dataDxfId="407"/>
    <tableColumn id="3" xr3:uid="{34B29700-6D57-42F2-A584-4C0E377F38B4}" name="Impact" dataDxfId="406"/>
    <tableColumn id="4" xr3:uid="{36C3256D-C167-4CA6-9F49-E4A712EEAF88}" name="Compliance" dataDxfId="405">
      <calculatedColumnFormula>IF(COUNTIF(D3:D50,"Non Compliant")&gt;0,"Non Compliant",IF(COUNTIF(D3:D50,"Partially Compliant")&gt;0,"Partially Compliant","Fully Compliant"))</calculatedColumnFormula>
    </tableColumn>
    <tableColumn id="5" xr3:uid="{2D27E3C6-A2B9-409A-90F6-A846517E63FB}" name="Work assigned to" dataDxfId="404"/>
    <tableColumn id="6" xr3:uid="{07A0882A-4472-4CD7-BFD6-B55E8D6E6DDB}" name="Projected date for completion" dataDxfId="403"/>
    <tableColumn id="7" xr3:uid="{411F02FD-E422-4BE3-A683-1C70DE06E75A}" name="Description of work needing to be done" dataDxfId="402"/>
    <tableColumn id="8" xr3:uid="{FB91F95C-4569-4CFC-BBA3-B180AB6AF537}" name="Evidence of Compliance" dataDxfId="40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400" dataDxfId="398" headerRowBorderDxfId="399" tableBorderDxfId="397" totalsRowBorderDxfId="396">
  <autoFilter ref="A1:H12" xr:uid="{3CF12713-E1DC-4042-A595-A161AA9BAFD5}"/>
  <tableColumns count="8">
    <tableColumn id="1" xr3:uid="{F02C7BC7-1B82-4FF2-8655-6371A19767EC}" name="Develop a cycle of continuous learning and professional development for fire control employees that considers relevant occupational standards; " dataDxfId="395"/>
    <tableColumn id="2" xr3:uid="{8423513E-BD6F-49C7-A79C-113B9043C50C}" name="Priority" dataDxfId="394"/>
    <tableColumn id="3" xr3:uid="{78C0E9E7-36BE-4CF9-91BF-B9B04E8E9202}" name="Impact" dataDxfId="393"/>
    <tableColumn id="4" xr3:uid="{F00353B0-A1F4-48A6-A25A-85CDE8DB35D4}" name="Compliance" dataDxfId="392">
      <calculatedColumnFormula>IF(COUNTIF(D3:D50,"Non Compliant")&gt;0,"Non Compliant",IF(COUNTIF(D3:D50,"Partially Compliant")&gt;0,"Partially Compliant","Fully Compliant"))</calculatedColumnFormula>
    </tableColumn>
    <tableColumn id="5" xr3:uid="{18CDD81E-E77A-4442-B779-85424B6312E1}" name="Work assigned to" dataDxfId="391"/>
    <tableColumn id="6" xr3:uid="{C6EB9B3B-18CD-4156-A3D4-677DA95FA80B}" name="Projected date for completion" dataDxfId="390"/>
    <tableColumn id="7" xr3:uid="{E913AE16-6D87-4B69-8FBF-AF4CC2E5ACA3}" name="Description of work needing to be done" dataDxfId="389"/>
    <tableColumn id="8" xr3:uid="{F10E1447-D392-4365-BDF9-5627F4D4558E}" name="Evidence of Compliance" dataDxfId="38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64A0CE3-5512-4B48-8082-DE237994E2D6}" name="Table35678910111223" displayName="Table35678910111223" ref="A1:H12" totalsRowShown="0" headerRowDxfId="387" dataDxfId="385" headerRowBorderDxfId="386" tableBorderDxfId="384" totalsRowBorderDxfId="383">
  <autoFilter ref="A1:H12" xr:uid="{3CF12713-E1DC-4042-A595-A161AA9BAFD5}"/>
  <tableColumns count="8">
    <tableColumn id="1" xr3:uid="{6D675A90-77EE-4336-990A-833ECCDE9A02}" name="Have assurance processes in place to ensure that fire control commanders and employees working within its fire control are suitably competent; " dataDxfId="382"/>
    <tableColumn id="2" xr3:uid="{C29B3E1C-93C2-452F-A430-4CBB903B35E7}" name="Priority" dataDxfId="381"/>
    <tableColumn id="3" xr3:uid="{CBC391E0-5081-4E51-A7A6-11BC516F9F71}" name="Impact" dataDxfId="380"/>
    <tableColumn id="4" xr3:uid="{116B9B0F-8108-41CD-8087-D1F5357BD009}" name="Compliance" dataDxfId="379">
      <calculatedColumnFormula>IF(COUNTIF(D3:D50,"Non Compliant")&gt;0,"Non Compliant",IF(COUNTIF(D3:D50,"Partially Compliant")&gt;0,"Partially Compliant","Fully Compliant"))</calculatedColumnFormula>
    </tableColumn>
    <tableColumn id="5" xr3:uid="{98368AC1-C342-4BD1-AD0F-CCDA8A5F7D98}" name="Work assigned to" dataDxfId="378"/>
    <tableColumn id="6" xr3:uid="{44250506-6403-4CD8-B11E-7E6431038230}" name="Projected date for completion" dataDxfId="377"/>
    <tableColumn id="7" xr3:uid="{2426E098-26BD-4F13-AF0A-0FA665734FA4}" name="Description of work needing to be done" dataDxfId="376"/>
    <tableColumn id="8" xr3:uid="{AB8AD02E-8D8E-4707-9783-018CD119C934}" name="Evidence of Compliance" dataDxfId="375"/>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374" dataDxfId="372" headerRowBorderDxfId="373" tableBorderDxfId="371" totalsRowBorderDxfId="370">
  <autoFilter ref="A1:H12" xr:uid="{3CF12713-E1DC-4042-A595-A161AA9BAFD5}"/>
  <tableColumns count="8">
    <tableColumn id="1" xr3:uid="{46282C90-E19B-48CA-9801-EE18B783A5C4}" name="Column1" dataDxfId="369"/>
    <tableColumn id="2" xr3:uid="{7C75C808-5269-4F0B-8FB1-38C61C0F4EE6}" name="Priority" dataDxfId="368"/>
    <tableColumn id="3" xr3:uid="{D31D36C1-42A6-4EE4-8030-E8FC2D288E18}" name="Impact" dataDxfId="367"/>
    <tableColumn id="4" xr3:uid="{0BC1E5C1-5E86-4F15-BB4D-4F98E11B79E9}" name="Compliance" dataDxfId="366">
      <calculatedColumnFormula>IF(COUNTIF(D3:D50,"Non Compliant")&gt;0,"Non Compliant",IF(COUNTIF(D3:D50,"Partially Compliant")&gt;0,"Partially Compliant","Fully Compliant"))</calculatedColumnFormula>
    </tableColumn>
    <tableColumn id="5" xr3:uid="{217AF267-9C92-4725-BB23-12010600329D}" name="Work assigned to" dataDxfId="365"/>
    <tableColumn id="6" xr3:uid="{96DFF750-F864-4C7A-BE1C-166A612160D5}" name="Projected date for completion" dataDxfId="364"/>
    <tableColumn id="7" xr3:uid="{D427D76C-6A0B-4B33-B2D4-687D21FD981F}" name="Description of work needing to be done" dataDxfId="363"/>
    <tableColumn id="8" xr3:uid="{92CAF5F7-314E-4CE4-982A-2F54655A770D}" name="Evidence of Compliance" dataDxfId="36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361" dataDxfId="359" headerRowBorderDxfId="360" tableBorderDxfId="358" totalsRowBorderDxfId="357">
  <autoFilter ref="A1:H12" xr:uid="{3CF12713-E1DC-4042-A595-A161AA9BAFD5}"/>
  <tableColumns count="8">
    <tableColumn id="1" xr3:uid="{E5AFF5DF-7399-413F-BF0E-1AB3A7E81A69}" name="Establish and regularly test and evaluate robust business continuity plans (BCP) and arrangements relating to critical fire control functions, that:_x000a_b. provide clear steps for invoking the BCP with assigned responsibilities." dataDxfId="356"/>
    <tableColumn id="2" xr3:uid="{6AC24FF1-1DBC-445D-962A-2A56F627851C}" name="Priority" dataDxfId="355"/>
    <tableColumn id="3" xr3:uid="{AACD731A-59FD-41FE-BB3B-CCBA994EEC65}" name="Impact" dataDxfId="354"/>
    <tableColumn id="4" xr3:uid="{4D0B498A-A2E2-42B9-B1A1-E43AD1D88511}" name="Compliance" dataDxfId="353">
      <calculatedColumnFormula>IF(COUNTIF(D3:D50,"Non Compliant")&gt;0,"Non Compliant",IF(COUNTIF(D3:D50,"Partially Compliant")&gt;0,"Partially Compliant","Fully Compliant"))</calculatedColumnFormula>
    </tableColumn>
    <tableColumn id="5" xr3:uid="{22A664C7-C07C-4763-A952-9FC13CD750BE}" name="Work assigned to" dataDxfId="352"/>
    <tableColumn id="6" xr3:uid="{2B3E8145-40E2-4DBC-81D8-92F7F845A15A}" name="Projected date for completion" dataDxfId="351"/>
    <tableColumn id="7" xr3:uid="{116004C2-F440-4AD1-83F9-0991F88068F5}" name="Description of work needing to be done" dataDxfId="350"/>
    <tableColumn id="8" xr3:uid="{FB90C4EB-8486-4AEB-9F4A-4E99AB789CC2}" name="Evidence of Compliance" dataDxfId="349"/>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348" dataDxfId="346" headerRowBorderDxfId="347" tableBorderDxfId="345" totalsRowBorderDxfId="344">
  <autoFilter ref="A1:H12" xr:uid="{3CF12713-E1DC-4042-A595-A161AA9BAFD5}"/>
  <tableColumns count="8">
    <tableColumn id="1" xr3:uid="{57DECBE1-AB93-469B-9F97-280433A91013}" name="Provide easily accessible and widely promoted mental and physical health and wellbeing support to its fire control employees;" dataDxfId="343"/>
    <tableColumn id="2" xr3:uid="{FD0B3A2C-B3F3-4F59-AEC5-DB4FEF8216CE}" name="Priority" dataDxfId="342"/>
    <tableColumn id="3" xr3:uid="{835F7CD4-0945-4A6E-A41D-9E02B43111E4}" name="Impact" dataDxfId="341"/>
    <tableColumn id="4" xr3:uid="{A61C6923-6D71-4E0D-B246-77253A5E9EED}" name="Compliance" dataDxfId="340">
      <calculatedColumnFormula>IF(COUNTIF(D3:D50,"Non Compliant")&gt;0,"Non Compliant",IF(COUNTIF(D3:D50,"Partially Compliant")&gt;0,"Partially Compliant","Fully Compliant"))</calculatedColumnFormula>
    </tableColumn>
    <tableColumn id="5" xr3:uid="{C16BC935-BA9F-457C-A9E4-A3F1F7486259}" name="Work assigned to" dataDxfId="339"/>
    <tableColumn id="6" xr3:uid="{410A5087-6EA5-499D-946B-C59330B0D9E4}" name="Projected date for completion" dataDxfId="338"/>
    <tableColumn id="7" xr3:uid="{4CD201CA-D36A-4425-A2BE-A61BD3C5AA5A}" name="Description of work needing to be done" dataDxfId="337"/>
    <tableColumn id="8" xr3:uid="{E9ECED98-487A-450C-8A2D-86D3EB193995}" name="Evidence of Compliance" dataDxfId="336"/>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D0F131D-4591-4E94-A8EF-70716CB02C93}" name="Table35678910111213141519" displayName="Table35678910111213141519" ref="A1:H12" totalsRowShown="0" headerRowDxfId="335" dataDxfId="333" headerRowBorderDxfId="334" tableBorderDxfId="332" totalsRowBorderDxfId="331">
  <autoFilter ref="A1:H12" xr:uid="{3CF12713-E1DC-4042-A595-A161AA9BAFD5}"/>
  <tableColumns count="8">
    <tableColumn id="1" xr3:uid="{41A3283C-6657-4785-A7EA-BA58DC9D566C}" name="Integrate fire control employees in organisational and multi-agency learning processes, providing opportunities and tools to:_x000a_a._x0009_Share relevant learning;" dataDxfId="330"/>
    <tableColumn id="2" xr3:uid="{2E45075A-5F01-4BD4-BB91-11FB6B0ACDC8}" name="Priority" dataDxfId="329"/>
    <tableColumn id="3" xr3:uid="{C0017654-9226-456E-AEE9-F32DC10AA21A}" name="Impact" dataDxfId="328"/>
    <tableColumn id="4" xr3:uid="{5DABF824-C5B8-4469-AE68-B8D50581DFB7}" name="Compliance" dataDxfId="327">
      <calculatedColumnFormula>IF(COUNTIF(D3:D50,"Non Compliant")&gt;0,"Non Compliant",IF(COUNTIF(D3:D50,"Partially Compliant")&gt;0,"Partially Compliant","Fully Compliant"))</calculatedColumnFormula>
    </tableColumn>
    <tableColumn id="5" xr3:uid="{AA03CE26-3078-41A1-BCDF-FCCC4CAB5E03}" name="Work assigned to" dataDxfId="326"/>
    <tableColumn id="6" xr3:uid="{28F61086-9E62-42AB-A41D-32C3B3069D93}" name="Projected date for completion" dataDxfId="325"/>
    <tableColumn id="7" xr3:uid="{20686841-7D00-4BE2-BA82-0B15A0F1FCB5}" name="Description of work needing to be done" dataDxfId="324"/>
    <tableColumn id="8" xr3:uid="{99D85F2D-C916-443C-B612-C04736D05178}" name="Evidence of Compliance" dataDxfId="32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9D10FD5-136F-46EC-BC7D-71DA24EC445B}" name="Table3567891011121314151920" displayName="Table3567891011121314151920" ref="A1:H12" totalsRowShown="0" headerRowDxfId="322" dataDxfId="320" headerRowBorderDxfId="321" tableBorderDxfId="319" totalsRowBorderDxfId="318">
  <autoFilter ref="A1:H12" xr:uid="{3CF12713-E1DC-4042-A595-A161AA9BAFD5}"/>
  <tableColumns count="8">
    <tableColumn id="1" xr3:uid="{3670B226-0413-4953-940A-143A927739BA}" name="Integrate fire control employees in organisational and multi-agency learning processes, providing opportunities and tools to:_x000a_b._x0009_Receive relevant learning; " dataDxfId="317"/>
    <tableColumn id="2" xr3:uid="{3F4C5FA5-401D-4980-9CFB-9FD697839E99}" name="Priority" dataDxfId="316"/>
    <tableColumn id="3" xr3:uid="{5C5352ED-03D8-45C9-8EBF-67154EDE2769}" name="Impact" dataDxfId="315"/>
    <tableColumn id="4" xr3:uid="{C23EE0D5-1A60-4E5B-8EAA-46FB30379D6D}" name="Compliance" dataDxfId="314">
      <calculatedColumnFormula>IF(COUNTIF(D3:D50,"Non Compliant")&gt;0,"Non Compliant",IF(COUNTIF(D3:D50,"Partially Compliant")&gt;0,"Partially Compliant","Fully Compliant"))</calculatedColumnFormula>
    </tableColumn>
    <tableColumn id="5" xr3:uid="{5711A87E-68AD-45C0-AE9E-3B49A90BACA4}" name="Work assigned to" dataDxfId="313"/>
    <tableColumn id="6" xr3:uid="{9C3E94DF-AA29-4C53-ADDF-0239A7D9386F}" name="Projected date for completion" dataDxfId="312"/>
    <tableColumn id="7" xr3:uid="{AD38D969-649B-4068-8753-672156A800B0}" name="Description of work needing to be done" dataDxfId="311"/>
    <tableColumn id="8" xr3:uid="{41B80311-66DF-497A-BE0C-ADF8F3A3C794}" name="Evidence of Compliance" dataDxfId="310"/>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3E2B3E-39E3-44BA-A129-1E614A1B02BC}" name="Table356789101112131415192021" displayName="Table356789101112131415192021" ref="A1:H12" totalsRowShown="0" headerRowDxfId="309" dataDxfId="307" headerRowBorderDxfId="308" tableBorderDxfId="306" totalsRowBorderDxfId="305">
  <autoFilter ref="A1:H12" xr:uid="{3CF12713-E1DC-4042-A595-A161AA9BAFD5}"/>
  <tableColumns count="8">
    <tableColumn id="1" xr3:uid="{3A4DACA0-8C5E-4429-8E12-2F2E17142992}" name="Integrate fire control employees in organisational and multi-agency learning processes, providing opportunities and tools to:_x000a_c._x0009_Implement improvements by acting on relevant learning." dataDxfId="304"/>
    <tableColumn id="2" xr3:uid="{5E093631-0C50-4618-A0D3-ABECA55EE339}" name="Priority" dataDxfId="303"/>
    <tableColumn id="3" xr3:uid="{01F7176F-0D3C-43BB-A10D-3F3C96DC36E7}" name="Impact" dataDxfId="302"/>
    <tableColumn id="4" xr3:uid="{E8849BCE-7B56-4169-88D2-CB67134761BE}" name="Compliance" dataDxfId="301">
      <calculatedColumnFormula>IF(COUNTIF(D3:D50,"Non Compliant")&gt;0,"Non Compliant",IF(COUNTIF(D3:D50,"Partially Compliant")&gt;0,"Partially Compliant","Fully Compliant"))</calculatedColumnFormula>
    </tableColumn>
    <tableColumn id="5" xr3:uid="{BEC5B6AB-B1BE-4646-9266-56107C21A34A}" name="Work assigned to" dataDxfId="300"/>
    <tableColumn id="6" xr3:uid="{ED549CC1-F0F9-4D9E-A6A9-84E0D9FD6007}" name="Projected date for completion" dataDxfId="299"/>
    <tableColumn id="7" xr3:uid="{28C5BD89-1421-46ED-A248-3F05A1F1BD20}" name="Description of work needing to be done" dataDxfId="298"/>
    <tableColumn id="8" xr3:uid="{882B23EB-06AC-48A0-BA3A-379F17CAC103}" name="Evidence of Compliance" dataDxfId="29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1DC8294-2751-4BD2-B312-5050C390B8CE}" name="Table35678910111213141519202122" displayName="Table35678910111213141519202122" ref="A1:H12" totalsRowShown="0" headerRowDxfId="296" dataDxfId="294" headerRowBorderDxfId="295" tableBorderDxfId="293" totalsRowBorderDxfId="292">
  <autoFilter ref="A1:H12" xr:uid="{3CF12713-E1DC-4042-A595-A161AA9BAFD5}"/>
  <tableColumns count="8">
    <tableColumn id="1" xr3:uid="{256B6467-C725-4320-A6A7-7E542B9C503D}" name="Use the training specification component of National Operational Guidance to inform their training needs analysis;" dataDxfId="291"/>
    <tableColumn id="2" xr3:uid="{F704F9DF-82D2-4017-8989-9ECE9A720992}" name="Priority" dataDxfId="290"/>
    <tableColumn id="3" xr3:uid="{2BEE9C86-E681-4F85-A5C2-81EC4F7AA178}" name="Impact" dataDxfId="289"/>
    <tableColumn id="4" xr3:uid="{872632BA-E026-4113-A513-4958B3E7C807}" name="Compliance" dataDxfId="288">
      <calculatedColumnFormula>IF(COUNTIF(D3:D50,"Non Compliant")&gt;0,"Non Compliant",IF(COUNTIF(D3:D50,"Partially Compliant")&gt;0,"Partially Compliant","Fully Compliant"))</calculatedColumnFormula>
    </tableColumn>
    <tableColumn id="5" xr3:uid="{287789B2-51F8-4816-9635-CF5DEC6BC3D9}" name="Work assigned to" dataDxfId="287"/>
    <tableColumn id="6" xr3:uid="{D96E355F-0B4E-4E8A-814C-041B8873C4ED}" name="Projected date for completion" dataDxfId="286"/>
    <tableColumn id="7" xr3:uid="{F8821DC0-EF89-48A2-A390-A44CCF8BFF9D}" name="Description of work needing to be done" dataDxfId="285"/>
    <tableColumn id="8" xr3:uid="{E710825F-910A-426E-9FBA-2D6CE35B28F7}" name="Evidence of Compliance" dataDxfId="2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631" dataDxfId="630" tableBorderDxfId="629">
  <tableColumns count="8">
    <tableColumn id="1" xr3:uid="{D24E95F5-5FC7-48F5-901E-71A6E7717326}" name="Column1" dataDxfId="628"/>
    <tableColumn id="2" xr3:uid="{37C2E8BE-99CF-41D6-B422-CD6B797FF304}" name="Priority" dataDxfId="627"/>
    <tableColumn id="3" xr3:uid="{89F11A9A-A7ED-4B06-B3B1-63FFE4D100DF}" name="Impact" dataDxfId="626"/>
    <tableColumn id="4" xr3:uid="{FD1641D6-E1C5-4633-86B0-EFB28287887C}" name="Compliance" dataDxfId="625">
      <calculatedColumnFormula>IF(COUNTIF(D3:D50,"Non Compliant")&gt;0,"Non Compliant",IF(COUNTIF(D3:D50,"Partially Compliant")&gt;0,"Partially Compliant","Fully Compliant"))</calculatedColumnFormula>
    </tableColumn>
    <tableColumn id="5" xr3:uid="{584A011F-D808-4E2D-813F-CE06397AD97D}" name="Work assigned to" dataDxfId="624"/>
    <tableColumn id="6" xr3:uid="{E0125C64-5D43-4750-A9BF-320A97BB2A88}" name="Projected date for completion" dataDxfId="623"/>
    <tableColumn id="7" xr3:uid="{F7E45963-6608-4EA7-AF15-FC3D4C328B3B}" name="Description of work needing to be done" dataDxfId="622"/>
    <tableColumn id="8" xr3:uid="{B83CB38B-639C-4B95-8C66-84437C26022E}" name="Evidence of Compliance" dataDxfId="621"/>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283" dataDxfId="281" headerRowBorderDxfId="282" tableBorderDxfId="280" totalsRowBorderDxfId="279">
  <autoFilter ref="A1:H12" xr:uid="{3CF12713-E1DC-4042-A595-A161AA9BAFD5}"/>
  <tableColumns count="8">
    <tableColumn id="1" xr3:uid="{1D0370E7-76DF-4DB2-A6FA-41A93674F51C}" name="Stay informed of trends, developments and innovations in mobilising and communications technologies" dataDxfId="278"/>
    <tableColumn id="2" xr3:uid="{34FAD863-68A1-4A95-8CE1-1B9941F1EF6F}" name="Priority" dataDxfId="277"/>
    <tableColumn id="3" xr3:uid="{ED74CF99-CAA3-4151-A9AE-E1455E6D3F2C}" name="Impact" dataDxfId="276"/>
    <tableColumn id="4" xr3:uid="{C1049A21-89B6-40EE-9894-5B6796A51B30}" name="Compliance" dataDxfId="275">
      <calculatedColumnFormula>IF(COUNTIF(D3:D50,"Non Compliant")&gt;0,"Non Compliant",IF(COUNTIF(D3:D50,"Partially Compliant")&gt;0,"Partially Compliant","Fully Compliant"))</calculatedColumnFormula>
    </tableColumn>
    <tableColumn id="5" xr3:uid="{50464C00-1E13-41E6-835E-82E22BAF3140}" name="Work assigned to" dataDxfId="274"/>
    <tableColumn id="6" xr3:uid="{8E421C91-1A54-4895-8E38-9EE958ADA09B}" name="Projected date for completion" dataDxfId="273"/>
    <tableColumn id="7" xr3:uid="{03F0FFF0-A9F7-46D3-8542-34D9D0C10809}" name="Description of work needing to be done" dataDxfId="272"/>
    <tableColumn id="8" xr3:uid="{FED56D06-3E57-42B1-89BB-97201460DEF8}" name="Evidence of Compliance" dataDxfId="2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620" dataDxfId="618" headerRowBorderDxfId="619" tableBorderDxfId="617" totalsRowBorderDxfId="616">
  <autoFilter ref="A1:H12" xr:uid="{3CF12713-E1DC-4042-A595-A161AA9BAFD5}"/>
  <tableColumns count="8">
    <tableColumn id="1" xr3:uid="{4097D040-8181-40FE-8F4C-BB2A4A6D0B47}" name="Column1" dataDxfId="615"/>
    <tableColumn id="2" xr3:uid="{95E9F0E7-8742-4577-BAE2-A99DF2365F62}" name="Priority" dataDxfId="614"/>
    <tableColumn id="3" xr3:uid="{56C71826-1E47-4FB9-A98C-FDBBFA777A91}" name="Impact" dataDxfId="613"/>
    <tableColumn id="4" xr3:uid="{661CEB2A-4F8D-42E6-94D3-89A4A2625D99}" name="Compliance" dataDxfId="612">
      <calculatedColumnFormula>IF(COUNTIF(D3:D50,"Non Compliant")&gt;0,"Non Compliant",IF(COUNTIF(D3:D50,"Partially Compliant")&gt;0,"Partially Compliant","Fully Compliant"))</calculatedColumnFormula>
    </tableColumn>
    <tableColumn id="5" xr3:uid="{C48C0D03-C90A-4DF9-B9BB-350FBBCEF464}" name="Work assigned to" dataDxfId="611"/>
    <tableColumn id="6" xr3:uid="{8BAF97BC-6396-48DA-94D1-30A85AC1A838}" name="Projected date for completion" dataDxfId="610"/>
    <tableColumn id="7" xr3:uid="{B028F557-8B01-4364-A6DB-CB486213C76C}" name="Description of work needing to be done" dataDxfId="609"/>
    <tableColumn id="8" xr3:uid="{C9AF09B5-3F1F-408F-A0C4-053F8EDDF04F}" name="Evidence of Compliance" dataDxfId="60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607" dataDxfId="605" headerRowBorderDxfId="606" tableBorderDxfId="604" totalsRowBorderDxfId="603">
  <autoFilter ref="A1:H12" xr:uid="{3CF12713-E1DC-4042-A595-A161AA9BAFD5}"/>
  <tableColumns count="8">
    <tableColumn id="1" xr3:uid="{D218B91B-550B-4D35-A882-38701708192D}" name="Base fire control policies, procedures and tailored guidance on National Operational Guidance, unless by exception its content is not relevant to the service" dataDxfId="602"/>
    <tableColumn id="2" xr3:uid="{166D8C3B-79B1-4340-B2C4-EED243ADF177}" name="Priority" dataDxfId="601"/>
    <tableColumn id="3" xr3:uid="{21DBE1EA-083E-4AC1-81B7-6553E83D05F3}" name="Impact" dataDxfId="600"/>
    <tableColumn id="4" xr3:uid="{D6986B9E-027F-4D1D-8988-1EEFDA4F7BDD}" name="Compliance" dataDxfId="599">
      <calculatedColumnFormula>IF(COUNTIF(D3:D50,"Non Compliant")&gt;0,"Non Compliant",IF(COUNTIF(D3:D50,"Partially Compliant")&gt;0,"Partially Compliant","Fully Compliant"))</calculatedColumnFormula>
    </tableColumn>
    <tableColumn id="5" xr3:uid="{BBE8C6D4-5951-420F-8E6A-DFF1C597ECC8}" name="Work assigned to" dataDxfId="598"/>
    <tableColumn id="6" xr3:uid="{9957A2B3-CD88-4EA7-9191-B5CE60E66421}" name="Projected date for completion" dataDxfId="597"/>
    <tableColumn id="7" xr3:uid="{6ECA12D3-6F96-44EE-A042-33F062519FC3}" name="Description of work needing to be done" dataDxfId="596"/>
    <tableColumn id="8" xr3:uid="{888F4CC2-0AAC-4406-AF97-9A475C3F9FFF}" name="Evidence of Compliance" dataDxfId="59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594" dataDxfId="592" headerRowBorderDxfId="593" tableBorderDxfId="591" totalsRowBorderDxfId="590">
  <autoFilter ref="A1:H12" xr:uid="{3CF12713-E1DC-4042-A595-A161AA9BAFD5}"/>
  <tableColumns count="8">
    <tableColumn id="1" xr3:uid="{E6D081CE-B6C5-4324-B10B-9335D92E319B}" name="Embed JESIP principles into policies, procedures, training and exercising to support interoperability and multi-agency working;" dataDxfId="589"/>
    <tableColumn id="2" xr3:uid="{6BC7023C-1070-40A9-B090-9FF8B376A543}" name="Priority" dataDxfId="588"/>
    <tableColumn id="3" xr3:uid="{B2CE581F-5567-4DF8-8FBA-9682462219F4}" name="Impact" dataDxfId="587"/>
    <tableColumn id="4" xr3:uid="{017DF409-BB90-4D6A-9DF9-001DC5901576}" name="Compliance" dataDxfId="586">
      <calculatedColumnFormula>IF(COUNTIF(D3:D50,"Non Compliant")&gt;0,"Non Compliant",IF(COUNTIF(D3:D50,"Partially Compliant")&gt;0,"Partially Compliant","Fully Compliant"))</calculatedColumnFormula>
    </tableColumn>
    <tableColumn id="5" xr3:uid="{DB6941C3-A101-4003-A648-FF7EF7DC1C5B}" name="Work assigned to" dataDxfId="585"/>
    <tableColumn id="6" xr3:uid="{97D27B93-BCEC-46E9-9B23-23CE8D8FB373}" name="Projected date for completion" dataDxfId="584"/>
    <tableColumn id="7" xr3:uid="{16C44FAA-F8EC-4006-9150-4F9B14B9C12F}" name="Description of work needing to be done" dataDxfId="583"/>
    <tableColumn id="8" xr3:uid="{D4B265E7-AA86-40A3-8172-32D8F2C07DDC}" name="Evidence of Compliance" dataDxfId="58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581" dataDxfId="579" headerRowBorderDxfId="580" tableBorderDxfId="578" totalsRowBorderDxfId="577">
  <autoFilter ref="A1:H12" xr:uid="{3CF12713-E1DC-4042-A595-A161AA9BAFD5}"/>
  <tableColumns count="8">
    <tableColumn id="1" xr3:uid="{32BF55A4-0F94-4E1B-8989-383D4736CCB1}" name="Embed national resilience arrangements into policies, procedures, training and exercising to support intraoperability" dataDxfId="576"/>
    <tableColumn id="2" xr3:uid="{C6CC0602-5552-4E22-82B8-B87C44B7E7A4}" name="Priority" dataDxfId="575"/>
    <tableColumn id="3" xr3:uid="{28D566D2-2CF9-4CC1-8C25-4B208C504F74}" name="Impact" dataDxfId="574"/>
    <tableColumn id="4" xr3:uid="{EFB100DD-7294-4FEB-A937-30F029877874}" name="Compliance" dataDxfId="573">
      <calculatedColumnFormula>IF(COUNTIF(D3:D50,"Non Compliant")&gt;0,"Non Compliant",IF(COUNTIF(D3:D50,"Partially Compliant")&gt;0,"Partially Compliant","Fully Compliant"))</calculatedColumnFormula>
    </tableColumn>
    <tableColumn id="5" xr3:uid="{7839583A-C964-46AE-9ACA-3ECD29E61162}" name="Work assigned to" dataDxfId="572"/>
    <tableColumn id="6" xr3:uid="{6B0A3520-46AD-4839-9258-7E38DE8CC267}" name="Projected date for completion" dataDxfId="571"/>
    <tableColumn id="7" xr3:uid="{5C4C4CD9-5E86-4B7E-BD82-F9F9BDA42F02}" name="Description of work needing to be done" dataDxfId="570"/>
    <tableColumn id="8" xr3:uid="{98AC5AC7-D513-44C1-8F6B-D49C0BFD5673}" name="Evidence of Compliance" dataDxfId="56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568" dataDxfId="566" headerRowBorderDxfId="567" tableBorderDxfId="565" totalsRowBorderDxfId="564">
  <autoFilter ref="A1:H12" xr:uid="{3CF12713-E1DC-4042-A595-A161AA9BAFD5}"/>
  <tableColumns count="8">
    <tableColumn id="1" xr3:uid="{616EF364-BAC1-42DE-9128-D8AA2D94472A}" name="Column1" dataDxfId="563"/>
    <tableColumn id="2" xr3:uid="{041EB531-116C-4588-8387-E354DB6D618E}" name="Priority" dataDxfId="562"/>
    <tableColumn id="3" xr3:uid="{D3CADDF8-0697-4886-BCAD-7466E48949CC}" name="Impact" dataDxfId="561"/>
    <tableColumn id="4" xr3:uid="{FA6129B5-0475-4BB3-95EA-CD9B87E938EA}" name="Compliance" dataDxfId="560">
      <calculatedColumnFormula>IF(COUNTIF(D3:D50,"Non Compliant")&gt;0,"Non Compliant",IF(COUNTIF(D3:D50,"Partially Compliant")&gt;0,"Partially Compliant","Fully Compliant"))</calculatedColumnFormula>
    </tableColumn>
    <tableColumn id="5" xr3:uid="{85BB8B59-A01A-49A2-92E3-D62B87C6FC4E}" name="Work assigned to" dataDxfId="559"/>
    <tableColumn id="6" xr3:uid="{C16F9259-4E23-40F1-83FF-1C940CD4C908}" name="Projected date for completion" dataDxfId="558"/>
    <tableColumn id="7" xr3:uid="{253D1E00-79DD-4925-8744-C0F6A7C10D5E}" name="Description of work needing to be done" dataDxfId="557"/>
    <tableColumn id="8" xr3:uid="{9E24EF08-081D-48AB-9A8E-18BED7355AD0}" name="Evidence of Compliance" dataDxfId="55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555" dataDxfId="553" headerRowBorderDxfId="554" tableBorderDxfId="552" totalsRowBorderDxfId="551">
  <autoFilter ref="A1:H12" xr:uid="{3CF12713-E1DC-4042-A595-A161AA9BAFD5}"/>
  <tableColumns count="8">
    <tableColumn id="1" xr3:uid="{5C6A696D-6684-455A-BE42-09C7713A887E}" name="Column1" dataDxfId="550"/>
    <tableColumn id="2" xr3:uid="{04D3283F-8EE7-4A48-8BE3-FBA47EDB57DC}" name="Priority" dataDxfId="549"/>
    <tableColumn id="3" xr3:uid="{5C033976-3129-460E-AE4E-DF2873D6351E}" name="Impact" dataDxfId="548"/>
    <tableColumn id="4" xr3:uid="{7A5333BD-5B61-47E0-B654-5315B94FC3DF}" name="Compliance" dataDxfId="547">
      <calculatedColumnFormula>IF(COUNTIF(D3:D50,"Non Compliant")&gt;0,"Non Compliant",IF(COUNTIF(D3:D50,"Partially Compliant")&gt;0,"Partially Compliant","Fully Compliant"))</calculatedColumnFormula>
    </tableColumn>
    <tableColumn id="5" xr3:uid="{FB94B068-EBD1-4696-9ECD-926D20251E2D}" name="Work assigned to" dataDxfId="546"/>
    <tableColumn id="6" xr3:uid="{AAAF48A8-5320-4190-828E-05EA27A7B7AB}" name="Projected date for completion" dataDxfId="545"/>
    <tableColumn id="7" xr3:uid="{37F34782-297F-405A-AC91-4D7BE3890F9B}" name="Description of work needing to be done" dataDxfId="544"/>
    <tableColumn id="8" xr3:uid="{285EFE38-1954-4887-8B47-03F36E9ECE61}" name="Evidence of Compliance" dataDxfId="54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opLeftCell="A12" workbookViewId="0">
      <selection sqref="A1:XFD1048576"/>
    </sheetView>
  </sheetViews>
  <sheetFormatPr defaultRowHeight="14.75" x14ac:dyDescent="0.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dimension ref="A1:H12"/>
  <sheetViews>
    <sheetView workbookViewId="0">
      <pane ySplit="1" topLeftCell="A2" activePane="bottomLeft" state="frozen"/>
      <selection pane="bottomLeft" activeCell="A4" sqref="A4"/>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95</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54</v>
      </c>
      <c r="B3" s="3"/>
      <c r="C3" s="3"/>
      <c r="D3" s="4"/>
      <c r="E3" s="35"/>
      <c r="F3" s="36"/>
      <c r="G3" s="44"/>
      <c r="H3" s="35"/>
    </row>
    <row r="4" spans="1:8" ht="39.4" customHeight="1" x14ac:dyDescent="0.75">
      <c r="A4" s="34" t="s">
        <v>55</v>
      </c>
      <c r="B4" s="3"/>
      <c r="C4" s="3"/>
      <c r="D4" s="4"/>
      <c r="E4" s="35"/>
      <c r="F4" s="36"/>
      <c r="G4" s="44"/>
      <c r="H4" s="69"/>
    </row>
    <row r="5" spans="1:8" ht="39.4" customHeight="1" x14ac:dyDescent="0.75">
      <c r="A5" s="34" t="s">
        <v>56</v>
      </c>
      <c r="B5" s="3"/>
      <c r="C5" s="3"/>
      <c r="D5" s="4"/>
      <c r="E5" s="35"/>
      <c r="F5" s="36"/>
      <c r="G5" s="44"/>
      <c r="H5" s="35"/>
    </row>
    <row r="6" spans="1:8" ht="39.4" customHeight="1" x14ac:dyDescent="0.75">
      <c r="A6" s="34" t="s">
        <v>57</v>
      </c>
      <c r="B6" s="3"/>
      <c r="C6" s="3"/>
      <c r="D6" s="4"/>
      <c r="E6" s="35"/>
      <c r="F6" s="36"/>
      <c r="G6" s="44"/>
      <c r="H6" s="69"/>
    </row>
    <row r="7" spans="1:8" ht="39.4" customHeight="1" x14ac:dyDescent="0.75">
      <c r="A7" s="34" t="s">
        <v>58</v>
      </c>
      <c r="B7" s="3"/>
      <c r="C7" s="3"/>
      <c r="D7" s="4"/>
      <c r="E7" s="35"/>
      <c r="F7" s="36"/>
      <c r="G7" s="44"/>
      <c r="H7" s="35"/>
    </row>
    <row r="8" spans="1:8" ht="39.4" customHeight="1" x14ac:dyDescent="0.75">
      <c r="A8" s="34" t="s">
        <v>59</v>
      </c>
      <c r="B8" s="3"/>
      <c r="C8" s="3"/>
      <c r="D8" s="4"/>
      <c r="E8" s="35"/>
      <c r="F8" s="36"/>
      <c r="G8" s="44"/>
      <c r="H8" s="69"/>
    </row>
    <row r="9" spans="1:8" ht="39.4" customHeight="1" x14ac:dyDescent="0.75">
      <c r="A9" s="34" t="s">
        <v>60</v>
      </c>
      <c r="B9" s="3"/>
      <c r="C9" s="3"/>
      <c r="D9" s="4"/>
      <c r="E9" s="35"/>
      <c r="F9" s="36"/>
      <c r="G9" s="44"/>
      <c r="H9" s="35"/>
    </row>
    <row r="10" spans="1:8" ht="39.4" customHeight="1" x14ac:dyDescent="0.75">
      <c r="A10" s="34" t="s">
        <v>61</v>
      </c>
      <c r="B10" s="3"/>
      <c r="C10" s="3"/>
      <c r="D10" s="4"/>
      <c r="E10" s="35"/>
      <c r="F10" s="36"/>
      <c r="G10" s="44"/>
      <c r="H10" s="69"/>
    </row>
    <row r="11" spans="1:8" ht="39.4" customHeight="1" x14ac:dyDescent="0.75">
      <c r="A11" s="34" t="s">
        <v>62</v>
      </c>
      <c r="B11" s="3"/>
      <c r="C11" s="3"/>
      <c r="D11" s="4"/>
      <c r="E11" s="35"/>
      <c r="F11" s="36"/>
      <c r="G11" s="44"/>
      <c r="H11" s="40"/>
    </row>
    <row r="12" spans="1:8" ht="39.4" customHeight="1" x14ac:dyDescent="0.75">
      <c r="A12" s="34" t="s">
        <v>63</v>
      </c>
      <c r="B12" s="38"/>
      <c r="C12" s="38"/>
      <c r="D12" s="39"/>
      <c r="E12" s="40"/>
      <c r="F12" s="41"/>
      <c r="G12" s="45"/>
      <c r="H12" s="69"/>
    </row>
  </sheetData>
  <phoneticPr fontId="2" type="noConversion"/>
  <conditionalFormatting sqref="B2:B12">
    <cfRule type="cellIs" dxfId="216" priority="7" operator="equal">
      <formula>"Low"</formula>
    </cfRule>
    <cfRule type="cellIs" dxfId="215" priority="8" operator="equal">
      <formula>"Medium"</formula>
    </cfRule>
    <cfRule type="cellIs" dxfId="214" priority="9" operator="equal">
      <formula>"High"</formula>
    </cfRule>
  </conditionalFormatting>
  <conditionalFormatting sqref="C2:C12">
    <cfRule type="cellIs" dxfId="213" priority="4" operator="equal">
      <formula>"Low"</formula>
    </cfRule>
    <cfRule type="cellIs" dxfId="212" priority="5" operator="equal">
      <formula>"Medium"</formula>
    </cfRule>
    <cfRule type="cellIs" dxfId="21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8AA39FE-48CF-431D-A126-EF16ADAAE302}">
            <xm:f>Lists!$C$4</xm:f>
            <x14:dxf>
              <font>
                <color auto="1"/>
              </font>
              <fill>
                <patternFill>
                  <bgColor rgb="FFFF3300"/>
                </patternFill>
              </fill>
            </x14:dxf>
          </x14:cfRule>
          <x14:cfRule type="cellIs" priority="2" operator="equal" id="{A9BE3EEC-F36D-45D5-B4F4-66FD9DEFCCBA}">
            <xm:f>Lists!$C$3</xm:f>
            <x14:dxf>
              <font>
                <color auto="1"/>
              </font>
              <fill>
                <patternFill>
                  <bgColor rgb="FFFFC000"/>
                </patternFill>
              </fill>
            </x14:dxf>
          </x14:cfRule>
          <x14:cfRule type="cellIs" priority="3" operator="equal" id="{ED294014-36C7-4A43-8F1F-74DC5CD819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dimension ref="A1:H12"/>
  <sheetViews>
    <sheetView workbookViewId="0">
      <pane ySplit="1" topLeftCell="A2" activePane="bottomLeft" state="frozen"/>
      <selection pane="bottomLeft" activeCell="A6" sqref="A6"/>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28</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209</v>
      </c>
      <c r="B3" s="3"/>
      <c r="C3" s="3"/>
      <c r="D3" s="4"/>
      <c r="E3" s="35"/>
      <c r="F3" s="36"/>
      <c r="G3" s="44"/>
      <c r="H3" s="35"/>
    </row>
    <row r="4" spans="1:8" ht="39.4" customHeight="1" x14ac:dyDescent="0.75">
      <c r="A4" s="34" t="s">
        <v>210</v>
      </c>
      <c r="B4" s="3"/>
      <c r="C4" s="3"/>
      <c r="D4" s="4"/>
      <c r="E4" s="35"/>
      <c r="F4" s="36"/>
      <c r="G4" s="44"/>
      <c r="H4" s="69"/>
    </row>
    <row r="5" spans="1:8" ht="39.4" customHeight="1" x14ac:dyDescent="0.75">
      <c r="A5" s="34" t="s">
        <v>211</v>
      </c>
      <c r="B5" s="3"/>
      <c r="C5" s="3"/>
      <c r="D5" s="4"/>
      <c r="E5" s="35"/>
      <c r="F5" s="36"/>
      <c r="G5" s="44"/>
      <c r="H5" s="35"/>
    </row>
    <row r="6" spans="1:8" ht="39.4" customHeight="1" x14ac:dyDescent="0.75">
      <c r="A6" s="34" t="s">
        <v>212</v>
      </c>
      <c r="B6" s="3"/>
      <c r="C6" s="3"/>
      <c r="D6" s="4"/>
      <c r="E6" s="35"/>
      <c r="F6" s="36"/>
      <c r="G6" s="44"/>
      <c r="H6" s="69"/>
    </row>
    <row r="7" spans="1:8" ht="39.4" customHeight="1" x14ac:dyDescent="0.75">
      <c r="A7" s="34" t="s">
        <v>213</v>
      </c>
      <c r="B7" s="3"/>
      <c r="C7" s="3"/>
      <c r="D7" s="4"/>
      <c r="E7" s="35"/>
      <c r="F7" s="36"/>
      <c r="G7" s="44"/>
      <c r="H7" s="35"/>
    </row>
    <row r="8" spans="1:8" ht="39.4" customHeight="1" x14ac:dyDescent="0.75">
      <c r="A8" s="34" t="s">
        <v>214</v>
      </c>
      <c r="B8" s="3"/>
      <c r="C8" s="3"/>
      <c r="D8" s="4"/>
      <c r="E8" s="35"/>
      <c r="F8" s="36"/>
      <c r="G8" s="44"/>
      <c r="H8" s="69"/>
    </row>
    <row r="9" spans="1:8" ht="39.4" customHeight="1" x14ac:dyDescent="0.75">
      <c r="A9" s="34" t="s">
        <v>215</v>
      </c>
      <c r="B9" s="3"/>
      <c r="C9" s="3"/>
      <c r="D9" s="4"/>
      <c r="E9" s="35"/>
      <c r="F9" s="36"/>
      <c r="G9" s="44"/>
      <c r="H9" s="35"/>
    </row>
    <row r="10" spans="1:8" ht="39.4" customHeight="1" x14ac:dyDescent="0.75">
      <c r="A10" s="34" t="s">
        <v>216</v>
      </c>
      <c r="B10" s="3"/>
      <c r="C10" s="3"/>
      <c r="D10" s="4"/>
      <c r="E10" s="35"/>
      <c r="F10" s="36"/>
      <c r="G10" s="44"/>
      <c r="H10" s="69"/>
    </row>
    <row r="11" spans="1:8" ht="39.4" customHeight="1" x14ac:dyDescent="0.75">
      <c r="A11" s="34" t="s">
        <v>217</v>
      </c>
      <c r="B11" s="3"/>
      <c r="C11" s="3"/>
      <c r="D11" s="4"/>
      <c r="E11" s="35"/>
      <c r="F11" s="36"/>
      <c r="G11" s="44"/>
      <c r="H11" s="40"/>
    </row>
    <row r="12" spans="1:8" ht="39.4" customHeight="1" x14ac:dyDescent="0.75">
      <c r="A12" s="34" t="s">
        <v>218</v>
      </c>
      <c r="B12" s="38"/>
      <c r="C12" s="38"/>
      <c r="D12" s="39"/>
      <c r="E12" s="40"/>
      <c r="F12" s="41"/>
      <c r="G12" s="45"/>
      <c r="H12" s="69"/>
    </row>
  </sheetData>
  <phoneticPr fontId="2" type="noConversion"/>
  <conditionalFormatting sqref="B2:B12">
    <cfRule type="cellIs" dxfId="207" priority="7" operator="equal">
      <formula>"Low"</formula>
    </cfRule>
    <cfRule type="cellIs" dxfId="206" priority="8" operator="equal">
      <formula>"Medium"</formula>
    </cfRule>
    <cfRule type="cellIs" dxfId="205" priority="9" operator="equal">
      <formula>"High"</formula>
    </cfRule>
  </conditionalFormatting>
  <conditionalFormatting sqref="C2:C12">
    <cfRule type="cellIs" dxfId="204" priority="4" operator="equal">
      <formula>"Low"</formula>
    </cfRule>
    <cfRule type="cellIs" dxfId="203" priority="5" operator="equal">
      <formula>"Medium"</formula>
    </cfRule>
    <cfRule type="cellIs" dxfId="20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253B0FAF-7458-47C4-82FD-34023FF8E35E}">
            <xm:f>Lists!$C$4</xm:f>
            <x14:dxf>
              <font>
                <color auto="1"/>
              </font>
              <fill>
                <patternFill>
                  <bgColor rgb="FFFF3300"/>
                </patternFill>
              </fill>
            </x14:dxf>
          </x14:cfRule>
          <x14:cfRule type="cellIs" priority="2" operator="equal" id="{1D4EC1EC-708B-4436-A5F7-26DC9CC43266}">
            <xm:f>Lists!$C$3</xm:f>
            <x14:dxf>
              <font>
                <color auto="1"/>
              </font>
              <fill>
                <patternFill>
                  <bgColor rgb="FFFFC000"/>
                </patternFill>
              </fill>
            </x14:dxf>
          </x14:cfRule>
          <x14:cfRule type="cellIs" priority="3" operator="equal" id="{5EC421B8-A12B-4D74-918F-3FE09F89A68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dimension ref="A1:H12"/>
  <sheetViews>
    <sheetView workbookViewId="0">
      <pane ySplit="1" topLeftCell="A2" activePane="bottomLeft" state="frozen"/>
      <selection pane="bottomLeft" activeCell="C7" sqref="C7"/>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28</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219</v>
      </c>
      <c r="B3" s="3"/>
      <c r="C3" s="3"/>
      <c r="D3" s="4"/>
      <c r="E3" s="35"/>
      <c r="F3" s="36"/>
      <c r="G3" s="44"/>
      <c r="H3" s="35"/>
    </row>
    <row r="4" spans="1:8" ht="39.4" customHeight="1" x14ac:dyDescent="0.75">
      <c r="A4" s="34" t="s">
        <v>220</v>
      </c>
      <c r="B4" s="3"/>
      <c r="C4" s="3"/>
      <c r="D4" s="4"/>
      <c r="E4" s="35"/>
      <c r="F4" s="36"/>
      <c r="G4" s="44"/>
      <c r="H4" s="69"/>
    </row>
    <row r="5" spans="1:8" ht="39.4" customHeight="1" x14ac:dyDescent="0.75">
      <c r="A5" s="34" t="s">
        <v>221</v>
      </c>
      <c r="B5" s="3"/>
      <c r="C5" s="3"/>
      <c r="D5" s="4"/>
      <c r="E5" s="35"/>
      <c r="F5" s="36"/>
      <c r="G5" s="44"/>
      <c r="H5" s="35"/>
    </row>
    <row r="6" spans="1:8" ht="39.4" customHeight="1" x14ac:dyDescent="0.75">
      <c r="A6" s="34" t="s">
        <v>222</v>
      </c>
      <c r="B6" s="3"/>
      <c r="C6" s="3"/>
      <c r="D6" s="4"/>
      <c r="E6" s="35"/>
      <c r="F6" s="36"/>
      <c r="G6" s="44"/>
      <c r="H6" s="69"/>
    </row>
    <row r="7" spans="1:8" ht="39.4" customHeight="1" x14ac:dyDescent="0.75">
      <c r="A7" s="34" t="s">
        <v>223</v>
      </c>
      <c r="B7" s="3"/>
      <c r="C7" s="3"/>
      <c r="D7" s="4"/>
      <c r="E7" s="35"/>
      <c r="F7" s="36"/>
      <c r="G7" s="44"/>
      <c r="H7" s="35"/>
    </row>
    <row r="8" spans="1:8" ht="39.4" customHeight="1" x14ac:dyDescent="0.75">
      <c r="A8" s="34" t="s">
        <v>224</v>
      </c>
      <c r="B8" s="3"/>
      <c r="C8" s="3"/>
      <c r="D8" s="4"/>
      <c r="E8" s="35"/>
      <c r="F8" s="36"/>
      <c r="G8" s="44"/>
      <c r="H8" s="69"/>
    </row>
    <row r="9" spans="1:8" ht="39.4" customHeight="1" x14ac:dyDescent="0.75">
      <c r="A9" s="34" t="s">
        <v>225</v>
      </c>
      <c r="B9" s="3"/>
      <c r="C9" s="3"/>
      <c r="D9" s="4"/>
      <c r="E9" s="35"/>
      <c r="F9" s="36"/>
      <c r="G9" s="44"/>
      <c r="H9" s="35"/>
    </row>
    <row r="10" spans="1:8" ht="39.4" customHeight="1" x14ac:dyDescent="0.75">
      <c r="A10" s="34" t="s">
        <v>226</v>
      </c>
      <c r="B10" s="3"/>
      <c r="C10" s="3"/>
      <c r="D10" s="4"/>
      <c r="E10" s="35"/>
      <c r="F10" s="36"/>
      <c r="G10" s="44"/>
      <c r="H10" s="69"/>
    </row>
    <row r="11" spans="1:8" ht="39.4" customHeight="1" x14ac:dyDescent="0.75">
      <c r="A11" s="34" t="s">
        <v>227</v>
      </c>
      <c r="B11" s="3"/>
      <c r="C11" s="3"/>
      <c r="D11" s="4"/>
      <c r="E11" s="35"/>
      <c r="F11" s="36"/>
      <c r="G11" s="44"/>
      <c r="H11" s="40"/>
    </row>
    <row r="12" spans="1:8" ht="39.4" customHeight="1" x14ac:dyDescent="0.75">
      <c r="A12" s="34" t="s">
        <v>228</v>
      </c>
      <c r="B12" s="38"/>
      <c r="C12" s="38"/>
      <c r="D12" s="39"/>
      <c r="E12" s="40"/>
      <c r="F12" s="41"/>
      <c r="G12" s="45"/>
      <c r="H12" s="69"/>
    </row>
  </sheetData>
  <phoneticPr fontId="2" type="noConversion"/>
  <conditionalFormatting sqref="B2:B12">
    <cfRule type="cellIs" dxfId="198" priority="7" operator="equal">
      <formula>"Low"</formula>
    </cfRule>
    <cfRule type="cellIs" dxfId="197" priority="8" operator="equal">
      <formula>"Medium"</formula>
    </cfRule>
    <cfRule type="cellIs" dxfId="196" priority="9" operator="equal">
      <formula>"High"</formula>
    </cfRule>
  </conditionalFormatting>
  <conditionalFormatting sqref="C2:C12">
    <cfRule type="cellIs" dxfId="195" priority="4" operator="equal">
      <formula>"Low"</formula>
    </cfRule>
    <cfRule type="cellIs" dxfId="194" priority="5" operator="equal">
      <formula>"Medium"</formula>
    </cfRule>
    <cfRule type="cellIs" dxfId="193"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CDACF9D-9722-40F4-835B-93C812352812}">
            <xm:f>Lists!$C$4</xm:f>
            <x14:dxf>
              <font>
                <color auto="1"/>
              </font>
              <fill>
                <patternFill>
                  <bgColor rgb="FFFF3300"/>
                </patternFill>
              </fill>
            </x14:dxf>
          </x14:cfRule>
          <x14:cfRule type="cellIs" priority="2" operator="equal" id="{9F3FA870-ADD3-4FF3-9C5A-2D01373FC975}">
            <xm:f>Lists!$C$3</xm:f>
            <x14:dxf>
              <font>
                <color auto="1"/>
              </font>
              <fill>
                <patternFill>
                  <bgColor rgb="FFFFC000"/>
                </patternFill>
              </fill>
            </x14:dxf>
          </x14:cfRule>
          <x14:cfRule type="cellIs" priority="3" operator="equal" id="{4CD946DA-0DF4-46ED-AAB1-CDCFF2CD4BF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dimension ref="A1:H12"/>
  <sheetViews>
    <sheetView workbookViewId="0">
      <pane ySplit="1" topLeftCell="A2" activePane="bottomLeft" state="frozen"/>
      <selection pane="bottomLeft" activeCell="F5" sqref="F5"/>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28</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229</v>
      </c>
      <c r="B3" s="3"/>
      <c r="C3" s="3"/>
      <c r="D3" s="4"/>
      <c r="E3" s="35"/>
      <c r="F3" s="36"/>
      <c r="G3" s="44"/>
      <c r="H3" s="35"/>
    </row>
    <row r="4" spans="1:8" ht="39.4" customHeight="1" x14ac:dyDescent="0.75">
      <c r="A4" s="34" t="s">
        <v>230</v>
      </c>
      <c r="B4" s="3"/>
      <c r="C4" s="3"/>
      <c r="D4" s="4"/>
      <c r="E4" s="35"/>
      <c r="F4" s="36"/>
      <c r="G4" s="44"/>
      <c r="H4" s="69"/>
    </row>
    <row r="5" spans="1:8" ht="39.4" customHeight="1" x14ac:dyDescent="0.75">
      <c r="A5" s="34" t="s">
        <v>231</v>
      </c>
      <c r="B5" s="3"/>
      <c r="C5" s="3"/>
      <c r="D5" s="4"/>
      <c r="E5" s="35"/>
      <c r="F5" s="36"/>
      <c r="G5" s="44"/>
      <c r="H5" s="35"/>
    </row>
    <row r="6" spans="1:8" ht="39.4" customHeight="1" x14ac:dyDescent="0.75">
      <c r="A6" s="34" t="s">
        <v>232</v>
      </c>
      <c r="B6" s="3"/>
      <c r="C6" s="3"/>
      <c r="D6" s="4"/>
      <c r="E6" s="35"/>
      <c r="F6" s="36"/>
      <c r="G6" s="44"/>
      <c r="H6" s="69"/>
    </row>
    <row r="7" spans="1:8" ht="39.4" customHeight="1" x14ac:dyDescent="0.75">
      <c r="A7" s="34" t="s">
        <v>233</v>
      </c>
      <c r="B7" s="3"/>
      <c r="C7" s="3"/>
      <c r="D7" s="4"/>
      <c r="E7" s="35"/>
      <c r="F7" s="36"/>
      <c r="G7" s="44"/>
      <c r="H7" s="35"/>
    </row>
    <row r="8" spans="1:8" ht="39.4" customHeight="1" x14ac:dyDescent="0.75">
      <c r="A8" s="34" t="s">
        <v>234</v>
      </c>
      <c r="B8" s="3"/>
      <c r="C8" s="3"/>
      <c r="D8" s="4"/>
      <c r="E8" s="35"/>
      <c r="F8" s="36"/>
      <c r="G8" s="44"/>
      <c r="H8" s="69"/>
    </row>
    <row r="9" spans="1:8" ht="39.4" customHeight="1" x14ac:dyDescent="0.75">
      <c r="A9" s="34" t="s">
        <v>235</v>
      </c>
      <c r="B9" s="3"/>
      <c r="C9" s="3"/>
      <c r="D9" s="4"/>
      <c r="E9" s="35"/>
      <c r="F9" s="36"/>
      <c r="G9" s="44"/>
      <c r="H9" s="35"/>
    </row>
    <row r="10" spans="1:8" ht="39.4" customHeight="1" x14ac:dyDescent="0.75">
      <c r="A10" s="34" t="s">
        <v>236</v>
      </c>
      <c r="B10" s="3"/>
      <c r="C10" s="3"/>
      <c r="D10" s="4"/>
      <c r="E10" s="35"/>
      <c r="F10" s="36"/>
      <c r="G10" s="44"/>
      <c r="H10" s="69"/>
    </row>
    <row r="11" spans="1:8" ht="39.4" customHeight="1" x14ac:dyDescent="0.75">
      <c r="A11" s="34" t="s">
        <v>237</v>
      </c>
      <c r="B11" s="3"/>
      <c r="C11" s="3"/>
      <c r="D11" s="4"/>
      <c r="E11" s="35"/>
      <c r="F11" s="36"/>
      <c r="G11" s="44"/>
      <c r="H11" s="40"/>
    </row>
    <row r="12" spans="1:8" ht="39.4" customHeight="1" x14ac:dyDescent="0.75">
      <c r="A12" s="34" t="s">
        <v>238</v>
      </c>
      <c r="B12" s="38"/>
      <c r="C12" s="38"/>
      <c r="D12" s="39"/>
      <c r="E12" s="40"/>
      <c r="F12" s="41"/>
      <c r="G12" s="45"/>
      <c r="H12" s="69"/>
    </row>
  </sheetData>
  <phoneticPr fontId="2" type="noConversion"/>
  <conditionalFormatting sqref="B2:B12">
    <cfRule type="cellIs" dxfId="189" priority="7" operator="equal">
      <formula>"Low"</formula>
    </cfRule>
    <cfRule type="cellIs" dxfId="188" priority="8" operator="equal">
      <formula>"Medium"</formula>
    </cfRule>
    <cfRule type="cellIs" dxfId="187" priority="9" operator="equal">
      <formula>"High"</formula>
    </cfRule>
  </conditionalFormatting>
  <conditionalFormatting sqref="C2:C12">
    <cfRule type="cellIs" dxfId="186" priority="4" operator="equal">
      <formula>"Low"</formula>
    </cfRule>
    <cfRule type="cellIs" dxfId="185" priority="5" operator="equal">
      <formula>"Medium"</formula>
    </cfRule>
    <cfRule type="cellIs" dxfId="184"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CC02498-C435-4CF8-9C59-48D646649C46}">
            <xm:f>Lists!$C$4</xm:f>
            <x14:dxf>
              <font>
                <color auto="1"/>
              </font>
              <fill>
                <patternFill>
                  <bgColor rgb="FFFF3300"/>
                </patternFill>
              </fill>
            </x14:dxf>
          </x14:cfRule>
          <x14:cfRule type="cellIs" priority="2" operator="equal" id="{1ACF17A6-3BCE-456E-8406-AAC9925F53F4}">
            <xm:f>Lists!$C$3</xm:f>
            <x14:dxf>
              <font>
                <color auto="1"/>
              </font>
              <fill>
                <patternFill>
                  <bgColor rgb="FFFFC000"/>
                </patternFill>
              </fill>
            </x14:dxf>
          </x14:cfRule>
          <x14:cfRule type="cellIs" priority="3" operator="equal" id="{27C12DED-FC87-4AF7-9DEB-A0BBE067D9D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dimension ref="A1:H12"/>
  <sheetViews>
    <sheetView workbookViewId="0">
      <pane ySplit="1" topLeftCell="A2" activePane="bottomLeft" state="frozen"/>
      <selection pane="bottomLeft"/>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37.5" customHeight="1" x14ac:dyDescent="0.75">
      <c r="A1" s="30" t="s">
        <v>28</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239</v>
      </c>
      <c r="B3" s="3"/>
      <c r="C3" s="3"/>
      <c r="D3" s="4"/>
      <c r="E3" s="35"/>
      <c r="F3" s="36"/>
      <c r="G3" s="44"/>
      <c r="H3" s="35"/>
    </row>
    <row r="4" spans="1:8" ht="39.4" customHeight="1" x14ac:dyDescent="0.75">
      <c r="A4" s="34" t="s">
        <v>240</v>
      </c>
      <c r="B4" s="3"/>
      <c r="C4" s="3"/>
      <c r="D4" s="4"/>
      <c r="E4" s="35"/>
      <c r="F4" s="36"/>
      <c r="G4" s="44"/>
      <c r="H4" s="69"/>
    </row>
    <row r="5" spans="1:8" ht="39.4" customHeight="1" x14ac:dyDescent="0.75">
      <c r="A5" s="34" t="s">
        <v>241</v>
      </c>
      <c r="B5" s="3"/>
      <c r="C5" s="3"/>
      <c r="D5" s="4"/>
      <c r="E5" s="35"/>
      <c r="F5" s="36"/>
      <c r="G5" s="44"/>
      <c r="H5" s="35"/>
    </row>
    <row r="6" spans="1:8" ht="39.4" customHeight="1" x14ac:dyDescent="0.75">
      <c r="A6" s="34" t="s">
        <v>242</v>
      </c>
      <c r="B6" s="3"/>
      <c r="C6" s="3"/>
      <c r="D6" s="4"/>
      <c r="E6" s="35"/>
      <c r="F6" s="36"/>
      <c r="G6" s="44"/>
      <c r="H6" s="69"/>
    </row>
    <row r="7" spans="1:8" ht="39.4" customHeight="1" x14ac:dyDescent="0.75">
      <c r="A7" s="34" t="s">
        <v>243</v>
      </c>
      <c r="B7" s="3"/>
      <c r="C7" s="3"/>
      <c r="D7" s="4"/>
      <c r="E7" s="35"/>
      <c r="F7" s="36"/>
      <c r="G7" s="44"/>
      <c r="H7" s="35"/>
    </row>
    <row r="8" spans="1:8" ht="39.4" customHeight="1" x14ac:dyDescent="0.75">
      <c r="A8" s="34" t="s">
        <v>244</v>
      </c>
      <c r="B8" s="3"/>
      <c r="C8" s="3"/>
      <c r="D8" s="4"/>
      <c r="E8" s="35"/>
      <c r="F8" s="36"/>
      <c r="G8" s="44"/>
      <c r="H8" s="69"/>
    </row>
    <row r="9" spans="1:8" ht="39.4" customHeight="1" x14ac:dyDescent="0.75">
      <c r="A9" s="34" t="s">
        <v>245</v>
      </c>
      <c r="B9" s="3"/>
      <c r="C9" s="3"/>
      <c r="D9" s="4"/>
      <c r="E9" s="35"/>
      <c r="F9" s="36"/>
      <c r="G9" s="44"/>
      <c r="H9" s="35"/>
    </row>
    <row r="10" spans="1:8" ht="39.4" customHeight="1" x14ac:dyDescent="0.75">
      <c r="A10" s="34" t="s">
        <v>246</v>
      </c>
      <c r="B10" s="3"/>
      <c r="C10" s="3"/>
      <c r="D10" s="4"/>
      <c r="E10" s="35"/>
      <c r="F10" s="36"/>
      <c r="G10" s="44"/>
      <c r="H10" s="69"/>
    </row>
    <row r="11" spans="1:8" ht="39.4" customHeight="1" x14ac:dyDescent="0.75">
      <c r="A11" s="34" t="s">
        <v>247</v>
      </c>
      <c r="B11" s="3"/>
      <c r="C11" s="3"/>
      <c r="D11" s="4"/>
      <c r="E11" s="35"/>
      <c r="F11" s="36"/>
      <c r="G11" s="44"/>
      <c r="H11" s="40"/>
    </row>
    <row r="12" spans="1:8" ht="39.4" customHeight="1" x14ac:dyDescent="0.75">
      <c r="A12" s="34" t="s">
        <v>248</v>
      </c>
      <c r="B12" s="38"/>
      <c r="C12" s="38"/>
      <c r="D12" s="39"/>
      <c r="E12" s="40"/>
      <c r="F12" s="41"/>
      <c r="G12" s="45"/>
      <c r="H12" s="69"/>
    </row>
  </sheetData>
  <phoneticPr fontId="2" type="noConversion"/>
  <conditionalFormatting sqref="B2:B12">
    <cfRule type="cellIs" dxfId="180" priority="7" operator="equal">
      <formula>"Low"</formula>
    </cfRule>
    <cfRule type="cellIs" dxfId="179" priority="8" operator="equal">
      <formula>"Medium"</formula>
    </cfRule>
    <cfRule type="cellIs" dxfId="178" priority="9" operator="equal">
      <formula>"High"</formula>
    </cfRule>
  </conditionalFormatting>
  <conditionalFormatting sqref="C2:C12">
    <cfRule type="cellIs" dxfId="177" priority="4" operator="equal">
      <formula>"Low"</formula>
    </cfRule>
    <cfRule type="cellIs" dxfId="176" priority="5" operator="equal">
      <formula>"Medium"</formula>
    </cfRule>
    <cfRule type="cellIs" dxfId="175"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983ABE3-4222-4296-B911-A1999718DAC7}">
            <xm:f>Lists!$C$4</xm:f>
            <x14:dxf>
              <font>
                <color auto="1"/>
              </font>
              <fill>
                <patternFill>
                  <bgColor rgb="FFFF3300"/>
                </patternFill>
              </fill>
            </x14:dxf>
          </x14:cfRule>
          <x14:cfRule type="cellIs" priority="2" operator="equal" id="{4AF2949E-77F8-49A4-9039-DCD318523420}">
            <xm:f>Lists!$C$3</xm:f>
            <x14:dxf>
              <font>
                <color auto="1"/>
              </font>
              <fill>
                <patternFill>
                  <bgColor rgb="FFFFC000"/>
                </patternFill>
              </fill>
            </x14:dxf>
          </x14:cfRule>
          <x14:cfRule type="cellIs" priority="3" operator="equal" id="{B25D5792-9C98-4889-9770-00853424AF4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pane="bottomLeft" activeCell="D2" sqref="D2"/>
    </sheetView>
  </sheetViews>
  <sheetFormatPr defaultColWidth="9" defaultRowHeight="18" customHeight="1" x14ac:dyDescent="0.75"/>
  <cols>
    <col min="1" max="1" width="73.1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37.5" customHeight="1" x14ac:dyDescent="0.75">
      <c r="A1" s="30" t="s">
        <v>138</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249</v>
      </c>
      <c r="B3" s="3"/>
      <c r="C3" s="3"/>
      <c r="D3" s="4"/>
      <c r="E3" s="35"/>
      <c r="F3" s="36"/>
      <c r="G3" s="44"/>
      <c r="H3" s="35"/>
    </row>
    <row r="4" spans="1:8" ht="39.4" customHeight="1" x14ac:dyDescent="0.75">
      <c r="A4" s="34" t="s">
        <v>250</v>
      </c>
      <c r="B4" s="3"/>
      <c r="C4" s="3"/>
      <c r="D4" s="4"/>
      <c r="E4" s="35"/>
      <c r="F4" s="36"/>
      <c r="G4" s="44"/>
      <c r="H4" s="69"/>
    </row>
    <row r="5" spans="1:8" ht="39.4" customHeight="1" x14ac:dyDescent="0.75">
      <c r="A5" s="34" t="s">
        <v>251</v>
      </c>
      <c r="B5" s="3"/>
      <c r="C5" s="3"/>
      <c r="D5" s="4"/>
      <c r="E5" s="35"/>
      <c r="F5" s="36"/>
      <c r="G5" s="44"/>
      <c r="H5" s="35"/>
    </row>
    <row r="6" spans="1:8" ht="39.4" customHeight="1" x14ac:dyDescent="0.75">
      <c r="A6" s="34" t="s">
        <v>258</v>
      </c>
      <c r="B6" s="3"/>
      <c r="C6" s="3"/>
      <c r="D6" s="4"/>
      <c r="E6" s="35"/>
      <c r="F6" s="36"/>
      <c r="G6" s="44"/>
      <c r="H6" s="69"/>
    </row>
    <row r="7" spans="1:8" ht="39.4" customHeight="1" x14ac:dyDescent="0.75">
      <c r="A7" s="34" t="s">
        <v>252</v>
      </c>
      <c r="B7" s="3"/>
      <c r="C7" s="3"/>
      <c r="D7" s="4"/>
      <c r="E7" s="35"/>
      <c r="F7" s="36"/>
      <c r="G7" s="44"/>
      <c r="H7" s="35"/>
    </row>
    <row r="8" spans="1:8" ht="39.4" customHeight="1" x14ac:dyDescent="0.75">
      <c r="A8" s="34" t="s">
        <v>253</v>
      </c>
      <c r="B8" s="3"/>
      <c r="C8" s="3"/>
      <c r="D8" s="4"/>
      <c r="E8" s="35"/>
      <c r="F8" s="36"/>
      <c r="G8" s="44"/>
      <c r="H8" s="69"/>
    </row>
    <row r="9" spans="1:8" ht="39.4" customHeight="1" x14ac:dyDescent="0.75">
      <c r="A9" s="34" t="s">
        <v>254</v>
      </c>
      <c r="B9" s="3"/>
      <c r="C9" s="3"/>
      <c r="D9" s="4"/>
      <c r="E9" s="35"/>
      <c r="F9" s="36"/>
      <c r="G9" s="44"/>
      <c r="H9" s="35"/>
    </row>
    <row r="10" spans="1:8" ht="39.4" customHeight="1" x14ac:dyDescent="0.75">
      <c r="A10" s="34" t="s">
        <v>255</v>
      </c>
      <c r="B10" s="3"/>
      <c r="C10" s="3"/>
      <c r="D10" s="4"/>
      <c r="E10" s="35"/>
      <c r="F10" s="36"/>
      <c r="G10" s="44"/>
      <c r="H10" s="69"/>
    </row>
    <row r="11" spans="1:8" ht="39.4" customHeight="1" x14ac:dyDescent="0.75">
      <c r="A11" s="34" t="s">
        <v>256</v>
      </c>
      <c r="B11" s="3"/>
      <c r="C11" s="3"/>
      <c r="D11" s="4"/>
      <c r="E11" s="35"/>
      <c r="F11" s="36"/>
      <c r="G11" s="44"/>
      <c r="H11" s="40"/>
    </row>
    <row r="12" spans="1:8" ht="39.4" customHeight="1" x14ac:dyDescent="0.75">
      <c r="A12" s="34" t="s">
        <v>257</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2:B12">
    <cfRule type="cellIs" dxfId="171" priority="7" operator="equal">
      <formula>"Low"</formula>
    </cfRule>
    <cfRule type="cellIs" dxfId="170" priority="8" operator="equal">
      <formula>"Medium"</formula>
    </cfRule>
    <cfRule type="cellIs" dxfId="169" priority="9" operator="equal">
      <formula>"High"</formula>
    </cfRule>
  </conditionalFormatting>
  <conditionalFormatting sqref="C2:C12">
    <cfRule type="cellIs" dxfId="168" priority="4" operator="equal">
      <formula>"Low"</formula>
    </cfRule>
    <cfRule type="cellIs" dxfId="167" priority="5" operator="equal">
      <formula>"Medium"</formula>
    </cfRule>
    <cfRule type="cellIs" dxfId="16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pane="bottomLeft" activeCell="D2" sqref="D2"/>
    </sheetView>
  </sheetViews>
  <sheetFormatPr defaultColWidth="9" defaultRowHeight="18" customHeight="1" x14ac:dyDescent="0.75"/>
  <cols>
    <col min="1" max="1" width="68.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29.5" x14ac:dyDescent="0.75">
      <c r="A1" s="30" t="s">
        <v>137</v>
      </c>
      <c r="B1" s="31" t="s">
        <v>8</v>
      </c>
      <c r="C1" s="31" t="s">
        <v>9</v>
      </c>
      <c r="D1" s="31" t="s">
        <v>10</v>
      </c>
      <c r="E1" s="31" t="s">
        <v>29</v>
      </c>
      <c r="F1" s="31" t="s">
        <v>30</v>
      </c>
      <c r="G1" s="42" t="s">
        <v>31</v>
      </c>
      <c r="H1" s="71" t="s">
        <v>32</v>
      </c>
    </row>
    <row r="2" spans="1:8" s="32" customFormat="1" ht="39.4" customHeight="1" x14ac:dyDescent="0.75">
      <c r="A2" s="33" t="s">
        <v>85</v>
      </c>
      <c r="B2" s="24"/>
      <c r="C2" s="24"/>
      <c r="D2" s="25" t="str">
        <f t="shared" ref="D2:D12" si="0">IF(COUNTIF(D3:D60,"Non Compliant")&gt;0,"Non Compliant",IF(COUNTIF(D3:D60,"Partially Compliant")&gt;0,"Partially Compliant","Fully Compliant"))</f>
        <v>Fully Compliant</v>
      </c>
      <c r="E2" s="26"/>
      <c r="F2" s="27"/>
      <c r="G2" s="43"/>
      <c r="H2" s="26"/>
    </row>
    <row r="3" spans="1:8" ht="39.4" customHeight="1" x14ac:dyDescent="0.75">
      <c r="A3" s="34" t="s">
        <v>259</v>
      </c>
      <c r="B3" s="3"/>
      <c r="C3" s="3"/>
      <c r="D3" s="4"/>
      <c r="E3" s="35"/>
      <c r="F3" s="36"/>
      <c r="G3" s="44"/>
      <c r="H3" s="35"/>
    </row>
    <row r="4" spans="1:8" ht="39.4" customHeight="1" x14ac:dyDescent="0.75">
      <c r="A4" s="34" t="s">
        <v>260</v>
      </c>
      <c r="B4" s="3"/>
      <c r="C4" s="3"/>
      <c r="D4" s="4"/>
      <c r="E4" s="35"/>
      <c r="F4" s="36"/>
      <c r="G4" s="44"/>
      <c r="H4" s="69"/>
    </row>
    <row r="5" spans="1:8" ht="39.4" customHeight="1" x14ac:dyDescent="0.75">
      <c r="A5" s="34" t="s">
        <v>261</v>
      </c>
      <c r="B5" s="3"/>
      <c r="C5" s="3"/>
      <c r="D5" s="4"/>
      <c r="E5" s="35"/>
      <c r="F5" s="36"/>
      <c r="G5" s="44"/>
      <c r="H5" s="35"/>
    </row>
    <row r="6" spans="1:8" ht="39.4" customHeight="1" x14ac:dyDescent="0.75">
      <c r="A6" s="34" t="s">
        <v>262</v>
      </c>
      <c r="B6" s="3"/>
      <c r="C6" s="3"/>
      <c r="D6" s="4"/>
      <c r="E6" s="35"/>
      <c r="F6" s="36"/>
      <c r="G6" s="44"/>
      <c r="H6" s="69"/>
    </row>
    <row r="7" spans="1:8" ht="39.4" customHeight="1" x14ac:dyDescent="0.75">
      <c r="A7" s="34" t="s">
        <v>268</v>
      </c>
      <c r="B7" s="3"/>
      <c r="C7" s="3"/>
      <c r="D7" s="4"/>
      <c r="E7" s="35"/>
      <c r="F7" s="36"/>
      <c r="G7" s="44"/>
      <c r="H7" s="35"/>
    </row>
    <row r="8" spans="1:8" ht="39.4" customHeight="1" x14ac:dyDescent="0.75">
      <c r="A8" s="34" t="s">
        <v>263</v>
      </c>
      <c r="B8" s="3"/>
      <c r="C8" s="3"/>
      <c r="D8" s="4"/>
      <c r="E8" s="35"/>
      <c r="F8" s="36"/>
      <c r="G8" s="44"/>
      <c r="H8" s="69"/>
    </row>
    <row r="9" spans="1:8" ht="39.4" customHeight="1" x14ac:dyDescent="0.75">
      <c r="A9" s="34" t="s">
        <v>264</v>
      </c>
      <c r="B9" s="3"/>
      <c r="C9" s="3"/>
      <c r="D9" s="4"/>
      <c r="E9" s="35"/>
      <c r="F9" s="36"/>
      <c r="G9" s="44"/>
      <c r="H9" s="35"/>
    </row>
    <row r="10" spans="1:8" ht="39.4" customHeight="1" x14ac:dyDescent="0.75">
      <c r="A10" s="34" t="s">
        <v>265</v>
      </c>
      <c r="B10" s="3"/>
      <c r="C10" s="3"/>
      <c r="D10" s="4"/>
      <c r="E10" s="35"/>
      <c r="F10" s="36"/>
      <c r="G10" s="44"/>
      <c r="H10" s="69"/>
    </row>
    <row r="11" spans="1:8" ht="39.4" customHeight="1" x14ac:dyDescent="0.75">
      <c r="A11" s="34" t="s">
        <v>266</v>
      </c>
      <c r="B11" s="3"/>
      <c r="C11" s="3"/>
      <c r="D11" s="4"/>
      <c r="E11" s="35"/>
      <c r="F11" s="36"/>
      <c r="G11" s="44"/>
      <c r="H11" s="40"/>
    </row>
    <row r="12" spans="1:8" ht="39.4" customHeight="1" x14ac:dyDescent="0.75">
      <c r="A12" s="34" t="s">
        <v>267</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2:B12">
    <cfRule type="cellIs" dxfId="162" priority="7" operator="equal">
      <formula>"Low"</formula>
    </cfRule>
    <cfRule type="cellIs" dxfId="161" priority="8" operator="equal">
      <formula>"Medium"</formula>
    </cfRule>
    <cfRule type="cellIs" dxfId="160" priority="9" operator="equal">
      <formula>"High"</formula>
    </cfRule>
  </conditionalFormatting>
  <conditionalFormatting sqref="C2:C12">
    <cfRule type="cellIs" dxfId="159" priority="4" operator="equal">
      <formula>"Low"</formula>
    </cfRule>
    <cfRule type="cellIs" dxfId="158" priority="5" operator="equal">
      <formula>"Medium"</formula>
    </cfRule>
    <cfRule type="cellIs" dxfId="15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pane="bottomLeft" activeCell="D2" sqref="D2"/>
    </sheetView>
  </sheetViews>
  <sheetFormatPr defaultColWidth="9" defaultRowHeight="39.4" customHeight="1" x14ac:dyDescent="0.75"/>
  <cols>
    <col min="1" max="1" width="72.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4.25" x14ac:dyDescent="0.75">
      <c r="A1" s="30" t="s">
        <v>139</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269</v>
      </c>
      <c r="B3" s="3"/>
      <c r="C3" s="3"/>
      <c r="D3" s="4"/>
      <c r="E3" s="35"/>
      <c r="F3" s="36"/>
      <c r="G3" s="44"/>
      <c r="H3" s="35"/>
    </row>
    <row r="4" spans="1:8" ht="39.4" customHeight="1" x14ac:dyDescent="0.75">
      <c r="A4" s="34" t="s">
        <v>270</v>
      </c>
      <c r="B4" s="3"/>
      <c r="C4" s="3"/>
      <c r="D4" s="4"/>
      <c r="E4" s="35"/>
      <c r="F4" s="36"/>
      <c r="G4" s="44"/>
      <c r="H4" s="69"/>
    </row>
    <row r="5" spans="1:8" ht="39.4" customHeight="1" x14ac:dyDescent="0.75">
      <c r="A5" s="34" t="s">
        <v>271</v>
      </c>
      <c r="B5" s="3"/>
      <c r="C5" s="3"/>
      <c r="D5" s="4"/>
      <c r="E5" s="35"/>
      <c r="F5" s="36"/>
      <c r="G5" s="44"/>
      <c r="H5" s="35"/>
    </row>
    <row r="6" spans="1:8" ht="39.4" customHeight="1" x14ac:dyDescent="0.75">
      <c r="A6" s="34" t="s">
        <v>272</v>
      </c>
      <c r="B6" s="3"/>
      <c r="C6" s="3"/>
      <c r="D6" s="4"/>
      <c r="E6" s="35"/>
      <c r="F6" s="36"/>
      <c r="G6" s="44"/>
      <c r="H6" s="69"/>
    </row>
    <row r="7" spans="1:8" ht="39.4" customHeight="1" x14ac:dyDescent="0.75">
      <c r="A7" s="34" t="s">
        <v>273</v>
      </c>
      <c r="B7" s="3"/>
      <c r="C7" s="3"/>
      <c r="D7" s="4"/>
      <c r="E7" s="35"/>
      <c r="F7" s="36"/>
      <c r="G7" s="44"/>
      <c r="H7" s="35"/>
    </row>
    <row r="8" spans="1:8" ht="39.4" customHeight="1" x14ac:dyDescent="0.75">
      <c r="A8" s="34" t="s">
        <v>278</v>
      </c>
      <c r="B8" s="3"/>
      <c r="C8" s="3"/>
      <c r="D8" s="4"/>
      <c r="E8" s="35"/>
      <c r="F8" s="36"/>
      <c r="G8" s="44"/>
      <c r="H8" s="69"/>
    </row>
    <row r="9" spans="1:8" ht="39.4" customHeight="1" x14ac:dyDescent="0.75">
      <c r="A9" s="34" t="s">
        <v>274</v>
      </c>
      <c r="B9" s="3"/>
      <c r="C9" s="3"/>
      <c r="D9" s="4"/>
      <c r="E9" s="35"/>
      <c r="F9" s="36"/>
      <c r="G9" s="44"/>
      <c r="H9" s="35"/>
    </row>
    <row r="10" spans="1:8" ht="39.4" customHeight="1" x14ac:dyDescent="0.75">
      <c r="A10" s="34" t="s">
        <v>275</v>
      </c>
      <c r="B10" s="3"/>
      <c r="C10" s="3"/>
      <c r="D10" s="4"/>
      <c r="E10" s="35"/>
      <c r="F10" s="36"/>
      <c r="G10" s="44"/>
      <c r="H10" s="69"/>
    </row>
    <row r="11" spans="1:8" ht="39.4" customHeight="1" x14ac:dyDescent="0.75">
      <c r="A11" s="34" t="s">
        <v>276</v>
      </c>
      <c r="B11" s="3"/>
      <c r="C11" s="3"/>
      <c r="D11" s="4"/>
      <c r="E11" s="35"/>
      <c r="F11" s="36"/>
      <c r="G11" s="44"/>
      <c r="H11" s="40"/>
    </row>
    <row r="12" spans="1:8" ht="39.4" customHeight="1" x14ac:dyDescent="0.75">
      <c r="A12" s="34" t="s">
        <v>277</v>
      </c>
      <c r="B12" s="38"/>
      <c r="C12" s="38"/>
      <c r="D12" s="39"/>
      <c r="E12" s="40"/>
      <c r="F12" s="41"/>
      <c r="G12" s="45"/>
      <c r="H12" s="69"/>
    </row>
  </sheetData>
  <phoneticPr fontId="2" type="noConversion"/>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2" activePane="bottomLeft" state="frozen"/>
      <selection pane="bottomLeft" activeCell="D5" sqref="D5"/>
    </sheetView>
  </sheetViews>
  <sheetFormatPr defaultColWidth="9" defaultRowHeight="39.4" customHeight="1" x14ac:dyDescent="0.75"/>
  <cols>
    <col min="1" max="1" width="76"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4" customHeight="1" x14ac:dyDescent="0.75">
      <c r="A1" s="30" t="s">
        <v>140</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279</v>
      </c>
      <c r="B3" s="3"/>
      <c r="C3" s="3"/>
      <c r="D3" s="4"/>
      <c r="E3" s="35"/>
      <c r="F3" s="36"/>
      <c r="G3" s="44"/>
      <c r="H3" s="35"/>
    </row>
    <row r="4" spans="1:8" ht="39.4" customHeight="1" x14ac:dyDescent="0.75">
      <c r="A4" s="34" t="s">
        <v>280</v>
      </c>
      <c r="B4" s="3"/>
      <c r="C4" s="3"/>
      <c r="D4" s="4"/>
      <c r="E4" s="35"/>
      <c r="F4" s="36"/>
      <c r="G4" s="44"/>
      <c r="H4" s="69"/>
    </row>
    <row r="5" spans="1:8" ht="39.4" customHeight="1" x14ac:dyDescent="0.75">
      <c r="A5" s="34" t="s">
        <v>281</v>
      </c>
      <c r="B5" s="3"/>
      <c r="C5" s="3"/>
      <c r="D5" s="4"/>
      <c r="E5" s="35"/>
      <c r="F5" s="36"/>
      <c r="G5" s="44"/>
      <c r="H5" s="35"/>
    </row>
    <row r="6" spans="1:8" ht="39.4" customHeight="1" x14ac:dyDescent="0.75">
      <c r="A6" s="34" t="s">
        <v>282</v>
      </c>
      <c r="B6" s="3"/>
      <c r="C6" s="3"/>
      <c r="D6" s="4"/>
      <c r="E6" s="35"/>
      <c r="F6" s="36"/>
      <c r="G6" s="44"/>
      <c r="H6" s="69"/>
    </row>
    <row r="7" spans="1:8" ht="39.4" customHeight="1" x14ac:dyDescent="0.75">
      <c r="A7" s="34" t="s">
        <v>283</v>
      </c>
      <c r="B7" s="3"/>
      <c r="C7" s="3"/>
      <c r="D7" s="4"/>
      <c r="E7" s="35"/>
      <c r="F7" s="36"/>
      <c r="G7" s="44"/>
      <c r="H7" s="35"/>
    </row>
    <row r="8" spans="1:8" ht="39.4" customHeight="1" x14ac:dyDescent="0.75">
      <c r="A8" s="34" t="s">
        <v>284</v>
      </c>
      <c r="B8" s="3"/>
      <c r="C8" s="3"/>
      <c r="D8" s="4"/>
      <c r="E8" s="35"/>
      <c r="F8" s="36"/>
      <c r="G8" s="44"/>
      <c r="H8" s="69"/>
    </row>
    <row r="9" spans="1:8" ht="39.4" customHeight="1" x14ac:dyDescent="0.75">
      <c r="A9" s="34" t="s">
        <v>285</v>
      </c>
      <c r="B9" s="3"/>
      <c r="C9" s="3"/>
      <c r="D9" s="4"/>
      <c r="E9" s="35"/>
      <c r="F9" s="36"/>
      <c r="G9" s="44"/>
      <c r="H9" s="35"/>
    </row>
    <row r="10" spans="1:8" ht="39.4" customHeight="1" x14ac:dyDescent="0.75">
      <c r="A10" s="34" t="s">
        <v>286</v>
      </c>
      <c r="B10" s="3"/>
      <c r="C10" s="3"/>
      <c r="D10" s="4"/>
      <c r="E10" s="35"/>
      <c r="F10" s="36"/>
      <c r="G10" s="44"/>
      <c r="H10" s="69"/>
    </row>
    <row r="11" spans="1:8" ht="39.4" customHeight="1" x14ac:dyDescent="0.75">
      <c r="A11" s="34" t="s">
        <v>287</v>
      </c>
      <c r="B11" s="3"/>
      <c r="C11" s="3"/>
      <c r="D11" s="4"/>
      <c r="E11" s="35"/>
      <c r="F11" s="36"/>
      <c r="G11" s="44"/>
      <c r="H11" s="40"/>
    </row>
    <row r="12" spans="1:8" ht="39.4" customHeight="1" x14ac:dyDescent="0.75">
      <c r="A12" s="34" t="s">
        <v>288</v>
      </c>
      <c r="B12" s="38"/>
      <c r="C12" s="38"/>
      <c r="D12" s="39"/>
      <c r="E12" s="40"/>
      <c r="F12" s="41"/>
      <c r="G12" s="45"/>
      <c r="H12" s="69"/>
    </row>
  </sheetData>
  <phoneticPr fontId="2" type="noConversion"/>
  <conditionalFormatting sqref="B2:B12">
    <cfRule type="cellIs" dxfId="144" priority="7" operator="equal">
      <formula>"Low"</formula>
    </cfRule>
    <cfRule type="cellIs" dxfId="143" priority="8" operator="equal">
      <formula>"Medium"</formula>
    </cfRule>
    <cfRule type="cellIs" dxfId="142" priority="9" operator="equal">
      <formula>"High"</formula>
    </cfRule>
  </conditionalFormatting>
  <conditionalFormatting sqref="C2:C12">
    <cfRule type="cellIs" dxfId="141" priority="4" operator="equal">
      <formula>"Low"</formula>
    </cfRule>
    <cfRule type="cellIs" dxfId="140" priority="5" operator="equal">
      <formula>"Medium"</formula>
    </cfRule>
    <cfRule type="cellIs" dxfId="13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dimension ref="A1:H12"/>
  <sheetViews>
    <sheetView workbookViewId="0">
      <pane ySplit="1" topLeftCell="A2" activePane="bottomLeft" state="frozen"/>
      <selection pane="bottomLeft" activeCell="B5" sqref="B5"/>
    </sheetView>
  </sheetViews>
  <sheetFormatPr defaultColWidth="9" defaultRowHeight="39.4" customHeight="1" x14ac:dyDescent="0.75"/>
  <cols>
    <col min="1" max="1" width="76"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7.75" customHeight="1" x14ac:dyDescent="0.75">
      <c r="A1" s="30" t="s">
        <v>141</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289</v>
      </c>
      <c r="B3" s="3"/>
      <c r="C3" s="3"/>
      <c r="D3" s="4"/>
      <c r="E3" s="35"/>
      <c r="F3" s="36"/>
      <c r="G3" s="44"/>
      <c r="H3" s="35"/>
    </row>
    <row r="4" spans="1:8" ht="39.4" customHeight="1" x14ac:dyDescent="0.75">
      <c r="A4" s="34" t="s">
        <v>290</v>
      </c>
      <c r="B4" s="3"/>
      <c r="C4" s="3"/>
      <c r="D4" s="4"/>
      <c r="E4" s="35"/>
      <c r="F4" s="36"/>
      <c r="G4" s="44"/>
      <c r="H4" s="69"/>
    </row>
    <row r="5" spans="1:8" ht="39.4" customHeight="1" x14ac:dyDescent="0.75">
      <c r="A5" s="34" t="s">
        <v>291</v>
      </c>
      <c r="B5" s="3"/>
      <c r="C5" s="3"/>
      <c r="D5" s="4"/>
      <c r="E5" s="35"/>
      <c r="F5" s="36"/>
      <c r="G5" s="44"/>
      <c r="H5" s="35"/>
    </row>
    <row r="6" spans="1:8" ht="39.4" customHeight="1" x14ac:dyDescent="0.75">
      <c r="A6" s="34" t="s">
        <v>292</v>
      </c>
      <c r="B6" s="3"/>
      <c r="C6" s="3"/>
      <c r="D6" s="4"/>
      <c r="E6" s="35"/>
      <c r="F6" s="36"/>
      <c r="G6" s="44"/>
      <c r="H6" s="69"/>
    </row>
    <row r="7" spans="1:8" ht="39.4" customHeight="1" x14ac:dyDescent="0.75">
      <c r="A7" s="34" t="s">
        <v>293</v>
      </c>
      <c r="B7" s="3"/>
      <c r="C7" s="3"/>
      <c r="D7" s="4"/>
      <c r="E7" s="35"/>
      <c r="F7" s="36"/>
      <c r="G7" s="44"/>
      <c r="H7" s="35"/>
    </row>
    <row r="8" spans="1:8" ht="39.4" customHeight="1" x14ac:dyDescent="0.75">
      <c r="A8" s="34" t="s">
        <v>294</v>
      </c>
      <c r="B8" s="3"/>
      <c r="C8" s="3"/>
      <c r="D8" s="4"/>
      <c r="E8" s="35"/>
      <c r="F8" s="36"/>
      <c r="G8" s="44"/>
      <c r="H8" s="69"/>
    </row>
    <row r="9" spans="1:8" ht="39.4" customHeight="1" x14ac:dyDescent="0.75">
      <c r="A9" s="34" t="s">
        <v>295</v>
      </c>
      <c r="B9" s="3"/>
      <c r="C9" s="3"/>
      <c r="D9" s="4"/>
      <c r="E9" s="35"/>
      <c r="F9" s="36"/>
      <c r="G9" s="44"/>
      <c r="H9" s="35"/>
    </row>
    <row r="10" spans="1:8" ht="39.4" customHeight="1" x14ac:dyDescent="0.75">
      <c r="A10" s="34" t="s">
        <v>296</v>
      </c>
      <c r="B10" s="3"/>
      <c r="C10" s="3"/>
      <c r="D10" s="4"/>
      <c r="E10" s="35"/>
      <c r="F10" s="36"/>
      <c r="G10" s="44"/>
      <c r="H10" s="69"/>
    </row>
    <row r="11" spans="1:8" ht="39.4" customHeight="1" x14ac:dyDescent="0.75">
      <c r="A11" s="34" t="s">
        <v>297</v>
      </c>
      <c r="B11" s="3"/>
      <c r="C11" s="3"/>
      <c r="D11" s="4"/>
      <c r="E11" s="35"/>
      <c r="F11" s="36"/>
      <c r="G11" s="44"/>
      <c r="H11" s="40"/>
    </row>
    <row r="12" spans="1:8" ht="39.4" customHeight="1" x14ac:dyDescent="0.75">
      <c r="A12" s="34" t="s">
        <v>298</v>
      </c>
      <c r="B12" s="38"/>
      <c r="C12" s="38"/>
      <c r="D12" s="39"/>
      <c r="E12" s="40"/>
      <c r="F12" s="41"/>
      <c r="G12" s="45"/>
      <c r="H12" s="69"/>
    </row>
  </sheetData>
  <phoneticPr fontId="2" type="noConversion"/>
  <conditionalFormatting sqref="B2:B12">
    <cfRule type="cellIs" dxfId="135" priority="7" operator="equal">
      <formula>"Low"</formula>
    </cfRule>
    <cfRule type="cellIs" dxfId="134" priority="8" operator="equal">
      <formula>"Medium"</formula>
    </cfRule>
    <cfRule type="cellIs" dxfId="133" priority="9" operator="equal">
      <formula>"High"</formula>
    </cfRule>
  </conditionalFormatting>
  <conditionalFormatting sqref="C2:C12">
    <cfRule type="cellIs" dxfId="132" priority="4" operator="equal">
      <formula>"Low"</formula>
    </cfRule>
    <cfRule type="cellIs" dxfId="131" priority="5" operator="equal">
      <formula>"Medium"</formula>
    </cfRule>
    <cfRule type="cellIs" dxfId="13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EE31BA4-FA9E-4579-A647-260667EF49A5}">
            <xm:f>Lists!$C$4</xm:f>
            <x14:dxf>
              <font>
                <color auto="1"/>
              </font>
              <fill>
                <patternFill>
                  <bgColor rgb="FFFF3300"/>
                </patternFill>
              </fill>
            </x14:dxf>
          </x14:cfRule>
          <x14:cfRule type="cellIs" priority="2" operator="equal" id="{A6E68767-E08D-46D6-B203-BD263D3094E1}">
            <xm:f>Lists!$C$3</xm:f>
            <x14:dxf>
              <font>
                <color auto="1"/>
              </font>
              <fill>
                <patternFill>
                  <bgColor rgb="FFFFC000"/>
                </patternFill>
              </fill>
            </x14:dxf>
          </x14:cfRule>
          <x14:cfRule type="cellIs" priority="3" operator="equal" id="{8F246A6A-B6AC-41C5-B94A-A9EF7BC1BAA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55"/>
  <sheetViews>
    <sheetView showGridLines="0" tabSelected="1" zoomScale="85" zoomScaleNormal="85" workbookViewId="0">
      <selection activeCell="D14" sqref="D14"/>
    </sheetView>
  </sheetViews>
  <sheetFormatPr defaultColWidth="9" defaultRowHeight="18" customHeight="1" x14ac:dyDescent="0.75"/>
  <cols>
    <col min="1" max="1" width="9" style="2"/>
    <col min="2" max="2" width="57" style="2" customWidth="1"/>
    <col min="3" max="11" width="8.7265625" style="2" customWidth="1"/>
    <col min="12" max="12" width="11.1328125" style="2" customWidth="1"/>
    <col min="13" max="16384" width="9" style="2"/>
  </cols>
  <sheetData>
    <row r="2" spans="1:12" ht="72.75" customHeight="1" x14ac:dyDescent="0.75"/>
    <row r="3" spans="1:12" ht="18" customHeight="1" thickBot="1" x14ac:dyDescent="0.9"/>
    <row r="4" spans="1:12" ht="20.65" customHeight="1" thickTop="1" thickBot="1" x14ac:dyDescent="0.9">
      <c r="B4" s="90" t="s">
        <v>0</v>
      </c>
      <c r="C4" s="90"/>
      <c r="D4" s="90"/>
      <c r="E4" s="90"/>
      <c r="F4" s="90"/>
      <c r="G4" s="90"/>
      <c r="I4" s="80" t="s">
        <v>1</v>
      </c>
      <c r="J4" s="81"/>
      <c r="K4" s="81"/>
      <c r="L4" s="82"/>
    </row>
    <row r="5" spans="1:12" ht="20.65" customHeight="1" thickBot="1" x14ac:dyDescent="0.9">
      <c r="B5" s="75" t="s">
        <v>2</v>
      </c>
      <c r="C5" s="89"/>
      <c r="D5" s="89"/>
      <c r="E5" s="89"/>
      <c r="F5" s="89"/>
      <c r="G5" s="89"/>
      <c r="I5" s="83"/>
      <c r="J5" s="84"/>
      <c r="K5" s="84"/>
      <c r="L5" s="85"/>
    </row>
    <row r="6" spans="1:12" ht="20.65" customHeight="1" thickBot="1" x14ac:dyDescent="0.9">
      <c r="B6" s="75" t="s">
        <v>3</v>
      </c>
      <c r="C6" s="89"/>
      <c r="D6" s="89"/>
      <c r="E6" s="89"/>
      <c r="F6" s="89"/>
      <c r="G6" s="89"/>
      <c r="I6" s="83"/>
      <c r="J6" s="84"/>
      <c r="K6" s="84"/>
      <c r="L6" s="85"/>
    </row>
    <row r="7" spans="1:12" ht="20.65" customHeight="1" thickBot="1" x14ac:dyDescent="0.9">
      <c r="B7" s="75" t="s">
        <v>4</v>
      </c>
      <c r="C7" s="89"/>
      <c r="D7" s="89"/>
      <c r="E7" s="89"/>
      <c r="F7" s="89"/>
      <c r="G7" s="89"/>
      <c r="I7" s="83"/>
      <c r="J7" s="84"/>
      <c r="K7" s="84"/>
      <c r="L7" s="85"/>
    </row>
    <row r="8" spans="1:12" ht="20.65" customHeight="1" thickBot="1" x14ac:dyDescent="0.9">
      <c r="B8" s="75" t="s">
        <v>5</v>
      </c>
      <c r="C8" s="89"/>
      <c r="D8" s="89"/>
      <c r="E8" s="89"/>
      <c r="F8" s="89"/>
      <c r="G8" s="89"/>
      <c r="I8" s="86"/>
      <c r="J8" s="87"/>
      <c r="K8" s="87"/>
      <c r="L8" s="88"/>
    </row>
    <row r="9" spans="1:12" ht="18" customHeight="1" x14ac:dyDescent="0.75">
      <c r="B9" s="18"/>
      <c r="C9" s="18"/>
      <c r="D9"/>
    </row>
    <row r="10" spans="1:12" ht="18" customHeight="1" x14ac:dyDescent="0.75">
      <c r="A10" s="94" t="s">
        <v>6</v>
      </c>
      <c r="B10" s="94" t="s">
        <v>7</v>
      </c>
      <c r="C10" s="98" t="s">
        <v>8</v>
      </c>
      <c r="D10" s="98"/>
      <c r="E10" s="98"/>
      <c r="F10" s="99" t="s">
        <v>9</v>
      </c>
      <c r="G10" s="99"/>
      <c r="H10" s="99"/>
      <c r="I10" s="95" t="s">
        <v>10</v>
      </c>
      <c r="J10" s="96"/>
      <c r="K10" s="96"/>
      <c r="L10" s="97"/>
    </row>
    <row r="11" spans="1:12" s="5" customFormat="1" ht="31.15" customHeight="1" x14ac:dyDescent="0.75">
      <c r="A11" s="94"/>
      <c r="B11" s="94"/>
      <c r="C11" s="6" t="s">
        <v>11</v>
      </c>
      <c r="D11" s="7" t="s">
        <v>12</v>
      </c>
      <c r="E11" s="8" t="s">
        <v>13</v>
      </c>
      <c r="F11" s="6" t="s">
        <v>11</v>
      </c>
      <c r="G11" s="7" t="s">
        <v>12</v>
      </c>
      <c r="H11" s="8" t="s">
        <v>13</v>
      </c>
      <c r="I11" s="9" t="s">
        <v>14</v>
      </c>
      <c r="J11" s="10" t="s">
        <v>15</v>
      </c>
      <c r="K11" s="11" t="s">
        <v>16</v>
      </c>
      <c r="L11" s="14" t="s">
        <v>17</v>
      </c>
    </row>
    <row r="12" spans="1:12" s="5" customFormat="1" ht="31.15" customHeight="1" x14ac:dyDescent="0.75">
      <c r="A12" s="91" t="s">
        <v>133</v>
      </c>
      <c r="B12" s="92"/>
      <c r="C12" s="92"/>
      <c r="D12" s="92"/>
      <c r="E12" s="92"/>
      <c r="F12" s="92"/>
      <c r="G12" s="92"/>
      <c r="H12" s="92"/>
      <c r="I12" s="92"/>
      <c r="J12" s="92"/>
      <c r="K12" s="92"/>
      <c r="L12" s="93"/>
    </row>
    <row r="13" spans="1:12" ht="60" customHeight="1" x14ac:dyDescent="0.75">
      <c r="A13" s="79">
        <v>1</v>
      </c>
      <c r="B13" s="77" t="s">
        <v>86</v>
      </c>
      <c r="C13" s="16">
        <f>COUNTIF('Criteria 1'!$B$3:$B$49,"Low")</f>
        <v>0</v>
      </c>
      <c r="D13" s="16">
        <f>COUNTIF('Criteria 1'!$B$3:$B$49,"Medium")</f>
        <v>0</v>
      </c>
      <c r="E13" s="16">
        <f>COUNTIF('Criteria 1'!$B$3:$B$49,"High")</f>
        <v>0</v>
      </c>
      <c r="F13" s="17">
        <f>COUNTIF('Criteria 1'!$C$3:$C$49,"Low")</f>
        <v>0</v>
      </c>
      <c r="G13" s="17">
        <f>COUNTIF('Criteria 1'!$C$3:$C$49,"Medium")</f>
        <v>0</v>
      </c>
      <c r="H13" s="17">
        <f>COUNTIF('Criteria 1'!$C$3:$C$49,"High")</f>
        <v>0</v>
      </c>
      <c r="I13" s="15">
        <f>COUNTIF('Criteria 1'!$D$3:$D$49,"Fully Compliant")</f>
        <v>0</v>
      </c>
      <c r="J13" s="15">
        <f>COUNTIF('Criteria 1'!$D$3:$D$49,"Partially Compliant")</f>
        <v>0</v>
      </c>
      <c r="K13" s="15">
        <f>COUNTIF('Criteria 1'!$D$3:$D$49,"Non Compliant")</f>
        <v>0</v>
      </c>
      <c r="L13" s="13"/>
    </row>
    <row r="14" spans="1:12" ht="73.75" x14ac:dyDescent="0.75">
      <c r="A14" s="3" t="s">
        <v>88</v>
      </c>
      <c r="B14" s="76" t="s">
        <v>87</v>
      </c>
      <c r="C14" s="16">
        <f>COUNTIF('Criteria 2a'!$B$3:$B$50,"Low")</f>
        <v>0</v>
      </c>
      <c r="D14" s="16">
        <f>COUNTIF('Criteria 2a'!$B$3:$B$50,"Medium")</f>
        <v>0</v>
      </c>
      <c r="E14" s="16">
        <f>COUNTIF('Criteria 2a'!$B$3:$B$50,"High")</f>
        <v>0</v>
      </c>
      <c r="F14" s="17">
        <f>COUNTIF('Criteria 2a'!$C$3:$C$50,"Low")</f>
        <v>0</v>
      </c>
      <c r="G14" s="17">
        <f>COUNTIF('Criteria 2a'!$C$3:$C$50,"Medium")</f>
        <v>0</v>
      </c>
      <c r="H14" s="17">
        <f>COUNTIF('Criteria 2a'!$C$3:$C$50,"High")</f>
        <v>0</v>
      </c>
      <c r="I14" s="15">
        <f>COUNTIF('Criteria 2a'!$D$3:$D$50,"Fully Compliant")</f>
        <v>0</v>
      </c>
      <c r="J14" s="15">
        <f>COUNTIF('Criteria 2a'!$D$3:$D$50,"Partially Compliant")</f>
        <v>0</v>
      </c>
      <c r="K14" s="15">
        <f>COUNTIF('Criteria 2a'!$D$3:$D$50,"Non Compliant")</f>
        <v>0</v>
      </c>
      <c r="L14" s="13"/>
    </row>
    <row r="15" spans="1:12" ht="59" x14ac:dyDescent="0.75">
      <c r="A15" s="3" t="s">
        <v>89</v>
      </c>
      <c r="B15" s="76" t="s">
        <v>90</v>
      </c>
      <c r="C15" s="16">
        <f>COUNTIF('Criteria 2b'!$B$3:$B$50,"Low")</f>
        <v>0</v>
      </c>
      <c r="D15" s="16">
        <f>COUNTIF('Criteria 2b'!$B$3:$B$50,"Medium")</f>
        <v>0</v>
      </c>
      <c r="E15" s="16">
        <f>COUNTIF('Criteria 2b'!$B$3:$B$50,"High")</f>
        <v>0</v>
      </c>
      <c r="F15" s="17">
        <f>COUNTIF('Criteria 2b'!$C$3:$C$50,"Low")</f>
        <v>0</v>
      </c>
      <c r="G15" s="17">
        <f>COUNTIF('Criteria 2b'!$C$3:$C$50,"Medium")</f>
        <v>0</v>
      </c>
      <c r="H15" s="17">
        <f>COUNTIF('Criteria 2b'!$C$3:$C$50,"High")</f>
        <v>0</v>
      </c>
      <c r="I15" s="15">
        <f>COUNTIF('Criteria 2b'!$D$3:$D$50,"Fully Compliant")</f>
        <v>0</v>
      </c>
      <c r="J15" s="15">
        <f>COUNTIF('Criteria 2b'!$D$3:$D$50,"Partially Compliant")</f>
        <v>0</v>
      </c>
      <c r="K15" s="15">
        <f>COUNTIF('Criteria 2b'!$D$3:$D$50,"Non Compliant")</f>
        <v>0</v>
      </c>
      <c r="L15" s="13"/>
    </row>
    <row r="16" spans="1:12" ht="88.5" x14ac:dyDescent="0.75">
      <c r="A16" s="3" t="s">
        <v>92</v>
      </c>
      <c r="B16" s="76" t="s">
        <v>91</v>
      </c>
      <c r="C16" s="16">
        <f>COUNTIF('Criteria 2c'!$B$3:$B$50,"Low")</f>
        <v>0</v>
      </c>
      <c r="D16" s="16">
        <f>COUNTIF('Criteria 2c'!$B$3:$B$50,"Medium")</f>
        <v>0</v>
      </c>
      <c r="E16" s="16">
        <f>COUNTIF('Criteria 2c'!$B$3:$B$50,"High")</f>
        <v>0</v>
      </c>
      <c r="F16" s="17">
        <f>COUNTIF('Criteria 2c'!$C$3:$C$50,"Low")</f>
        <v>0</v>
      </c>
      <c r="G16" s="17">
        <f>COUNTIF('Criteria 2c'!$C$3:$C$50,"Medium")</f>
        <v>0</v>
      </c>
      <c r="H16" s="17">
        <f>COUNTIF('Criteria 2c'!$C$3:$C$50,"High")</f>
        <v>0</v>
      </c>
      <c r="I16" s="15">
        <f>COUNTIF('Criteria 2c'!$D$3:$D$50,"Fully Compliant")</f>
        <v>0</v>
      </c>
      <c r="J16" s="15">
        <f>COUNTIF('Criteria 2c'!$D$3:$D$50,"Partially Compliant")</f>
        <v>0</v>
      </c>
      <c r="K16" s="15">
        <f>COUNTIF('Criteria 2c'!$D$3:$D$50,"Non Compliant")</f>
        <v>0</v>
      </c>
      <c r="L16" s="13"/>
    </row>
    <row r="17" spans="1:12" ht="58.5" customHeight="1" x14ac:dyDescent="0.75">
      <c r="A17" s="4">
        <v>3</v>
      </c>
      <c r="B17" s="76" t="s">
        <v>93</v>
      </c>
      <c r="C17" s="16">
        <f>COUNTIF('Criteria 3'!$B$3:$B$50,"Low")</f>
        <v>0</v>
      </c>
      <c r="D17" s="16">
        <f>COUNTIF('Criteria 3'!$B$3:$B$50,"Medium")</f>
        <v>0</v>
      </c>
      <c r="E17" s="16">
        <f>COUNTIF('Criteria 3'!$B$3:$B$50,"High")</f>
        <v>0</v>
      </c>
      <c r="F17" s="17">
        <f>COUNTIF('Criteria 3'!$C$3:$C$50,"Low")</f>
        <v>0</v>
      </c>
      <c r="G17" s="17">
        <f>COUNTIF('Criteria 3'!$C$3:$C$50,"Medium")</f>
        <v>0</v>
      </c>
      <c r="H17" s="17">
        <f>COUNTIF('Criteria 3'!$C$3:$C$50,"High")</f>
        <v>0</v>
      </c>
      <c r="I17" s="15">
        <f>COUNTIF('Criteria 3'!$D$3:$D$50,"Fully Compliant")</f>
        <v>0</v>
      </c>
      <c r="J17" s="15">
        <f>COUNTIF('Criteria 3'!$D$3:$D$50,"Partially Compliant")</f>
        <v>0</v>
      </c>
      <c r="K17" s="15">
        <f>COUNTIF('Criteria 3'!$D$3:$D$50,"Non Compliant")</f>
        <v>0</v>
      </c>
      <c r="L17" s="13"/>
    </row>
    <row r="18" spans="1:12" ht="58.5" customHeight="1" x14ac:dyDescent="0.75">
      <c r="A18" s="4">
        <v>4</v>
      </c>
      <c r="B18" s="76" t="s">
        <v>94</v>
      </c>
      <c r="C18" s="16">
        <f>COUNTIF('Criteria 4 '!$B$3:$B$50,"Low")</f>
        <v>0</v>
      </c>
      <c r="D18" s="16">
        <f>COUNTIF('Criteria 4 '!$B$3:$B$50,"Medium")</f>
        <v>0</v>
      </c>
      <c r="E18" s="16">
        <f>COUNTIF('Criteria 4 '!$B$3:$B$50,"High")</f>
        <v>0</v>
      </c>
      <c r="F18" s="17">
        <f>COUNTIF('Criteria 4 '!$C$3:$C$50,"Low")</f>
        <v>0</v>
      </c>
      <c r="G18" s="17">
        <f>COUNTIF('Criteria 4 '!$C$3:$C$50,"Medium")</f>
        <v>0</v>
      </c>
      <c r="H18" s="17">
        <f>COUNTIF('Criteria 4 '!$C$3:$C$50,"High")</f>
        <v>0</v>
      </c>
      <c r="I18" s="15">
        <f>COUNTIF('Criteria 4 '!$D$3:$D$50,"Fully Compliant")</f>
        <v>0</v>
      </c>
      <c r="J18" s="15">
        <f>COUNTIF('Criteria 4 '!$D$3:$D$50,"Partially Compliant")</f>
        <v>0</v>
      </c>
      <c r="K18" s="15">
        <f>COUNTIF('Criteria 4 '!$D$3:$D$50,"Non Compliant")</f>
        <v>0</v>
      </c>
      <c r="L18" s="13"/>
    </row>
    <row r="19" spans="1:12" ht="58.5" customHeight="1" x14ac:dyDescent="0.75">
      <c r="A19" s="4">
        <v>5</v>
      </c>
      <c r="B19" s="76" t="s">
        <v>95</v>
      </c>
      <c r="C19" s="16">
        <f>COUNTIF('Criteria 5'!$B$3:$B$50,"Low")</f>
        <v>0</v>
      </c>
      <c r="D19" s="16">
        <f>COUNTIF('Criteria 5'!$B$3:$B$50,"Medium")</f>
        <v>0</v>
      </c>
      <c r="E19" s="16">
        <f>COUNTIF('Criteria 5'!$B$3:$B$50,"High")</f>
        <v>0</v>
      </c>
      <c r="F19" s="17">
        <f>COUNTIF('Criteria 5'!$C$3:$C$50,"Low")</f>
        <v>0</v>
      </c>
      <c r="G19" s="17">
        <f>COUNTIF('Criteria 5'!$C$3:$C$50,"Medium")</f>
        <v>0</v>
      </c>
      <c r="H19" s="17">
        <f>COUNTIF('Criteria 5'!$C$3:$C$50,"High")</f>
        <v>0</v>
      </c>
      <c r="I19" s="15">
        <f>COUNTIF('Criteria 5'!$D$3:$D$50,"Fully Compliant")</f>
        <v>0</v>
      </c>
      <c r="J19" s="15">
        <f>COUNTIF('Criteria 5'!$D$3:$D$50,"Partially Compliant")</f>
        <v>0</v>
      </c>
      <c r="K19" s="15">
        <f>COUNTIF('Criteria 5'!$D$3:$D$50,"Non Compliant")</f>
        <v>0</v>
      </c>
      <c r="L19" s="13"/>
    </row>
    <row r="20" spans="1:12" ht="58.5" customHeight="1" x14ac:dyDescent="0.75">
      <c r="A20" s="4" t="s">
        <v>96</v>
      </c>
      <c r="B20" s="76" t="s">
        <v>97</v>
      </c>
      <c r="C20" s="16">
        <f>COUNTIF('Criteria 6a'!$B$3:$B$50,"Low")</f>
        <v>0</v>
      </c>
      <c r="D20" s="16">
        <f>COUNTIF('Criteria 6a'!$B$3:$B$50,"Medium")</f>
        <v>0</v>
      </c>
      <c r="E20" s="16">
        <f>COUNTIF('Criteria 6a'!$B$3:$B$50,"High")</f>
        <v>0</v>
      </c>
      <c r="F20" s="17">
        <f>COUNTIF('Criteria 6a'!$C$3:$C$50,"Low")</f>
        <v>0</v>
      </c>
      <c r="G20" s="17">
        <f>COUNTIF('Criteria 6a'!$C$3:$C$50,"Medium")</f>
        <v>0</v>
      </c>
      <c r="H20" s="17">
        <f>COUNTIF('Criteria 6a'!$C$3:$C$50,"High")</f>
        <v>0</v>
      </c>
      <c r="I20" s="15">
        <f>COUNTIF('Criteria 6a'!$D$3:$D$50,"Fully Compliant")</f>
        <v>0</v>
      </c>
      <c r="J20" s="15">
        <f>COUNTIF('Criteria 6a'!$D$3:$D$50,"Partially Compliant")</f>
        <v>0</v>
      </c>
      <c r="K20" s="15">
        <f>COUNTIF('Criteria 6a'!$D$3:$D$50,"Non Compliant")</f>
        <v>0</v>
      </c>
      <c r="L20" s="13"/>
    </row>
    <row r="21" spans="1:12" ht="59" x14ac:dyDescent="0.75">
      <c r="A21" s="4" t="s">
        <v>99</v>
      </c>
      <c r="B21" s="76" t="s">
        <v>98</v>
      </c>
      <c r="C21" s="16">
        <f>COUNTIF('Criteria 6b'!$B$3:$B$50,"Low")</f>
        <v>0</v>
      </c>
      <c r="D21" s="16">
        <f>COUNTIF('Criteria 6b'!$B$3:$B$50,"Medium")</f>
        <v>0</v>
      </c>
      <c r="E21" s="16">
        <f>COUNTIF('Criteria 6b'!$B$3:$B$50,"High")</f>
        <v>0</v>
      </c>
      <c r="F21" s="17">
        <f>COUNTIF('Criteria 6b'!$C$3:$C$50,"Low")</f>
        <v>0</v>
      </c>
      <c r="G21" s="17">
        <f>COUNTIF('Criteria 6b'!$C$3:$C$50,"Medium")</f>
        <v>0</v>
      </c>
      <c r="H21" s="17">
        <f>COUNTIF('Criteria 6b'!$C$3:$C$50,"High")</f>
        <v>0</v>
      </c>
      <c r="I21" s="15">
        <f>COUNTIF('Criteria 6b'!$D$3:$D$50,"Fully Compliant")</f>
        <v>0</v>
      </c>
      <c r="J21" s="15">
        <f>COUNTIF('Criteria 6b'!$D$3:$D$50,"Partially Compliant")</f>
        <v>0</v>
      </c>
      <c r="K21" s="15">
        <f>COUNTIF('Criteria 6b'!$D$3:$D$50,"Non Compliant")</f>
        <v>0</v>
      </c>
      <c r="L21" s="13"/>
    </row>
    <row r="22" spans="1:12" ht="59" x14ac:dyDescent="0.75">
      <c r="A22" s="4" t="s">
        <v>100</v>
      </c>
      <c r="B22" s="76" t="s">
        <v>113</v>
      </c>
      <c r="C22" s="16">
        <f>COUNTIF('Criteria 6c'!$B$3:$B$50,"Low")</f>
        <v>0</v>
      </c>
      <c r="D22" s="16">
        <f>COUNTIF('Criteria 6c'!$B$3:$B$50,"Medium")</f>
        <v>0</v>
      </c>
      <c r="E22" s="16">
        <f>COUNTIF('Criteria 6c'!$B$3:$B$50,"High")</f>
        <v>0</v>
      </c>
      <c r="F22" s="17">
        <f>COUNTIF('Criteria 6c'!$C$3:$C$50,"Low")</f>
        <v>0</v>
      </c>
      <c r="G22" s="17">
        <f>COUNTIF('Criteria 6c'!$C$3:$C$50,"Medium")</f>
        <v>0</v>
      </c>
      <c r="H22" s="17">
        <f>COUNTIF('Criteria 6c'!$C$3:$C$50,"High")</f>
        <v>0</v>
      </c>
      <c r="I22" s="15">
        <f>COUNTIF('Criteria 6c'!$D$3:$D$50,"Fully Compliant")</f>
        <v>0</v>
      </c>
      <c r="J22" s="15">
        <f>COUNTIF('Criteria 6c'!$D$3:$D$50,"Partially Compliant")</f>
        <v>0</v>
      </c>
      <c r="K22" s="15">
        <f>COUNTIF('Criteria 6c'!$D$3:$D$50,"Non Compliant")</f>
        <v>0</v>
      </c>
      <c r="L22" s="13"/>
    </row>
    <row r="23" spans="1:12" ht="58.5" customHeight="1" x14ac:dyDescent="0.75">
      <c r="A23" s="4" t="s">
        <v>101</v>
      </c>
      <c r="B23" s="76" t="s">
        <v>114</v>
      </c>
      <c r="C23" s="16">
        <f>COUNTIF('Criteria 6d'!$B$3:$B$50,"Low")</f>
        <v>0</v>
      </c>
      <c r="D23" s="16">
        <f>COUNTIF('Criteria 6d'!$B$3:$B$50,"Medium")</f>
        <v>0</v>
      </c>
      <c r="E23" s="16">
        <f>COUNTIF('Criteria 6d'!$B$3:$B$50,"High")</f>
        <v>0</v>
      </c>
      <c r="F23" s="17">
        <f>COUNTIF('Criteria 6d'!$C$3:$C$50,"Low")</f>
        <v>0</v>
      </c>
      <c r="G23" s="17">
        <f>COUNTIF('Criteria 6d'!$C$3:$C$50,"Medium")</f>
        <v>0</v>
      </c>
      <c r="H23" s="17">
        <f>COUNTIF('Criteria 6d'!$C$3:$C$50,"High")</f>
        <v>0</v>
      </c>
      <c r="I23" s="15">
        <f>COUNTIF('Criteria 6d'!$D$3:$D$50,"Fully Compliant")</f>
        <v>0</v>
      </c>
      <c r="J23" s="15">
        <f>COUNTIF('Criteria 6d'!$D$3:$D$50,"Partially Compliant")</f>
        <v>0</v>
      </c>
      <c r="K23" s="15">
        <f>COUNTIF('Criteria 6d'!$D$3:$D$50,"Non Compliant")</f>
        <v>0</v>
      </c>
      <c r="L23" s="13"/>
    </row>
    <row r="24" spans="1:12" ht="58.5" customHeight="1" x14ac:dyDescent="0.75">
      <c r="A24" s="3" t="s">
        <v>102</v>
      </c>
      <c r="B24" s="76" t="s">
        <v>115</v>
      </c>
      <c r="C24" s="16">
        <f>COUNTIF('Criteria 6e'!$B$3:$B$50,"Low")</f>
        <v>0</v>
      </c>
      <c r="D24" s="16">
        <f>COUNTIF('Criteria 6e'!$B$3:$B$50,"Medium")</f>
        <v>0</v>
      </c>
      <c r="E24" s="16">
        <f>COUNTIF('Criteria 6e'!$B$3:$B$50,"High")</f>
        <v>0</v>
      </c>
      <c r="F24" s="17">
        <f>COUNTIF('Criteria 6e'!$C$3:$C$50,"Low")</f>
        <v>0</v>
      </c>
      <c r="G24" s="17">
        <f>COUNTIF('Criteria 6e'!$C$3:$C$50,"Medium")</f>
        <v>0</v>
      </c>
      <c r="H24" s="17">
        <f>COUNTIF('Criteria 6e'!$C$3:$C$50,"High")</f>
        <v>0</v>
      </c>
      <c r="I24" s="15">
        <f>COUNTIF('Criteria 6e'!$D$3:$D$50,"Fully Compliant")</f>
        <v>0</v>
      </c>
      <c r="J24" s="15">
        <f>COUNTIF('Criteria 6e'!$D$3:$D$50,"Partially Compliant")</f>
        <v>0</v>
      </c>
      <c r="K24" s="15">
        <f>COUNTIF('Criteria 6e'!$D$3:$D$50,"Non Compliant")</f>
        <v>0</v>
      </c>
      <c r="L24" s="13"/>
    </row>
    <row r="25" spans="1:12" ht="58.5" customHeight="1" x14ac:dyDescent="0.75">
      <c r="A25" s="4" t="s">
        <v>103</v>
      </c>
      <c r="B25" s="76" t="s">
        <v>116</v>
      </c>
      <c r="C25" s="16">
        <f>COUNTIF('Criteria 6f'!$B$3:$B$50,"Low")</f>
        <v>0</v>
      </c>
      <c r="D25" s="16">
        <f>COUNTIF('Criteria 6f'!$B$3:$B$50,"Medium")</f>
        <v>0</v>
      </c>
      <c r="E25" s="16">
        <f>COUNTIF('Criteria 6f'!$B$3:$B$50,"High")</f>
        <v>0</v>
      </c>
      <c r="F25" s="17">
        <f>COUNTIF('Criteria 6f'!$C$3:$C$50,"Low")</f>
        <v>0</v>
      </c>
      <c r="G25" s="17">
        <f>COUNTIF('Criteria 6f'!$C$3:$C$50,"Medium")</f>
        <v>0</v>
      </c>
      <c r="H25" s="17">
        <f>COUNTIF('Criteria 6f'!$C$3:$C$50,"High")</f>
        <v>0</v>
      </c>
      <c r="I25" s="15">
        <f>COUNTIF('Criteria 6f'!$D$3:$D$50,"Fully Compliant")</f>
        <v>0</v>
      </c>
      <c r="J25" s="15">
        <f>COUNTIF('Criteria 6f'!$D$3:$D$50,"Partially Compliant")</f>
        <v>0</v>
      </c>
      <c r="K25" s="15">
        <f>COUNTIF('Criteria 6f'!$D$3:$D$50,"Non Compliant")</f>
        <v>0</v>
      </c>
      <c r="L25" s="13"/>
    </row>
    <row r="26" spans="1:12" ht="59" x14ac:dyDescent="0.75">
      <c r="A26" s="3" t="s">
        <v>104</v>
      </c>
      <c r="B26" s="76" t="s">
        <v>112</v>
      </c>
      <c r="C26" s="16">
        <f>COUNTIF('Criteria 6g'!$B$3:$B$50,"Low")</f>
        <v>0</v>
      </c>
      <c r="D26" s="16">
        <f>COUNTIF('Criteria 6g'!$B$3:$B$50,"Medium")</f>
        <v>0</v>
      </c>
      <c r="E26" s="16">
        <f>COUNTIF('Criteria 6g'!$B$3:$B$50,"High")</f>
        <v>0</v>
      </c>
      <c r="F26" s="17">
        <f>COUNTIF('Criteria 6g'!$C$3:$C$50,"Low")</f>
        <v>0</v>
      </c>
      <c r="G26" s="17">
        <f>COUNTIF('Criteria 6g'!$C$3:$C$50,"Medium")</f>
        <v>0</v>
      </c>
      <c r="H26" s="17">
        <f>COUNTIF('Criteria 6g'!$C$3:$C$50,"High")</f>
        <v>0</v>
      </c>
      <c r="I26" s="15">
        <f>COUNTIF('Criteria 6g'!$D$3:$D$50,"Fully Compliant")</f>
        <v>0</v>
      </c>
      <c r="J26" s="15">
        <f>COUNTIF('Criteria 6g'!$D$3:$D$50,"Partially Compliant")</f>
        <v>0</v>
      </c>
      <c r="K26" s="15">
        <f>COUNTIF('Criteria 6g'!$D$3:$D$50,"Non Compliant")</f>
        <v>0</v>
      </c>
      <c r="L26" s="13"/>
    </row>
    <row r="27" spans="1:12" ht="60" customHeight="1" x14ac:dyDescent="0.75">
      <c r="A27" s="3" t="s">
        <v>105</v>
      </c>
      <c r="B27" s="76" t="s">
        <v>117</v>
      </c>
      <c r="C27" s="16">
        <f>COUNTIF('Criteria 6h'!$B$3:$B$50,"Low")</f>
        <v>0</v>
      </c>
      <c r="D27" s="16">
        <f>COUNTIF('Criteria 6h'!$B$3:$B$50,"Medium")</f>
        <v>0</v>
      </c>
      <c r="E27" s="16">
        <f>COUNTIF('Criteria 6h'!$B$3:$B$50,"High")</f>
        <v>0</v>
      </c>
      <c r="F27" s="17">
        <f>COUNTIF('Criteria 6h'!$C$3:$C$50,"Low")</f>
        <v>0</v>
      </c>
      <c r="G27" s="17">
        <f>COUNTIF('Criteria 6h'!$C$3:$C$50,"Medium")</f>
        <v>0</v>
      </c>
      <c r="H27" s="17">
        <f>COUNTIF('Criteria 6h'!$C$3:$C$50,"High")</f>
        <v>0</v>
      </c>
      <c r="I27" s="15">
        <f>COUNTIF('Criteria 6h'!$D$3:$D$50,"Fully Compliant")</f>
        <v>0</v>
      </c>
      <c r="J27" s="15">
        <f>COUNTIF('Criteria 6h'!$D$3:$D$50,"Partially Compliant")</f>
        <v>0</v>
      </c>
      <c r="K27" s="15">
        <f>COUNTIF('Criteria 6h'!$D$3:$D$50,"Non Compliant")</f>
        <v>0</v>
      </c>
      <c r="L27" s="13"/>
    </row>
    <row r="28" spans="1:12" ht="59" x14ac:dyDescent="0.75">
      <c r="A28" s="3" t="s">
        <v>106</v>
      </c>
      <c r="B28" s="76" t="s">
        <v>111</v>
      </c>
      <c r="C28" s="16">
        <f>COUNTIF('Criteria 6i'!$B$3:$B$50,"Low")</f>
        <v>0</v>
      </c>
      <c r="D28" s="16">
        <f>COUNTIF('Criteria 6i'!$B$3:$B$50,"Medium")</f>
        <v>0</v>
      </c>
      <c r="E28" s="16">
        <f>COUNTIF('Criteria 6i'!$B$3:$B$50,"High")</f>
        <v>0</v>
      </c>
      <c r="F28" s="17">
        <f>COUNTIF('Criteria 6i'!$C$3:$C$50,"Low")</f>
        <v>0</v>
      </c>
      <c r="G28" s="17">
        <f>COUNTIF('Criteria 6i'!$C$3:$C$50,"Medium")</f>
        <v>0</v>
      </c>
      <c r="H28" s="17">
        <f>COUNTIF('Criteria 6i'!$C$3:$C$50,"High")</f>
        <v>0</v>
      </c>
      <c r="I28" s="15">
        <f>COUNTIF('Criteria 6i'!$D$3:$D$50,"Fully Compliant")</f>
        <v>0</v>
      </c>
      <c r="J28" s="15">
        <f>COUNTIF('Criteria 6i'!$D$3:$D$50,"Partially Compliant")</f>
        <v>0</v>
      </c>
      <c r="K28" s="15">
        <f>COUNTIF('Criteria 6i'!$D$3:$D$50,"Non Compliant")</f>
        <v>0</v>
      </c>
      <c r="L28" s="13"/>
    </row>
    <row r="29" spans="1:12" ht="44.25" x14ac:dyDescent="0.75">
      <c r="A29" s="3" t="s">
        <v>107</v>
      </c>
      <c r="B29" s="76" t="s">
        <v>110</v>
      </c>
      <c r="C29" s="16">
        <f>COUNTIF('Criteria 6j'!$B$3:$B$50,"Low")</f>
        <v>0</v>
      </c>
      <c r="D29" s="16">
        <f>COUNTIF('Criteria 6j'!$B$3:$B$50,"Medium")</f>
        <v>0</v>
      </c>
      <c r="E29" s="16">
        <f>COUNTIF('Criteria 6j'!$B$3:$B$50,"High")</f>
        <v>0</v>
      </c>
      <c r="F29" s="17">
        <f>COUNTIF('Criteria 6j'!$C$3:$C$50,"Low")</f>
        <v>0</v>
      </c>
      <c r="G29" s="17">
        <f>COUNTIF('Criteria 6j'!$C$3:$C$50,"Medium")</f>
        <v>0</v>
      </c>
      <c r="H29" s="17">
        <f>COUNTIF('Criteria 6j'!$C$3:$C$50,"High")</f>
        <v>0</v>
      </c>
      <c r="I29" s="15">
        <f>COUNTIF('Criteria 6j'!$D$3:$D$50,"Fully Compliant")</f>
        <v>0</v>
      </c>
      <c r="J29" s="15">
        <f>COUNTIF('Criteria 6j'!$D$3:$D$50,"Partially Compliant")</f>
        <v>0</v>
      </c>
      <c r="K29" s="15">
        <f>COUNTIF('Criteria 6j'!$D$3:$D$50,"Non Compliant")</f>
        <v>0</v>
      </c>
      <c r="L29" s="13"/>
    </row>
    <row r="30" spans="1:12" ht="44.25" x14ac:dyDescent="0.75">
      <c r="A30" s="3" t="s">
        <v>108</v>
      </c>
      <c r="B30" s="76" t="s">
        <v>109</v>
      </c>
      <c r="C30" s="16">
        <f>COUNTIF('Criteria 6k'!$B$3:$B$50,"Low")</f>
        <v>0</v>
      </c>
      <c r="D30" s="16">
        <f>COUNTIF('Criteria 6k'!$B$3:$B$50,"Medium")</f>
        <v>0</v>
      </c>
      <c r="E30" s="16">
        <f>COUNTIF('Criteria 6k'!$B$3:$B$50,"High")</f>
        <v>0</v>
      </c>
      <c r="F30" s="17">
        <f>COUNTIF('Criteria 6k'!$C$3:$C$50,"Low")</f>
        <v>0</v>
      </c>
      <c r="G30" s="17">
        <f>COUNTIF('Criteria 6k'!$C$3:$C$50,"Medium")</f>
        <v>0</v>
      </c>
      <c r="H30" s="17">
        <f>COUNTIF('Criteria 6k'!$C$3:$C$50,"High")</f>
        <v>0</v>
      </c>
      <c r="I30" s="15">
        <f>COUNTIF('Criteria 6k'!$D$3:$D$50,"Fully Compliant")</f>
        <v>0</v>
      </c>
      <c r="J30" s="15">
        <f>COUNTIF('Criteria 6k'!$D$3:$D$50,"Partially Compliant")</f>
        <v>0</v>
      </c>
      <c r="K30" s="15">
        <f>COUNTIF('Criteria 6k'!$D$3:$D$50,"Non Compliant")</f>
        <v>0</v>
      </c>
      <c r="L30" s="13"/>
    </row>
    <row r="31" spans="1:12" ht="46.5" customHeight="1" x14ac:dyDescent="0.75">
      <c r="A31" s="3">
        <v>7</v>
      </c>
      <c r="B31" s="76" t="s">
        <v>118</v>
      </c>
      <c r="C31" s="16">
        <f>COUNTIF('Criteria 7'!$B$3:$B$50,"Low")</f>
        <v>0</v>
      </c>
      <c r="D31" s="16">
        <f>COUNTIF('Criteria 7'!$B$3:$B$50,"Medium")</f>
        <v>0</v>
      </c>
      <c r="E31" s="16">
        <f>COUNTIF('Criteria 7'!$B$3:$B$50,"High")</f>
        <v>0</v>
      </c>
      <c r="F31" s="17">
        <f>COUNTIF('Criteria 7'!$C$3:$C$50,"Low")</f>
        <v>0</v>
      </c>
      <c r="G31" s="17">
        <f>COUNTIF('Criteria 7'!$C$3:$C$50,"Medium")</f>
        <v>0</v>
      </c>
      <c r="H31" s="17">
        <f>COUNTIF('Criteria 7'!$C$3:$C$50,"High")</f>
        <v>0</v>
      </c>
      <c r="I31" s="15">
        <f>COUNTIF('Criteria 7'!$D$3:$D$50,"Fully Compliant")</f>
        <v>0</v>
      </c>
      <c r="J31" s="15">
        <f>COUNTIF('Criteria 7'!$D$3:$D$50,"Partially Compliant")</f>
        <v>0</v>
      </c>
      <c r="K31" s="15">
        <f>COUNTIF('Criteria 7'!$D$3:$D$50,"Non Compliant")</f>
        <v>0</v>
      </c>
      <c r="L31" s="13"/>
    </row>
    <row r="32" spans="1:12" ht="54.75" customHeight="1" x14ac:dyDescent="0.75">
      <c r="A32" s="3">
        <v>8</v>
      </c>
      <c r="B32" s="76" t="s">
        <v>119</v>
      </c>
      <c r="C32" s="16">
        <f>COUNTIF('Criteria 8'!$B$3:$B$50,"Low")</f>
        <v>0</v>
      </c>
      <c r="D32" s="16">
        <f>COUNTIF('Criteria 8'!$B$3:$B$50,"Medium")</f>
        <v>0</v>
      </c>
      <c r="E32" s="16">
        <f>COUNTIF('Criteria 8'!$B$3:$B$50,"High")</f>
        <v>0</v>
      </c>
      <c r="F32" s="17">
        <f>COUNTIF('Criteria 8'!$C$3:$C$50,"Low")</f>
        <v>0</v>
      </c>
      <c r="G32" s="17">
        <f>COUNTIF('Criteria 8'!$C$3:$C$50,"Medium")</f>
        <v>0</v>
      </c>
      <c r="H32" s="17">
        <f>COUNTIF('Criteria 8'!$C$3:$C$50,"High")</f>
        <v>0</v>
      </c>
      <c r="I32" s="15">
        <f>COUNTIF('Criteria 8'!$D$3:$D$50,"Fully Compliant")</f>
        <v>0</v>
      </c>
      <c r="J32" s="15">
        <f>COUNTIF('Criteria 8'!$D$3:$D$50,"Partially Compliant")</f>
        <v>0</v>
      </c>
      <c r="K32" s="15">
        <f>COUNTIF('Criteria 8'!$D$3:$D$50,"Non Compliant")</f>
        <v>0</v>
      </c>
      <c r="L32" s="13"/>
    </row>
    <row r="33" spans="1:12" ht="44.25" x14ac:dyDescent="0.75">
      <c r="A33" s="3">
        <v>9</v>
      </c>
      <c r="B33" s="76" t="s">
        <v>120</v>
      </c>
      <c r="C33" s="16">
        <f>COUNTIF('Criteria 9'!$B$3:$B$50,"Low")</f>
        <v>0</v>
      </c>
      <c r="D33" s="16">
        <f>COUNTIF('Criteria 9'!$B$3:$B$50,"Medium")</f>
        <v>0</v>
      </c>
      <c r="E33" s="16">
        <f>COUNTIF('Criteria 9'!$B$3:$B$50,"High")</f>
        <v>0</v>
      </c>
      <c r="F33" s="17">
        <f>COUNTIF('Criteria 9'!$C$3:$C$50,"Low")</f>
        <v>0</v>
      </c>
      <c r="G33" s="17">
        <f>COUNTIF('Criteria 9'!$C$3:$C$50,"Medium")</f>
        <v>0</v>
      </c>
      <c r="H33" s="17">
        <f>COUNTIF('Criteria 9'!$C$3:$C$50,"High")</f>
        <v>0</v>
      </c>
      <c r="I33" s="15">
        <f>COUNTIF('Criteria 9'!$D$3:$D$50,"Fully Compliant")</f>
        <v>0</v>
      </c>
      <c r="J33" s="15">
        <f>COUNTIF('Criteria 9'!$D$3:$D$50,"Partially Compliant")</f>
        <v>0</v>
      </c>
      <c r="K33" s="15">
        <f>COUNTIF('Criteria 9'!$D$3:$D$50,"Non Compliant")</f>
        <v>0</v>
      </c>
      <c r="L33" s="13"/>
    </row>
    <row r="34" spans="1:12" ht="71.25" customHeight="1" x14ac:dyDescent="0.75">
      <c r="A34" s="3">
        <v>10</v>
      </c>
      <c r="B34" s="76" t="s">
        <v>121</v>
      </c>
      <c r="C34" s="16">
        <f>COUNTIF('Criteria 10'!$B$3:$B$50,"Low")</f>
        <v>0</v>
      </c>
      <c r="D34" s="16">
        <f>COUNTIF('Criteria 10'!$B$3:$B$50,"Medium")</f>
        <v>0</v>
      </c>
      <c r="E34" s="16">
        <f>COUNTIF('Criteria 10'!$B$3:$B$50,"High")</f>
        <v>0</v>
      </c>
      <c r="F34" s="17">
        <f>COUNTIF('Criteria 10'!$C$3:$C$50,"Low")</f>
        <v>0</v>
      </c>
      <c r="G34" s="17">
        <f>COUNTIF('Criteria 10'!$C$3:$C$50,"Medium")</f>
        <v>0</v>
      </c>
      <c r="H34" s="17">
        <f>COUNTIF('Criteria 10'!$C$3:$C$50,"High")</f>
        <v>0</v>
      </c>
      <c r="I34" s="15">
        <f>COUNTIF('Criteria 10'!$D$3:$D$50,"Fully Compliant")</f>
        <v>0</v>
      </c>
      <c r="J34" s="15">
        <f>COUNTIF('Criteria 10'!$D$3:$D$50,"Partially Compliant")</f>
        <v>0</v>
      </c>
      <c r="K34" s="15">
        <f>COUNTIF('Criteria 10'!$D$3:$D$50,"Non Compliant")</f>
        <v>0</v>
      </c>
      <c r="L34" s="13"/>
    </row>
    <row r="35" spans="1:12" ht="60" customHeight="1" x14ac:dyDescent="0.75">
      <c r="A35" s="3" t="s">
        <v>122</v>
      </c>
      <c r="B35" s="12" t="s">
        <v>123</v>
      </c>
      <c r="C35" s="16">
        <f>COUNTIF('Criteria 11a'!$B$3:$B$50,"Low")</f>
        <v>0</v>
      </c>
      <c r="D35" s="16">
        <f>COUNTIF('Criteria 11a'!$B$3:$B$50,"Medium")</f>
        <v>0</v>
      </c>
      <c r="E35" s="16">
        <f>COUNTIF('Criteria 11a'!$B$3:$B$50,"High")</f>
        <v>0</v>
      </c>
      <c r="F35" s="17">
        <f>COUNTIF('Criteria 11a'!$C$3:$C$50,"Low")</f>
        <v>0</v>
      </c>
      <c r="G35" s="17">
        <f>COUNTIF('Criteria 11a'!$C$3:$C$50,"Medium")</f>
        <v>0</v>
      </c>
      <c r="H35" s="17">
        <f>COUNTIF('Criteria 11a'!$C$3:$C$50,"High")</f>
        <v>0</v>
      </c>
      <c r="I35" s="15">
        <f>COUNTIF('Criteria 11a'!$D$3:$D$50,"Fully Compliant")</f>
        <v>0</v>
      </c>
      <c r="J35" s="15">
        <f>COUNTIF('Criteria 11a'!$D$3:$D$50,"Partially Compliant")</f>
        <v>0</v>
      </c>
      <c r="K35" s="15">
        <f>COUNTIF('Criteria 11a'!$D$3:$D$50,"Non Compliant")</f>
        <v>0</v>
      </c>
      <c r="L35" s="13"/>
    </row>
    <row r="36" spans="1:12" ht="73.75" x14ac:dyDescent="0.75">
      <c r="A36" s="3" t="s">
        <v>124</v>
      </c>
      <c r="B36" s="12" t="s">
        <v>125</v>
      </c>
      <c r="C36" s="16">
        <f>COUNTIF('Criteria 11b'!$B$3:$B$50,"Low")</f>
        <v>0</v>
      </c>
      <c r="D36" s="16">
        <f>COUNTIF('Criteria 11b'!$B$3:$B$50,"Medium")</f>
        <v>0</v>
      </c>
      <c r="E36" s="16">
        <f>COUNTIF('Criteria 11b'!$B$3:$B$50,"High")</f>
        <v>0</v>
      </c>
      <c r="F36" s="17">
        <f>COUNTIF('Criteria 11b'!$C$3:$C$50,"Low")</f>
        <v>0</v>
      </c>
      <c r="G36" s="17">
        <f>COUNTIF('Criteria 11b'!$C$3:$C$50,"Medium")</f>
        <v>0</v>
      </c>
      <c r="H36" s="17">
        <f>COUNTIF('Criteria 11b'!$C$3:$C$50,"High")</f>
        <v>0</v>
      </c>
      <c r="I36" s="15">
        <f>COUNTIF('Criteria 11b'!$D$3:$D$50,"Fully Compliant")</f>
        <v>0</v>
      </c>
      <c r="J36" s="15">
        <f>COUNTIF('Criteria 11b'!$D$3:$D$50,"Partially Compliant")</f>
        <v>0</v>
      </c>
      <c r="K36" s="15">
        <f>COUNTIF('Criteria 11b'!$D$3:$D$50,"Non Compliant")</f>
        <v>0</v>
      </c>
      <c r="L36" s="13"/>
    </row>
    <row r="37" spans="1:12" ht="29.5" x14ac:dyDescent="0.75">
      <c r="A37" s="4">
        <v>12</v>
      </c>
      <c r="B37" s="76" t="s">
        <v>126</v>
      </c>
      <c r="C37" s="16">
        <f>COUNTIF('Criteria 12'!$B$3:$B$50,"Low")</f>
        <v>0</v>
      </c>
      <c r="D37" s="16">
        <f>COUNTIF('Criteria 12'!$B$3:$B$50,"Medium")</f>
        <v>0</v>
      </c>
      <c r="E37" s="16">
        <f>COUNTIF('Criteria 12'!$B$3:$B$50,"High")</f>
        <v>0</v>
      </c>
      <c r="F37" s="17">
        <f>COUNTIF('Criteria 12'!$C$3:$C$50,"Low")</f>
        <v>0</v>
      </c>
      <c r="G37" s="17">
        <f>COUNTIF('Criteria 12'!$C$3:$C$50,"Medium")</f>
        <v>0</v>
      </c>
      <c r="H37" s="17">
        <f>COUNTIF('Criteria 12'!$C$3:$C$50,"High")</f>
        <v>0</v>
      </c>
      <c r="I37" s="15">
        <f>COUNTIF('Criteria 12'!$D$3:$D$50,"Fully Compliant")</f>
        <v>0</v>
      </c>
      <c r="J37" s="15">
        <f>COUNTIF('Criteria 12'!$D$3:$D$50,"Partially Compliant")</f>
        <v>0</v>
      </c>
      <c r="K37" s="15">
        <f>COUNTIF('Criteria 12'!$D$3:$D$50,"Non Compliant")</f>
        <v>0</v>
      </c>
      <c r="L37" s="13"/>
    </row>
    <row r="38" spans="1:12" ht="44.25" x14ac:dyDescent="0.75">
      <c r="A38" s="4" t="s">
        <v>127</v>
      </c>
      <c r="B38" s="76" t="s">
        <v>130</v>
      </c>
      <c r="C38" s="16">
        <f>COUNTIF('Criteria 13a'!$B$3:$B$50,"Low")</f>
        <v>0</v>
      </c>
      <c r="D38" s="16">
        <f>COUNTIF('Criteria 13a'!$B$3:$B$50,"Medium")</f>
        <v>0</v>
      </c>
      <c r="E38" s="16">
        <f>COUNTIF('Criteria 13a'!$B$3:$B$50,"High")</f>
        <v>0</v>
      </c>
      <c r="F38" s="17">
        <f>COUNTIF('Criteria 13a'!$C$3:$C$50,"Low")</f>
        <v>0</v>
      </c>
      <c r="G38" s="17">
        <f>COUNTIF('Criteria 13a'!$C$3:$C$50,"Medium")</f>
        <v>0</v>
      </c>
      <c r="H38" s="17">
        <f>COUNTIF('Criteria 13a'!$C$3:$C$50,"High")</f>
        <v>0</v>
      </c>
      <c r="I38" s="15">
        <f>COUNTIF('Criteria 13a'!$D$3:$D$50,"Fully Compliant")</f>
        <v>0</v>
      </c>
      <c r="J38" s="15">
        <f>COUNTIF('Criteria 13a'!$D$3:$D$50,"Partially Compliant")</f>
        <v>0</v>
      </c>
      <c r="K38" s="15">
        <f>COUNTIF('Criteria 13a'!$D$3:$D$50,"Non Compliant")</f>
        <v>0</v>
      </c>
      <c r="L38" s="13"/>
    </row>
    <row r="39" spans="1:12" ht="48" customHeight="1" x14ac:dyDescent="0.75">
      <c r="A39" s="4" t="s">
        <v>128</v>
      </c>
      <c r="B39" s="76" t="s">
        <v>131</v>
      </c>
      <c r="C39" s="16">
        <f>COUNTIF('Criteria 13b'!$B$3:$B$50,"Low")</f>
        <v>0</v>
      </c>
      <c r="D39" s="16">
        <f>COUNTIF('Criteria 13b'!$B$3:$B$50,"Medium")</f>
        <v>0</v>
      </c>
      <c r="E39" s="16">
        <f>COUNTIF('Criteria 13b'!$B$3:$B$50,"High")</f>
        <v>0</v>
      </c>
      <c r="F39" s="17">
        <f>COUNTIF('Criteria 13b'!$C$3:$C$50,"Low")</f>
        <v>0</v>
      </c>
      <c r="G39" s="17">
        <f>COUNTIF('Criteria 13b'!$C$3:$C$50,"Medium")</f>
        <v>0</v>
      </c>
      <c r="H39" s="17">
        <f>COUNTIF('Criteria 13b'!$C$3:$C$50,"High")</f>
        <v>0</v>
      </c>
      <c r="I39" s="15">
        <f>COUNTIF('Criteria 13b'!$D$3:$D$50,"Fully Compliant")</f>
        <v>0</v>
      </c>
      <c r="J39" s="15">
        <f>COUNTIF('Criteria 13b'!$D$3:$D$50,"Partially Compliant")</f>
        <v>0</v>
      </c>
      <c r="K39" s="15">
        <f>COUNTIF('Criteria 13b'!$D$3:$D$50,"Non Compliant")</f>
        <v>0</v>
      </c>
      <c r="L39" s="13"/>
    </row>
    <row r="40" spans="1:12" ht="44.25" x14ac:dyDescent="0.75">
      <c r="A40" s="4" t="s">
        <v>129</v>
      </c>
      <c r="B40" s="76" t="s">
        <v>132</v>
      </c>
      <c r="C40" s="78">
        <f>COUNTIF('Criteria 13c'!$B$3:$B$50,"Low")</f>
        <v>0</v>
      </c>
      <c r="D40" s="16">
        <f>COUNTIF('Criteria 13c'!$B$3:$B$50,"Medium")</f>
        <v>0</v>
      </c>
      <c r="E40" s="16">
        <f>COUNTIF('Criteria 13c'!$B$3:$B$50,"High")</f>
        <v>0</v>
      </c>
      <c r="F40" s="17">
        <f>COUNTIF('Criteria 13c'!$C$3:$C$50,"Low")</f>
        <v>0</v>
      </c>
      <c r="G40" s="17">
        <f>COUNTIF('Criteria 13c'!$C$3:$C$50,"Medium")</f>
        <v>0</v>
      </c>
      <c r="H40" s="17">
        <f>COUNTIF('Criteria 13c'!$C$3:$C$50,"High")</f>
        <v>0</v>
      </c>
      <c r="I40" s="15">
        <f>COUNTIF('Criteria 13c'!$D$3:$D$50,"Fully Compliant")</f>
        <v>0</v>
      </c>
      <c r="J40" s="15">
        <f>COUNTIF('Criteria 13c'!$D$3:$D$50,"Partially Compliant")</f>
        <v>0</v>
      </c>
      <c r="K40" s="15">
        <f>COUNTIF('Criteria 13c'!$D$3:$D$50,"Non Compliant")</f>
        <v>0</v>
      </c>
      <c r="L40" s="13"/>
    </row>
    <row r="41" spans="1:12" ht="30" customHeight="1" x14ac:dyDescent="0.75">
      <c r="A41" s="91" t="s">
        <v>134</v>
      </c>
      <c r="B41" s="92"/>
      <c r="C41" s="92"/>
      <c r="D41" s="92"/>
      <c r="E41" s="92"/>
      <c r="F41" s="92"/>
      <c r="G41" s="92"/>
      <c r="H41" s="92"/>
      <c r="I41" s="92"/>
      <c r="J41" s="92"/>
      <c r="K41" s="92"/>
      <c r="L41" s="93"/>
    </row>
    <row r="42" spans="1:12" ht="60" customHeight="1" x14ac:dyDescent="0.75">
      <c r="A42" s="3">
        <v>14</v>
      </c>
      <c r="B42" s="12" t="s">
        <v>135</v>
      </c>
      <c r="C42" s="16">
        <f>COUNTIF('Criteria 14'!$B$3:$B$50,"Low")</f>
        <v>0</v>
      </c>
      <c r="D42" s="16">
        <f>COUNTIF('Criteria 14'!$B$3:$B$50,"Medium")</f>
        <v>0</v>
      </c>
      <c r="E42" s="16">
        <f>COUNTIF('Criteria 14'!$B$3:$B$50,"High")</f>
        <v>0</v>
      </c>
      <c r="F42" s="17">
        <f>COUNTIF('Criteria 14'!$C$3:$C$50,"Low")</f>
        <v>0</v>
      </c>
      <c r="G42" s="17">
        <f>COUNTIF('Criteria 14'!$C$3:$C$50,"Medium")</f>
        <v>0</v>
      </c>
      <c r="H42" s="17">
        <f>COUNTIF('Criteria 14'!$C$3:$C$50,"High")</f>
        <v>0</v>
      </c>
      <c r="I42" s="15">
        <f>COUNTIF('Criteria 14'!$D$3:$D$50,"Fully Compliant")</f>
        <v>0</v>
      </c>
      <c r="J42" s="15">
        <f>COUNTIF('Criteria 14'!$D$3:$D$50,"Partially Compliant")</f>
        <v>0</v>
      </c>
      <c r="K42" s="15">
        <f>COUNTIF('Criteria 14'!$D$3:$D$50,"Non Compliant")</f>
        <v>0</v>
      </c>
      <c r="L42" s="13"/>
    </row>
    <row r="43" spans="1:12" ht="60" customHeight="1" thickBot="1" x14ac:dyDescent="0.9">
      <c r="A43" s="3">
        <v>15</v>
      </c>
      <c r="B43" s="12" t="s">
        <v>136</v>
      </c>
      <c r="C43" s="16">
        <f>COUNTIF('Criteria 15'!$B$3:$B$50,"Low")</f>
        <v>0</v>
      </c>
      <c r="D43" s="16">
        <f>COUNTIF('Criteria 15'!$B$3:$B$50,"Medium")</f>
        <v>0</v>
      </c>
      <c r="E43" s="16">
        <f>COUNTIF('Criteria 15'!$B$3:$B$50,"High")</f>
        <v>0</v>
      </c>
      <c r="F43" s="17">
        <f>COUNTIF('Criteria 15'!$C$3:$C$50,"Low")</f>
        <v>0</v>
      </c>
      <c r="G43" s="17">
        <f>COUNTIF('Criteria 15'!$C$3:$C$50,"Medium")</f>
        <v>0</v>
      </c>
      <c r="H43" s="17">
        <f>COUNTIF('Criteria 15'!$C$3:$C$50,"High")</f>
        <v>0</v>
      </c>
      <c r="I43" s="15">
        <f>COUNTIF('Criteria 15'!$D$3:$D$50,"Fully Compliant")</f>
        <v>0</v>
      </c>
      <c r="J43" s="15">
        <f>COUNTIF('Criteria 15'!$D$3:$D$50,"Partially Compliant")</f>
        <v>0</v>
      </c>
      <c r="K43" s="15">
        <f>COUNTIF('Criteria 15'!$D$3:$D$50,"Non Compliant")</f>
        <v>0</v>
      </c>
      <c r="L43" s="13"/>
    </row>
    <row r="44" spans="1:12" s="5" customFormat="1" ht="60" customHeight="1" thickTop="1" thickBot="1" x14ac:dyDescent="0.9">
      <c r="A44" s="64" t="s">
        <v>18</v>
      </c>
      <c r="B44" s="65"/>
      <c r="C44" s="66">
        <f t="shared" ref="C44:K44" si="0">SUM(C13:C43)</f>
        <v>0</v>
      </c>
      <c r="D44" s="66">
        <f t="shared" si="0"/>
        <v>0</v>
      </c>
      <c r="E44" s="66">
        <f t="shared" si="0"/>
        <v>0</v>
      </c>
      <c r="F44" s="67">
        <f t="shared" si="0"/>
        <v>0</v>
      </c>
      <c r="G44" s="67">
        <f t="shared" si="0"/>
        <v>0</v>
      </c>
      <c r="H44" s="68">
        <f t="shared" si="0"/>
        <v>0</v>
      </c>
      <c r="I44" s="72">
        <f t="shared" si="0"/>
        <v>0</v>
      </c>
      <c r="J44" s="73">
        <f t="shared" si="0"/>
        <v>0</v>
      </c>
      <c r="K44" s="73">
        <f t="shared" si="0"/>
        <v>0</v>
      </c>
      <c r="L44" s="74"/>
    </row>
    <row r="45" spans="1:12" ht="18" customHeight="1" thickTop="1" x14ac:dyDescent="0.75"/>
    <row r="55" spans="2:2" ht="18" customHeight="1" x14ac:dyDescent="0.75">
      <c r="B55" s="2" t="s">
        <v>84</v>
      </c>
    </row>
  </sheetData>
  <sheetProtection algorithmName="SHA-512" hashValue="XTufgtCZLHXCMj6NLlLJnhVGJBlDMhd6t1t1dIoRUHqgpa/DkgTJvfWPytilhQlXhb2oaysdLGgHekFc7eqICQ==" saltValue="G9M5sUCwtPAQ8Bt1skcM9A==" spinCount="100000" sheet="1" objects="1" scenarios="1"/>
  <protectedRanges>
    <protectedRange sqref="C5:G8" name="Contact Details"/>
  </protectedRanges>
  <mergeCells count="14">
    <mergeCell ref="A41:L41"/>
    <mergeCell ref="A12:L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dimension ref="A1:H12"/>
  <sheetViews>
    <sheetView workbookViewId="0">
      <pane ySplit="1" topLeftCell="A2" activePane="bottomLeft" state="frozen"/>
      <selection pane="bottomLeft" activeCell="A4" sqref="A4"/>
    </sheetView>
  </sheetViews>
  <sheetFormatPr defaultColWidth="9" defaultRowHeight="39.4" customHeight="1" x14ac:dyDescent="0.75"/>
  <cols>
    <col min="1" max="1" width="76"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142</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299</v>
      </c>
      <c r="B3" s="3"/>
      <c r="C3" s="3"/>
      <c r="D3" s="4"/>
      <c r="E3" s="35"/>
      <c r="F3" s="36"/>
      <c r="G3" s="44"/>
      <c r="H3" s="35"/>
    </row>
    <row r="4" spans="1:8" ht="39.4" customHeight="1" x14ac:dyDescent="0.75">
      <c r="A4" s="34" t="s">
        <v>300</v>
      </c>
      <c r="B4" s="3"/>
      <c r="C4" s="3"/>
      <c r="D4" s="4"/>
      <c r="E4" s="35"/>
      <c r="F4" s="36"/>
      <c r="G4" s="44"/>
      <c r="H4" s="69"/>
    </row>
    <row r="5" spans="1:8" ht="39.4" customHeight="1" x14ac:dyDescent="0.75">
      <c r="A5" s="34" t="s">
        <v>301</v>
      </c>
      <c r="B5" s="3"/>
      <c r="C5" s="3"/>
      <c r="D5" s="4"/>
      <c r="E5" s="35"/>
      <c r="F5" s="36"/>
      <c r="G5" s="44"/>
      <c r="H5" s="35"/>
    </row>
    <row r="6" spans="1:8" ht="39.4" customHeight="1" x14ac:dyDescent="0.75">
      <c r="A6" s="34" t="s">
        <v>302</v>
      </c>
      <c r="B6" s="3"/>
      <c r="C6" s="3"/>
      <c r="D6" s="4"/>
      <c r="E6" s="35"/>
      <c r="F6" s="36"/>
      <c r="G6" s="44"/>
      <c r="H6" s="69"/>
    </row>
    <row r="7" spans="1:8" ht="39.4" customHeight="1" x14ac:dyDescent="0.75">
      <c r="A7" s="34" t="s">
        <v>303</v>
      </c>
      <c r="B7" s="3"/>
      <c r="C7" s="3"/>
      <c r="D7" s="4"/>
      <c r="E7" s="35"/>
      <c r="F7" s="36"/>
      <c r="G7" s="44"/>
      <c r="H7" s="35"/>
    </row>
    <row r="8" spans="1:8" ht="39.4" customHeight="1" x14ac:dyDescent="0.75">
      <c r="A8" s="34" t="s">
        <v>304</v>
      </c>
      <c r="B8" s="3"/>
      <c r="C8" s="3"/>
      <c r="D8" s="4"/>
      <c r="E8" s="35"/>
      <c r="F8" s="36"/>
      <c r="G8" s="44"/>
      <c r="H8" s="69"/>
    </row>
    <row r="9" spans="1:8" ht="39.4" customHeight="1" x14ac:dyDescent="0.75">
      <c r="A9" s="34" t="s">
        <v>305</v>
      </c>
      <c r="B9" s="3"/>
      <c r="C9" s="3"/>
      <c r="D9" s="4"/>
      <c r="E9" s="35"/>
      <c r="F9" s="36"/>
      <c r="G9" s="44"/>
      <c r="H9" s="35"/>
    </row>
    <row r="10" spans="1:8" ht="39.4" customHeight="1" x14ac:dyDescent="0.75">
      <c r="A10" s="34" t="s">
        <v>306</v>
      </c>
      <c r="B10" s="3"/>
      <c r="C10" s="3"/>
      <c r="D10" s="4"/>
      <c r="E10" s="35"/>
      <c r="F10" s="36"/>
      <c r="G10" s="44"/>
      <c r="H10" s="69"/>
    </row>
    <row r="11" spans="1:8" ht="39.4" customHeight="1" x14ac:dyDescent="0.75">
      <c r="A11" s="34" t="s">
        <v>307</v>
      </c>
      <c r="B11" s="3"/>
      <c r="C11" s="3"/>
      <c r="D11" s="4"/>
      <c r="E11" s="35"/>
      <c r="F11" s="36"/>
      <c r="G11" s="44"/>
      <c r="H11" s="40"/>
    </row>
    <row r="12" spans="1:8" ht="39.4" customHeight="1" x14ac:dyDescent="0.75">
      <c r="A12" s="34" t="s">
        <v>308</v>
      </c>
      <c r="B12" s="38"/>
      <c r="C12" s="38"/>
      <c r="D12" s="39"/>
      <c r="E12" s="40"/>
      <c r="F12" s="41"/>
      <c r="G12" s="45"/>
      <c r="H12" s="69"/>
    </row>
  </sheetData>
  <phoneticPr fontId="2" type="noConversion"/>
  <conditionalFormatting sqref="B2:B12">
    <cfRule type="cellIs" dxfId="126" priority="7" operator="equal">
      <formula>"Low"</formula>
    </cfRule>
    <cfRule type="cellIs" dxfId="125" priority="8" operator="equal">
      <formula>"Medium"</formula>
    </cfRule>
    <cfRule type="cellIs" dxfId="124" priority="9" operator="equal">
      <formula>"High"</formula>
    </cfRule>
  </conditionalFormatting>
  <conditionalFormatting sqref="C2:C12">
    <cfRule type="cellIs" dxfId="123" priority="4" operator="equal">
      <formula>"Low"</formula>
    </cfRule>
    <cfRule type="cellIs" dxfId="122" priority="5" operator="equal">
      <formula>"Medium"</formula>
    </cfRule>
    <cfRule type="cellIs" dxfId="12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E03539A-5F6D-4E9A-A677-763D40371F41}">
            <xm:f>Lists!$C$4</xm:f>
            <x14:dxf>
              <font>
                <color auto="1"/>
              </font>
              <fill>
                <patternFill>
                  <bgColor rgb="FFFF3300"/>
                </patternFill>
              </fill>
            </x14:dxf>
          </x14:cfRule>
          <x14:cfRule type="cellIs" priority="2" operator="equal" id="{61C4FB7C-97B6-4F70-9EA6-DE1F15CED8FE}">
            <xm:f>Lists!$C$3</xm:f>
            <x14:dxf>
              <font>
                <color auto="1"/>
              </font>
              <fill>
                <patternFill>
                  <bgColor rgb="FFFFC000"/>
                </patternFill>
              </fill>
            </x14:dxf>
          </x14:cfRule>
          <x14:cfRule type="cellIs" priority="3" operator="equal" id="{58EC8332-6C58-43BD-85D6-1A540D566D5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pane="bottomLeft" activeCell="B4" sqref="B4"/>
    </sheetView>
  </sheetViews>
  <sheetFormatPr defaultColWidth="9" defaultRowHeight="39.4" customHeight="1" x14ac:dyDescent="0.75"/>
  <cols>
    <col min="1" max="1" width="72.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5.75" customHeight="1" x14ac:dyDescent="0.75">
      <c r="A1" s="30" t="s">
        <v>143</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309</v>
      </c>
      <c r="B3" s="3"/>
      <c r="C3" s="3"/>
      <c r="D3" s="4"/>
      <c r="E3" s="35"/>
      <c r="F3" s="36"/>
      <c r="G3" s="44"/>
      <c r="H3" s="35"/>
    </row>
    <row r="4" spans="1:8" ht="39.4" customHeight="1" x14ac:dyDescent="0.75">
      <c r="A4" s="34" t="s">
        <v>310</v>
      </c>
      <c r="B4" s="3"/>
      <c r="C4" s="3"/>
      <c r="D4" s="4"/>
      <c r="E4" s="35"/>
      <c r="F4" s="36"/>
      <c r="G4" s="44"/>
      <c r="H4" s="69"/>
    </row>
    <row r="5" spans="1:8" ht="39.4" customHeight="1" x14ac:dyDescent="0.75">
      <c r="A5" s="34" t="s">
        <v>311</v>
      </c>
      <c r="B5" s="3"/>
      <c r="C5" s="3"/>
      <c r="D5" s="4"/>
      <c r="E5" s="35"/>
      <c r="F5" s="36"/>
      <c r="G5" s="44"/>
      <c r="H5" s="35"/>
    </row>
    <row r="6" spans="1:8" ht="39.4" customHeight="1" x14ac:dyDescent="0.75">
      <c r="A6" s="34" t="s">
        <v>312</v>
      </c>
      <c r="B6" s="3"/>
      <c r="C6" s="3"/>
      <c r="D6" s="4"/>
      <c r="E6" s="35"/>
      <c r="F6" s="36"/>
      <c r="G6" s="44"/>
      <c r="H6" s="69"/>
    </row>
    <row r="7" spans="1:8" ht="39.4" customHeight="1" x14ac:dyDescent="0.75">
      <c r="A7" s="34" t="s">
        <v>313</v>
      </c>
      <c r="B7" s="3"/>
      <c r="C7" s="3"/>
      <c r="D7" s="4"/>
      <c r="E7" s="35"/>
      <c r="F7" s="36"/>
      <c r="G7" s="44"/>
      <c r="H7" s="35"/>
    </row>
    <row r="8" spans="1:8" ht="39.4" customHeight="1" x14ac:dyDescent="0.75">
      <c r="A8" s="34" t="s">
        <v>314</v>
      </c>
      <c r="B8" s="3"/>
      <c r="C8" s="3"/>
      <c r="D8" s="4"/>
      <c r="E8" s="35"/>
      <c r="F8" s="36"/>
      <c r="G8" s="44"/>
      <c r="H8" s="69"/>
    </row>
    <row r="9" spans="1:8" ht="39.4" customHeight="1" x14ac:dyDescent="0.75">
      <c r="A9" s="34" t="s">
        <v>315</v>
      </c>
      <c r="B9" s="3"/>
      <c r="C9" s="3"/>
      <c r="D9" s="4"/>
      <c r="E9" s="35"/>
      <c r="F9" s="36"/>
      <c r="G9" s="44"/>
      <c r="H9" s="35"/>
    </row>
    <row r="10" spans="1:8" ht="39.4" customHeight="1" x14ac:dyDescent="0.75">
      <c r="A10" s="34" t="s">
        <v>316</v>
      </c>
      <c r="B10" s="3"/>
      <c r="C10" s="3"/>
      <c r="D10" s="4"/>
      <c r="E10" s="35"/>
      <c r="F10" s="36"/>
      <c r="G10" s="44"/>
      <c r="H10" s="69"/>
    </row>
    <row r="11" spans="1:8" ht="39.4" customHeight="1" x14ac:dyDescent="0.75">
      <c r="A11" s="34" t="s">
        <v>317</v>
      </c>
      <c r="B11" s="3"/>
      <c r="C11" s="3"/>
      <c r="D11" s="4"/>
      <c r="E11" s="35"/>
      <c r="F11" s="36"/>
      <c r="G11" s="44"/>
      <c r="H11" s="40"/>
    </row>
    <row r="12" spans="1:8" ht="39.4" customHeight="1" x14ac:dyDescent="0.75">
      <c r="A12" s="34" t="s">
        <v>318</v>
      </c>
      <c r="B12" s="38"/>
      <c r="C12" s="38"/>
      <c r="D12" s="39"/>
      <c r="E12" s="40"/>
      <c r="F12" s="41"/>
      <c r="G12" s="45"/>
      <c r="H12" s="69"/>
    </row>
  </sheetData>
  <phoneticPr fontId="2" type="noConversion"/>
  <conditionalFormatting sqref="B2:B12">
    <cfRule type="cellIs" dxfId="117" priority="7" operator="equal">
      <formula>"Low"</formula>
    </cfRule>
    <cfRule type="cellIs" dxfId="116" priority="8" operator="equal">
      <formula>"Medium"</formula>
    </cfRule>
    <cfRule type="cellIs" dxfId="115" priority="9" operator="equal">
      <formula>"High"</formula>
    </cfRule>
  </conditionalFormatting>
  <conditionalFormatting sqref="C2:C12">
    <cfRule type="cellIs" dxfId="114" priority="4" operator="equal">
      <formula>"Low"</formula>
    </cfRule>
    <cfRule type="cellIs" dxfId="113" priority="5" operator="equal">
      <formula>"Medium"</formula>
    </cfRule>
    <cfRule type="cellIs" dxfId="11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dimension ref="A1:H12"/>
  <sheetViews>
    <sheetView workbookViewId="0">
      <pane ySplit="1" topLeftCell="A2" activePane="bottomLeft" state="frozen"/>
      <selection pane="bottomLeft" activeCell="A3" sqref="A3"/>
    </sheetView>
  </sheetViews>
  <sheetFormatPr defaultColWidth="9" defaultRowHeight="39.4" customHeight="1" x14ac:dyDescent="0.75"/>
  <cols>
    <col min="1" max="1" width="72.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118</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319</v>
      </c>
      <c r="B3" s="3"/>
      <c r="C3" s="3"/>
      <c r="D3" s="4"/>
      <c r="E3" s="35"/>
      <c r="F3" s="36"/>
      <c r="G3" s="44"/>
      <c r="H3" s="35"/>
    </row>
    <row r="4" spans="1:8" ht="39.4" customHeight="1" x14ac:dyDescent="0.75">
      <c r="A4" s="34" t="s">
        <v>320</v>
      </c>
      <c r="B4" s="3"/>
      <c r="C4" s="3"/>
      <c r="D4" s="4"/>
      <c r="E4" s="35"/>
      <c r="F4" s="36"/>
      <c r="G4" s="44"/>
      <c r="H4" s="69"/>
    </row>
    <row r="5" spans="1:8" ht="39.4" customHeight="1" x14ac:dyDescent="0.75">
      <c r="A5" s="34" t="s">
        <v>321</v>
      </c>
      <c r="B5" s="3"/>
      <c r="C5" s="3"/>
      <c r="D5" s="4"/>
      <c r="E5" s="35"/>
      <c r="F5" s="36"/>
      <c r="G5" s="44"/>
      <c r="H5" s="35"/>
    </row>
    <row r="6" spans="1:8" ht="39.4" customHeight="1" x14ac:dyDescent="0.75">
      <c r="A6" s="34" t="s">
        <v>322</v>
      </c>
      <c r="B6" s="3"/>
      <c r="C6" s="3"/>
      <c r="D6" s="4"/>
      <c r="E6" s="35"/>
      <c r="F6" s="36"/>
      <c r="G6" s="44"/>
      <c r="H6" s="69"/>
    </row>
    <row r="7" spans="1:8" ht="39.4" customHeight="1" x14ac:dyDescent="0.75">
      <c r="A7" s="34" t="s">
        <v>323</v>
      </c>
      <c r="B7" s="3"/>
      <c r="C7" s="3"/>
      <c r="D7" s="4"/>
      <c r="E7" s="35"/>
      <c r="F7" s="36"/>
      <c r="G7" s="44"/>
      <c r="H7" s="35"/>
    </row>
    <row r="8" spans="1:8" ht="39.4" customHeight="1" x14ac:dyDescent="0.75">
      <c r="A8" s="34" t="s">
        <v>324</v>
      </c>
      <c r="B8" s="3"/>
      <c r="C8" s="3"/>
      <c r="D8" s="4"/>
      <c r="E8" s="35"/>
      <c r="F8" s="36"/>
      <c r="G8" s="44"/>
      <c r="H8" s="69"/>
    </row>
    <row r="9" spans="1:8" ht="39.4" customHeight="1" x14ac:dyDescent="0.75">
      <c r="A9" s="34" t="s">
        <v>325</v>
      </c>
      <c r="B9" s="3"/>
      <c r="C9" s="3"/>
      <c r="D9" s="4"/>
      <c r="E9" s="35"/>
      <c r="F9" s="36"/>
      <c r="G9" s="44"/>
      <c r="H9" s="35"/>
    </row>
    <row r="10" spans="1:8" ht="39.4" customHeight="1" x14ac:dyDescent="0.75">
      <c r="A10" s="34" t="s">
        <v>326</v>
      </c>
      <c r="B10" s="3"/>
      <c r="C10" s="3"/>
      <c r="D10" s="4"/>
      <c r="E10" s="35"/>
      <c r="F10" s="36"/>
      <c r="G10" s="44"/>
      <c r="H10" s="69"/>
    </row>
    <row r="11" spans="1:8" ht="39.4" customHeight="1" x14ac:dyDescent="0.75">
      <c r="A11" s="34" t="s">
        <v>327</v>
      </c>
      <c r="B11" s="3"/>
      <c r="C11" s="3"/>
      <c r="D11" s="4"/>
      <c r="E11" s="35"/>
      <c r="F11" s="36"/>
      <c r="G11" s="44"/>
      <c r="H11" s="40"/>
    </row>
    <row r="12" spans="1:8" ht="39.4" customHeight="1" x14ac:dyDescent="0.75">
      <c r="A12" s="34" t="s">
        <v>328</v>
      </c>
      <c r="B12" s="38"/>
      <c r="C12" s="38"/>
      <c r="D12" s="39"/>
      <c r="E12" s="40"/>
      <c r="F12" s="41"/>
      <c r="G12" s="45"/>
      <c r="H12" s="69"/>
    </row>
  </sheetData>
  <phoneticPr fontId="2" type="noConversion"/>
  <conditionalFormatting sqref="B2:B12">
    <cfRule type="cellIs" dxfId="108" priority="7" operator="equal">
      <formula>"Low"</formula>
    </cfRule>
    <cfRule type="cellIs" dxfId="107" priority="8" operator="equal">
      <formula>"Medium"</formula>
    </cfRule>
    <cfRule type="cellIs" dxfId="106" priority="9" operator="equal">
      <formula>"High"</formula>
    </cfRule>
  </conditionalFormatting>
  <conditionalFormatting sqref="C2:C12">
    <cfRule type="cellIs" dxfId="105" priority="4" operator="equal">
      <formula>"Low"</formula>
    </cfRule>
    <cfRule type="cellIs" dxfId="104" priority="5" operator="equal">
      <formula>"Medium"</formula>
    </cfRule>
    <cfRule type="cellIs" dxfId="10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625BBF8-823B-4729-B7EC-2A5B7E6DFC54}">
            <xm:f>Lists!$C$4</xm:f>
            <x14:dxf>
              <font>
                <color auto="1"/>
              </font>
              <fill>
                <patternFill>
                  <bgColor rgb="FFFF3300"/>
                </patternFill>
              </fill>
            </x14:dxf>
          </x14:cfRule>
          <x14:cfRule type="cellIs" priority="2" operator="equal" id="{29DF4510-0AEB-4671-8902-F345429F0300}">
            <xm:f>Lists!$C$3</xm:f>
            <x14:dxf>
              <font>
                <color auto="1"/>
              </font>
              <fill>
                <patternFill>
                  <bgColor rgb="FFFFC000"/>
                </patternFill>
              </fill>
            </x14:dxf>
          </x14:cfRule>
          <x14:cfRule type="cellIs" priority="3" operator="equal" id="{C6C9EADC-D2FA-482A-B1BD-6253ACF238E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72.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75" customHeight="1" x14ac:dyDescent="0.75">
      <c r="A1" s="30" t="s">
        <v>119</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64</v>
      </c>
      <c r="B3" s="3"/>
      <c r="C3" s="3"/>
      <c r="D3" s="4"/>
      <c r="E3" s="35"/>
      <c r="F3" s="36"/>
      <c r="G3" s="44"/>
      <c r="H3" s="35"/>
    </row>
    <row r="4" spans="1:8" ht="39.4" customHeight="1" x14ac:dyDescent="0.75">
      <c r="A4" s="34" t="s">
        <v>65</v>
      </c>
      <c r="B4" s="3"/>
      <c r="C4" s="3"/>
      <c r="D4" s="4"/>
      <c r="E4" s="35"/>
      <c r="F4" s="36"/>
      <c r="G4" s="44"/>
      <c r="H4" s="69"/>
    </row>
    <row r="5" spans="1:8" ht="39.4" customHeight="1" x14ac:dyDescent="0.75">
      <c r="A5" s="34" t="s">
        <v>66</v>
      </c>
      <c r="B5" s="3"/>
      <c r="C5" s="3"/>
      <c r="D5" s="4"/>
      <c r="E5" s="35"/>
      <c r="F5" s="36"/>
      <c r="G5" s="44"/>
      <c r="H5" s="35"/>
    </row>
    <row r="6" spans="1:8" ht="39.4" customHeight="1" x14ac:dyDescent="0.75">
      <c r="A6" s="34" t="s">
        <v>67</v>
      </c>
      <c r="B6" s="3"/>
      <c r="C6" s="3"/>
      <c r="D6" s="4"/>
      <c r="E6" s="35"/>
      <c r="F6" s="36"/>
      <c r="G6" s="44"/>
      <c r="H6" s="69"/>
    </row>
    <row r="7" spans="1:8" ht="39.4" customHeight="1" x14ac:dyDescent="0.75">
      <c r="A7" s="34" t="s">
        <v>68</v>
      </c>
      <c r="B7" s="3"/>
      <c r="C7" s="3"/>
      <c r="D7" s="4"/>
      <c r="E7" s="35"/>
      <c r="F7" s="36"/>
      <c r="G7" s="44"/>
      <c r="H7" s="35"/>
    </row>
    <row r="8" spans="1:8" ht="39.4" customHeight="1" x14ac:dyDescent="0.75">
      <c r="A8" s="34" t="s">
        <v>69</v>
      </c>
      <c r="B8" s="3"/>
      <c r="C8" s="3"/>
      <c r="D8" s="4"/>
      <c r="E8" s="35"/>
      <c r="F8" s="36"/>
      <c r="G8" s="44"/>
      <c r="H8" s="69"/>
    </row>
    <row r="9" spans="1:8" ht="39.4" customHeight="1" x14ac:dyDescent="0.75">
      <c r="A9" s="34" t="s">
        <v>70</v>
      </c>
      <c r="B9" s="3"/>
      <c r="C9" s="3"/>
      <c r="D9" s="4"/>
      <c r="E9" s="35"/>
      <c r="F9" s="36"/>
      <c r="G9" s="44"/>
      <c r="H9" s="35"/>
    </row>
    <row r="10" spans="1:8" ht="39.4" customHeight="1" x14ac:dyDescent="0.75">
      <c r="A10" s="34" t="s">
        <v>71</v>
      </c>
      <c r="B10" s="3"/>
      <c r="C10" s="3"/>
      <c r="D10" s="4"/>
      <c r="E10" s="35"/>
      <c r="F10" s="36"/>
      <c r="G10" s="44"/>
      <c r="H10" s="69"/>
    </row>
    <row r="11" spans="1:8" ht="39.4" customHeight="1" x14ac:dyDescent="0.75">
      <c r="A11" s="34" t="s">
        <v>72</v>
      </c>
      <c r="B11" s="3"/>
      <c r="C11" s="3"/>
      <c r="D11" s="4"/>
      <c r="E11" s="35"/>
      <c r="F11" s="36"/>
      <c r="G11" s="44"/>
      <c r="H11" s="40"/>
    </row>
    <row r="12" spans="1:8" ht="39.4" customHeight="1" x14ac:dyDescent="0.75">
      <c r="A12" s="34" t="s">
        <v>73</v>
      </c>
      <c r="B12" s="38"/>
      <c r="C12" s="38"/>
      <c r="D12" s="39"/>
      <c r="E12" s="40"/>
      <c r="F12" s="41"/>
      <c r="G12" s="45"/>
      <c r="H12" s="69"/>
    </row>
  </sheetData>
  <phoneticPr fontId="2" type="noConversion"/>
  <conditionalFormatting sqref="B2:B12">
    <cfRule type="cellIs" dxfId="99" priority="7" operator="equal">
      <formula>"Low"</formula>
    </cfRule>
    <cfRule type="cellIs" dxfId="98" priority="8" operator="equal">
      <formula>"Medium"</formula>
    </cfRule>
    <cfRule type="cellIs" dxfId="97" priority="9" operator="equal">
      <formula>"High"</formula>
    </cfRule>
  </conditionalFormatting>
  <conditionalFormatting sqref="C2:C12">
    <cfRule type="cellIs" dxfId="96" priority="4" operator="equal">
      <formula>"Low"</formula>
    </cfRule>
    <cfRule type="cellIs" dxfId="95" priority="5" operator="equal">
      <formula>"Medium"</formula>
    </cfRule>
    <cfRule type="cellIs" dxfId="9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0BCD611-6ABD-4D73-95BB-708FC43A2399}">
            <xm:f>Lists!$C$4</xm:f>
            <x14:dxf>
              <font>
                <color auto="1"/>
              </font>
              <fill>
                <patternFill>
                  <bgColor rgb="FFFF3300"/>
                </patternFill>
              </fill>
            </x14:dxf>
          </x14:cfRule>
          <x14:cfRule type="cellIs" priority="2" operator="equal" id="{4B36FD9A-C735-40C6-8FF0-FC5D3D283310}">
            <xm:f>Lists!$C$3</xm:f>
            <x14:dxf>
              <font>
                <color auto="1"/>
              </font>
              <fill>
                <patternFill>
                  <bgColor rgb="FFFFC000"/>
                </patternFill>
              </fill>
            </x14:dxf>
          </x14:cfRule>
          <x14:cfRule type="cellIs" priority="3" operator="equal" id="{83470483-4E0C-4E8D-A031-AF65DA713D9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69.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94.9" customHeight="1" x14ac:dyDescent="0.75">
      <c r="A1" s="30" t="s">
        <v>120</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74</v>
      </c>
      <c r="B3" s="3"/>
      <c r="C3" s="3"/>
      <c r="D3" s="4"/>
      <c r="E3" s="35"/>
      <c r="F3" s="36"/>
      <c r="G3" s="44"/>
      <c r="H3" s="35"/>
    </row>
    <row r="4" spans="1:8" ht="39.4" customHeight="1" x14ac:dyDescent="0.75">
      <c r="A4" s="34" t="s">
        <v>75</v>
      </c>
      <c r="B4" s="3"/>
      <c r="C4" s="3"/>
      <c r="D4" s="4"/>
      <c r="E4" s="35"/>
      <c r="F4" s="36"/>
      <c r="G4" s="44"/>
      <c r="H4" s="69"/>
    </row>
    <row r="5" spans="1:8" ht="39.4" customHeight="1" x14ac:dyDescent="0.75">
      <c r="A5" s="34" t="s">
        <v>76</v>
      </c>
      <c r="B5" s="3"/>
      <c r="C5" s="3"/>
      <c r="D5" s="4"/>
      <c r="E5" s="35"/>
      <c r="F5" s="36"/>
      <c r="G5" s="44"/>
      <c r="H5" s="35"/>
    </row>
    <row r="6" spans="1:8" ht="39.4" customHeight="1" x14ac:dyDescent="0.75">
      <c r="A6" s="34" t="s">
        <v>77</v>
      </c>
      <c r="B6" s="3"/>
      <c r="C6" s="3"/>
      <c r="D6" s="4"/>
      <c r="E6" s="35"/>
      <c r="F6" s="36"/>
      <c r="G6" s="44"/>
      <c r="H6" s="69"/>
    </row>
    <row r="7" spans="1:8" ht="39.4" customHeight="1" x14ac:dyDescent="0.75">
      <c r="A7" s="34" t="s">
        <v>78</v>
      </c>
      <c r="B7" s="3"/>
      <c r="C7" s="3"/>
      <c r="D7" s="4"/>
      <c r="E7" s="35"/>
      <c r="F7" s="36"/>
      <c r="G7" s="44"/>
      <c r="H7" s="35"/>
    </row>
    <row r="8" spans="1:8" ht="39.4" customHeight="1" x14ac:dyDescent="0.75">
      <c r="A8" s="34" t="s">
        <v>79</v>
      </c>
      <c r="B8" s="3"/>
      <c r="C8" s="3"/>
      <c r="D8" s="4"/>
      <c r="E8" s="35"/>
      <c r="F8" s="36"/>
      <c r="G8" s="44"/>
      <c r="H8" s="69"/>
    </row>
    <row r="9" spans="1:8" ht="39.4" customHeight="1" x14ac:dyDescent="0.75">
      <c r="A9" s="34" t="s">
        <v>80</v>
      </c>
      <c r="B9" s="3"/>
      <c r="C9" s="3"/>
      <c r="D9" s="4"/>
      <c r="E9" s="35"/>
      <c r="F9" s="36"/>
      <c r="G9" s="44"/>
      <c r="H9" s="35"/>
    </row>
    <row r="10" spans="1:8" ht="39.4" customHeight="1" x14ac:dyDescent="0.75">
      <c r="A10" s="34" t="s">
        <v>81</v>
      </c>
      <c r="B10" s="3"/>
      <c r="C10" s="3"/>
      <c r="D10" s="4"/>
      <c r="E10" s="35"/>
      <c r="F10" s="36"/>
      <c r="G10" s="44"/>
      <c r="H10" s="69"/>
    </row>
    <row r="11" spans="1:8" ht="39.4" customHeight="1" x14ac:dyDescent="0.75">
      <c r="A11" s="34" t="s">
        <v>82</v>
      </c>
      <c r="B11" s="3"/>
      <c r="C11" s="3"/>
      <c r="D11" s="4"/>
      <c r="E11" s="35"/>
      <c r="F11" s="36"/>
      <c r="G11" s="44"/>
      <c r="H11" s="40"/>
    </row>
    <row r="12" spans="1:8" ht="39.4" customHeight="1" x14ac:dyDescent="0.75">
      <c r="A12" s="34" t="s">
        <v>83</v>
      </c>
      <c r="B12" s="38"/>
      <c r="C12" s="38"/>
      <c r="D12" s="39"/>
      <c r="E12" s="40"/>
      <c r="F12" s="41"/>
      <c r="G12" s="45"/>
      <c r="H12" s="69"/>
    </row>
  </sheetData>
  <phoneticPr fontId="2" type="noConversion"/>
  <conditionalFormatting sqref="B2:B12">
    <cfRule type="cellIs" dxfId="90" priority="7" operator="equal">
      <formula>"Low"</formula>
    </cfRule>
    <cfRule type="cellIs" dxfId="89" priority="8" operator="equal">
      <formula>"Medium"</formula>
    </cfRule>
    <cfRule type="cellIs" dxfId="88" priority="9" operator="equal">
      <formula>"High"</formula>
    </cfRule>
  </conditionalFormatting>
  <conditionalFormatting sqref="C2:C12">
    <cfRule type="cellIs" dxfId="87" priority="4" operator="equal">
      <formula>"Low"</formula>
    </cfRule>
    <cfRule type="cellIs" dxfId="86" priority="5" operator="equal">
      <formula>"Medium"</formula>
    </cfRule>
    <cfRule type="cellIs" dxfId="8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32C4-6AB9-4776-A6A2-8B97C5383B2A}">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69.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64.150000000000006" customHeight="1" x14ac:dyDescent="0.75">
      <c r="A1" s="30" t="s">
        <v>121</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329</v>
      </c>
      <c r="B3" s="3"/>
      <c r="C3" s="3"/>
      <c r="D3" s="4"/>
      <c r="E3" s="35"/>
      <c r="F3" s="36"/>
      <c r="G3" s="44"/>
      <c r="H3" s="35"/>
    </row>
    <row r="4" spans="1:8" ht="39.4" customHeight="1" x14ac:dyDescent="0.75">
      <c r="A4" s="34" t="s">
        <v>330</v>
      </c>
      <c r="B4" s="3"/>
      <c r="C4" s="3"/>
      <c r="D4" s="4"/>
      <c r="E4" s="35"/>
      <c r="F4" s="36"/>
      <c r="G4" s="44"/>
      <c r="H4" s="69"/>
    </row>
    <row r="5" spans="1:8" ht="39.4" customHeight="1" x14ac:dyDescent="0.75">
      <c r="A5" s="34" t="s">
        <v>331</v>
      </c>
      <c r="B5" s="3"/>
      <c r="C5" s="3"/>
      <c r="D5" s="4"/>
      <c r="E5" s="35"/>
      <c r="F5" s="36"/>
      <c r="G5" s="44"/>
      <c r="H5" s="35"/>
    </row>
    <row r="6" spans="1:8" ht="39.4" customHeight="1" x14ac:dyDescent="0.75">
      <c r="A6" s="34" t="s">
        <v>332</v>
      </c>
      <c r="B6" s="3"/>
      <c r="C6" s="3"/>
      <c r="D6" s="4"/>
      <c r="E6" s="35"/>
      <c r="F6" s="36"/>
      <c r="G6" s="44"/>
      <c r="H6" s="69"/>
    </row>
    <row r="7" spans="1:8" ht="39.4" customHeight="1" x14ac:dyDescent="0.75">
      <c r="A7" s="34" t="s">
        <v>333</v>
      </c>
      <c r="B7" s="3"/>
      <c r="C7" s="3"/>
      <c r="D7" s="4"/>
      <c r="E7" s="35"/>
      <c r="F7" s="36"/>
      <c r="G7" s="44"/>
      <c r="H7" s="35"/>
    </row>
    <row r="8" spans="1:8" ht="39.4" customHeight="1" x14ac:dyDescent="0.75">
      <c r="A8" s="34" t="s">
        <v>334</v>
      </c>
      <c r="B8" s="3"/>
      <c r="C8" s="3"/>
      <c r="D8" s="4"/>
      <c r="E8" s="35"/>
      <c r="F8" s="36"/>
      <c r="G8" s="44"/>
      <c r="H8" s="69"/>
    </row>
    <row r="9" spans="1:8" ht="39.4" customHeight="1" x14ac:dyDescent="0.75">
      <c r="A9" s="34" t="s">
        <v>335</v>
      </c>
      <c r="B9" s="3"/>
      <c r="C9" s="3"/>
      <c r="D9" s="4"/>
      <c r="E9" s="35"/>
      <c r="F9" s="36"/>
      <c r="G9" s="44"/>
      <c r="H9" s="35"/>
    </row>
    <row r="10" spans="1:8" ht="39.4" customHeight="1" x14ac:dyDescent="0.75">
      <c r="A10" s="34" t="s">
        <v>336</v>
      </c>
      <c r="B10" s="3"/>
      <c r="C10" s="3"/>
      <c r="D10" s="4"/>
      <c r="E10" s="35"/>
      <c r="F10" s="36"/>
      <c r="G10" s="44"/>
      <c r="H10" s="69"/>
    </row>
    <row r="11" spans="1:8" ht="39.4" customHeight="1" x14ac:dyDescent="0.75">
      <c r="A11" s="34" t="s">
        <v>337</v>
      </c>
      <c r="B11" s="3"/>
      <c r="C11" s="3"/>
      <c r="D11" s="4"/>
      <c r="E11" s="35"/>
      <c r="F11" s="36"/>
      <c r="G11" s="44"/>
      <c r="H11" s="40"/>
    </row>
    <row r="12" spans="1:8" ht="39.4" customHeight="1" x14ac:dyDescent="0.75">
      <c r="A12" s="34" t="s">
        <v>338</v>
      </c>
      <c r="B12" s="38"/>
      <c r="C12" s="38"/>
      <c r="D12" s="39"/>
      <c r="E12" s="40"/>
      <c r="F12" s="41"/>
      <c r="G12" s="45"/>
      <c r="H12" s="69"/>
    </row>
  </sheetData>
  <phoneticPr fontId="2" type="noConversion"/>
  <conditionalFormatting sqref="B2:B12">
    <cfRule type="cellIs" dxfId="81" priority="7" operator="equal">
      <formula>"Low"</formula>
    </cfRule>
    <cfRule type="cellIs" dxfId="80" priority="8" operator="equal">
      <formula>"Medium"</formula>
    </cfRule>
    <cfRule type="cellIs" dxfId="79" priority="9" operator="equal">
      <formula>"High"</formula>
    </cfRule>
  </conditionalFormatting>
  <conditionalFormatting sqref="C2:C12">
    <cfRule type="cellIs" dxfId="78" priority="4" operator="equal">
      <formula>"Low"</formula>
    </cfRule>
    <cfRule type="cellIs" dxfId="77" priority="5" operator="equal">
      <formula>"Medium"</formula>
    </cfRule>
    <cfRule type="cellIs" dxfId="7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677A3B7-009F-49D7-83CD-A5B173022C32}">
            <xm:f>Lists!$C$4</xm:f>
            <x14:dxf>
              <font>
                <color auto="1"/>
              </font>
              <fill>
                <patternFill>
                  <bgColor rgb="FFFF3300"/>
                </patternFill>
              </fill>
            </x14:dxf>
          </x14:cfRule>
          <x14:cfRule type="cellIs" priority="2" operator="equal" id="{6D1F6927-D371-42B6-9F9A-CAF9D306B8D3}">
            <xm:f>Lists!$C$3</xm:f>
            <x14:dxf>
              <font>
                <color auto="1"/>
              </font>
              <fill>
                <patternFill>
                  <bgColor rgb="FFFFC000"/>
                </patternFill>
              </fill>
            </x14:dxf>
          </x14:cfRule>
          <x14:cfRule type="cellIs" priority="3" operator="equal" id="{3BB6758C-A031-4187-BDE1-3B7868F219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131DB0F-E7C3-44DF-949E-C285B5B72AD8}">
          <x14:formula1>
            <xm:f>Lists!$C$2:$C$4</xm:f>
          </x14:formula1>
          <xm:sqref>D3:D50</xm:sqref>
        </x14:dataValidation>
        <x14:dataValidation type="list" allowBlank="1" showInputMessage="1" showErrorMessage="1" xr:uid="{D54E995D-26F0-488A-91BA-0CD4489495F0}">
          <x14:formula1>
            <xm:f>Lists!$B$2:$B$4</xm:f>
          </x14:formula1>
          <xm:sqref>C2:C50</xm:sqref>
        </x14:dataValidation>
        <x14:dataValidation type="list" allowBlank="1" showInputMessage="1" showErrorMessage="1" xr:uid="{CFFACCF3-C541-40B7-BA7D-5E9B20A92388}">
          <x14:formula1>
            <xm:f>Lists!$A$2:$A$4</xm:f>
          </x14:formula1>
          <xm:sqref>B2:B50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2" activePane="bottomLeft" state="frozen"/>
      <selection pane="bottomLeft" activeCell="A3" sqref="A3"/>
    </sheetView>
  </sheetViews>
  <sheetFormatPr defaultColWidth="9" defaultRowHeight="39.4" customHeight="1" x14ac:dyDescent="0.75"/>
  <cols>
    <col min="1" max="1" width="76"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81.75" customHeight="1" x14ac:dyDescent="0.75">
      <c r="A1" s="30" t="s">
        <v>28</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339</v>
      </c>
      <c r="B3" s="3"/>
      <c r="C3" s="3"/>
      <c r="D3" s="4"/>
      <c r="E3" s="35"/>
      <c r="F3" s="36"/>
      <c r="G3" s="44"/>
      <c r="H3" s="35"/>
    </row>
    <row r="4" spans="1:8" ht="39.4" customHeight="1" x14ac:dyDescent="0.75">
      <c r="A4" s="34" t="s">
        <v>340</v>
      </c>
      <c r="B4" s="3"/>
      <c r="C4" s="3"/>
      <c r="D4" s="4"/>
      <c r="E4" s="35"/>
      <c r="F4" s="36"/>
      <c r="G4" s="44"/>
      <c r="H4" s="69"/>
    </row>
    <row r="5" spans="1:8" ht="39.4" customHeight="1" x14ac:dyDescent="0.75">
      <c r="A5" s="34" t="s">
        <v>341</v>
      </c>
      <c r="B5" s="3"/>
      <c r="C5" s="3"/>
      <c r="D5" s="4"/>
      <c r="E5" s="35"/>
      <c r="F5" s="36"/>
      <c r="G5" s="44"/>
      <c r="H5" s="35"/>
    </row>
    <row r="6" spans="1:8" ht="39.4" customHeight="1" x14ac:dyDescent="0.75">
      <c r="A6" s="34" t="s">
        <v>342</v>
      </c>
      <c r="B6" s="3"/>
      <c r="C6" s="3"/>
      <c r="D6" s="4"/>
      <c r="E6" s="35"/>
      <c r="F6" s="36"/>
      <c r="G6" s="44"/>
      <c r="H6" s="69"/>
    </row>
    <row r="7" spans="1:8" ht="39.4" customHeight="1" x14ac:dyDescent="0.75">
      <c r="A7" s="34" t="s">
        <v>343</v>
      </c>
      <c r="B7" s="3"/>
      <c r="C7" s="3"/>
      <c r="D7" s="4"/>
      <c r="E7" s="35"/>
      <c r="F7" s="36"/>
      <c r="G7" s="44"/>
      <c r="H7" s="35"/>
    </row>
    <row r="8" spans="1:8" ht="39.4" customHeight="1" x14ac:dyDescent="0.75">
      <c r="A8" s="34" t="s">
        <v>344</v>
      </c>
      <c r="B8" s="3"/>
      <c r="C8" s="3"/>
      <c r="D8" s="4"/>
      <c r="E8" s="35"/>
      <c r="F8" s="36"/>
      <c r="G8" s="44"/>
      <c r="H8" s="69"/>
    </row>
    <row r="9" spans="1:8" ht="39.4" customHeight="1" x14ac:dyDescent="0.75">
      <c r="A9" s="34" t="s">
        <v>345</v>
      </c>
      <c r="B9" s="3"/>
      <c r="C9" s="3"/>
      <c r="D9" s="4"/>
      <c r="E9" s="35"/>
      <c r="F9" s="36"/>
      <c r="G9" s="44"/>
      <c r="H9" s="35"/>
    </row>
    <row r="10" spans="1:8" ht="39.4" customHeight="1" x14ac:dyDescent="0.75">
      <c r="A10" s="34" t="s">
        <v>346</v>
      </c>
      <c r="B10" s="3"/>
      <c r="C10" s="3"/>
      <c r="D10" s="4"/>
      <c r="E10" s="35"/>
      <c r="F10" s="36"/>
      <c r="G10" s="44"/>
      <c r="H10" s="69"/>
    </row>
    <row r="11" spans="1:8" ht="39.4" customHeight="1" x14ac:dyDescent="0.75">
      <c r="A11" s="34" t="s">
        <v>347</v>
      </c>
      <c r="B11" s="3"/>
      <c r="C11" s="3"/>
      <c r="D11" s="4"/>
      <c r="E11" s="35"/>
      <c r="F11" s="36"/>
      <c r="G11" s="44"/>
      <c r="H11" s="40"/>
    </row>
    <row r="12" spans="1:8" ht="39.4" customHeight="1" x14ac:dyDescent="0.75">
      <c r="A12" s="34" t="s">
        <v>348</v>
      </c>
      <c r="B12" s="38"/>
      <c r="C12" s="38"/>
      <c r="D12" s="39"/>
      <c r="E12" s="40"/>
      <c r="F12" s="41"/>
      <c r="G12" s="45"/>
      <c r="H12" s="69"/>
    </row>
  </sheetData>
  <phoneticPr fontId="2" type="noConversion"/>
  <conditionalFormatting sqref="B2:B12">
    <cfRule type="cellIs" dxfId="72" priority="7" operator="equal">
      <formula>"Low"</formula>
    </cfRule>
    <cfRule type="cellIs" dxfId="71" priority="8" operator="equal">
      <formula>"Medium"</formula>
    </cfRule>
    <cfRule type="cellIs" dxfId="70" priority="9" operator="equal">
      <formula>"High"</formula>
    </cfRule>
  </conditionalFormatting>
  <conditionalFormatting sqref="C2:C12">
    <cfRule type="cellIs" dxfId="69" priority="4" operator="equal">
      <formula>"Low"</formula>
    </cfRule>
    <cfRule type="cellIs" dxfId="68" priority="5" operator="equal">
      <formula>"Medium"</formula>
    </cfRule>
    <cfRule type="cellIs" dxfId="6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pane="bottomLeft" activeCell="A11" sqref="A11"/>
    </sheetView>
  </sheetViews>
  <sheetFormatPr defaultColWidth="9" defaultRowHeight="39.4" customHeight="1" x14ac:dyDescent="0.75"/>
  <cols>
    <col min="1" max="1" width="70.1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144</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349</v>
      </c>
      <c r="B3" s="3"/>
      <c r="C3" s="3"/>
      <c r="D3" s="4"/>
      <c r="E3" s="35"/>
      <c r="F3" s="36"/>
      <c r="G3" s="44"/>
      <c r="H3" s="35"/>
    </row>
    <row r="4" spans="1:8" ht="39.4" customHeight="1" x14ac:dyDescent="0.75">
      <c r="A4" s="34" t="s">
        <v>350</v>
      </c>
      <c r="B4" s="3"/>
      <c r="C4" s="3"/>
      <c r="D4" s="4"/>
      <c r="E4" s="35"/>
      <c r="F4" s="36"/>
      <c r="G4" s="44"/>
      <c r="H4" s="69"/>
    </row>
    <row r="5" spans="1:8" ht="39.4" customHeight="1" x14ac:dyDescent="0.75">
      <c r="A5" s="34" t="s">
        <v>351</v>
      </c>
      <c r="B5" s="3"/>
      <c r="C5" s="3"/>
      <c r="D5" s="4"/>
      <c r="E5" s="35"/>
      <c r="F5" s="36"/>
      <c r="G5" s="44"/>
      <c r="H5" s="35"/>
    </row>
    <row r="6" spans="1:8" ht="39.4" customHeight="1" x14ac:dyDescent="0.75">
      <c r="A6" s="34" t="s">
        <v>352</v>
      </c>
      <c r="B6" s="3"/>
      <c r="C6" s="3"/>
      <c r="D6" s="4"/>
      <c r="E6" s="35"/>
      <c r="F6" s="36"/>
      <c r="G6" s="44"/>
      <c r="H6" s="69"/>
    </row>
    <row r="7" spans="1:8" ht="39.4" customHeight="1" x14ac:dyDescent="0.75">
      <c r="A7" s="34" t="s">
        <v>353</v>
      </c>
      <c r="B7" s="3"/>
      <c r="C7" s="3"/>
      <c r="D7" s="4"/>
      <c r="E7" s="35"/>
      <c r="F7" s="36"/>
      <c r="G7" s="44"/>
      <c r="H7" s="35"/>
    </row>
    <row r="8" spans="1:8" ht="39.4" customHeight="1" x14ac:dyDescent="0.75">
      <c r="A8" s="34" t="s">
        <v>354</v>
      </c>
      <c r="B8" s="3"/>
      <c r="C8" s="3"/>
      <c r="D8" s="4"/>
      <c r="E8" s="35"/>
      <c r="F8" s="36"/>
      <c r="G8" s="44"/>
      <c r="H8" s="69"/>
    </row>
    <row r="9" spans="1:8" ht="39.4" customHeight="1" x14ac:dyDescent="0.75">
      <c r="A9" s="34" t="s">
        <v>355</v>
      </c>
      <c r="B9" s="3"/>
      <c r="C9" s="3"/>
      <c r="D9" s="4"/>
      <c r="E9" s="35"/>
      <c r="F9" s="36"/>
      <c r="G9" s="44"/>
      <c r="H9" s="35"/>
    </row>
    <row r="10" spans="1:8" ht="39.4" customHeight="1" x14ac:dyDescent="0.75">
      <c r="A10" s="34" t="s">
        <v>356</v>
      </c>
      <c r="B10" s="3"/>
      <c r="C10" s="3"/>
      <c r="D10" s="4"/>
      <c r="E10" s="35"/>
      <c r="F10" s="36"/>
      <c r="G10" s="44"/>
      <c r="H10" s="69"/>
    </row>
    <row r="11" spans="1:8" ht="39.4" customHeight="1" x14ac:dyDescent="0.75">
      <c r="A11" s="34" t="s">
        <v>358</v>
      </c>
      <c r="B11" s="3"/>
      <c r="C11" s="3"/>
      <c r="D11" s="4"/>
      <c r="E11" s="35"/>
      <c r="F11" s="36"/>
      <c r="G11" s="44"/>
      <c r="H11" s="40"/>
    </row>
    <row r="12" spans="1:8" ht="39.4" customHeight="1" x14ac:dyDescent="0.75">
      <c r="A12" s="34" t="s">
        <v>357</v>
      </c>
      <c r="B12" s="38"/>
      <c r="C12" s="38"/>
      <c r="D12" s="39"/>
      <c r="E12" s="40"/>
      <c r="F12" s="41"/>
      <c r="G12" s="45"/>
      <c r="H12" s="69"/>
    </row>
  </sheetData>
  <phoneticPr fontId="2" type="noConversion"/>
  <conditionalFormatting sqref="B2:B12">
    <cfRule type="cellIs" dxfId="63" priority="7" operator="equal">
      <formula>"Low"</formula>
    </cfRule>
    <cfRule type="cellIs" dxfId="62" priority="8" operator="equal">
      <formula>"Medium"</formula>
    </cfRule>
    <cfRule type="cellIs" dxfId="61" priority="9" operator="equal">
      <formula>"High"</formula>
    </cfRule>
  </conditionalFormatting>
  <conditionalFormatting sqref="C2:C12">
    <cfRule type="cellIs" dxfId="60" priority="4" operator="equal">
      <formula>"Low"</formula>
    </cfRule>
    <cfRule type="cellIs" dxfId="59" priority="5" operator="equal">
      <formula>"Medium"</formula>
    </cfRule>
    <cfRule type="cellIs" dxfId="5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74.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2.5" customHeight="1" x14ac:dyDescent="0.75">
      <c r="A1" s="30" t="s">
        <v>126</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359</v>
      </c>
      <c r="B3" s="3"/>
      <c r="C3" s="3"/>
      <c r="D3" s="4"/>
      <c r="E3" s="35"/>
      <c r="F3" s="36"/>
      <c r="G3" s="44"/>
      <c r="H3" s="35"/>
    </row>
    <row r="4" spans="1:8" ht="39.4" customHeight="1" x14ac:dyDescent="0.75">
      <c r="A4" s="34" t="s">
        <v>360</v>
      </c>
      <c r="B4" s="3"/>
      <c r="C4" s="3"/>
      <c r="D4" s="4"/>
      <c r="E4" s="35"/>
      <c r="F4" s="36"/>
      <c r="G4" s="44"/>
      <c r="H4" s="69"/>
    </row>
    <row r="5" spans="1:8" ht="39.4" customHeight="1" x14ac:dyDescent="0.75">
      <c r="A5" s="34" t="s">
        <v>361</v>
      </c>
      <c r="B5" s="3"/>
      <c r="C5" s="3"/>
      <c r="D5" s="4"/>
      <c r="E5" s="35"/>
      <c r="F5" s="36"/>
      <c r="G5" s="44"/>
      <c r="H5" s="35"/>
    </row>
    <row r="6" spans="1:8" ht="39.4" customHeight="1" x14ac:dyDescent="0.75">
      <c r="A6" s="34" t="s">
        <v>362</v>
      </c>
      <c r="B6" s="3"/>
      <c r="C6" s="3"/>
      <c r="D6" s="4"/>
      <c r="E6" s="35"/>
      <c r="F6" s="36"/>
      <c r="G6" s="44"/>
      <c r="H6" s="69"/>
    </row>
    <row r="7" spans="1:8" ht="39.4" customHeight="1" x14ac:dyDescent="0.75">
      <c r="A7" s="34" t="s">
        <v>363</v>
      </c>
      <c r="B7" s="3"/>
      <c r="C7" s="3"/>
      <c r="D7" s="4"/>
      <c r="E7" s="35"/>
      <c r="F7" s="36"/>
      <c r="G7" s="44"/>
      <c r="H7" s="35"/>
    </row>
    <row r="8" spans="1:8" ht="39.4" customHeight="1" x14ac:dyDescent="0.75">
      <c r="A8" s="34" t="s">
        <v>364</v>
      </c>
      <c r="B8" s="3"/>
      <c r="C8" s="3"/>
      <c r="D8" s="4"/>
      <c r="E8" s="35"/>
      <c r="F8" s="36"/>
      <c r="G8" s="44"/>
      <c r="H8" s="69"/>
    </row>
    <row r="9" spans="1:8" ht="39.4" customHeight="1" x14ac:dyDescent="0.75">
      <c r="A9" s="34" t="s">
        <v>365</v>
      </c>
      <c r="B9" s="3"/>
      <c r="C9" s="3"/>
      <c r="D9" s="4"/>
      <c r="E9" s="35"/>
      <c r="F9" s="36"/>
      <c r="G9" s="44"/>
      <c r="H9" s="35"/>
    </row>
    <row r="10" spans="1:8" ht="39.4" customHeight="1" x14ac:dyDescent="0.75">
      <c r="A10" s="34" t="s">
        <v>366</v>
      </c>
      <c r="B10" s="3"/>
      <c r="C10" s="3"/>
      <c r="D10" s="4"/>
      <c r="E10" s="35"/>
      <c r="F10" s="36"/>
      <c r="G10" s="44"/>
      <c r="H10" s="69"/>
    </row>
    <row r="11" spans="1:8" ht="39.4" customHeight="1" x14ac:dyDescent="0.75">
      <c r="A11" s="34" t="s">
        <v>367</v>
      </c>
      <c r="B11" s="3"/>
      <c r="C11" s="3"/>
      <c r="D11" s="4"/>
      <c r="E11" s="35"/>
      <c r="F11" s="36"/>
      <c r="G11" s="44"/>
      <c r="H11" s="40"/>
    </row>
    <row r="12" spans="1:8" ht="39.4" customHeight="1" x14ac:dyDescent="0.75">
      <c r="A12" s="34" t="s">
        <v>368</v>
      </c>
      <c r="B12" s="38"/>
      <c r="C12" s="38"/>
      <c r="D12" s="39"/>
      <c r="E12" s="40"/>
      <c r="F12" s="41"/>
      <c r="G12" s="45"/>
      <c r="H12" s="69"/>
    </row>
  </sheetData>
  <phoneticPr fontId="2" type="noConversion"/>
  <conditionalFormatting sqref="B2:B12">
    <cfRule type="cellIs" dxfId="54" priority="7" operator="equal">
      <formula>"Low"</formula>
    </cfRule>
    <cfRule type="cellIs" dxfId="53" priority="8" operator="equal">
      <formula>"Medium"</formula>
    </cfRule>
    <cfRule type="cellIs" dxfId="52" priority="9" operator="equal">
      <formula>"High"</formula>
    </cfRule>
  </conditionalFormatting>
  <conditionalFormatting sqref="C2:C12">
    <cfRule type="cellIs" dxfId="51" priority="4" operator="equal">
      <formula>"Low"</formula>
    </cfRule>
    <cfRule type="cellIs" dxfId="50" priority="5" operator="equal">
      <formula>"Medium"</formula>
    </cfRule>
    <cfRule type="cellIs" dxfId="4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66C0-B632-4792-B4BB-3F5F013668E8}">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74.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4" customHeight="1" x14ac:dyDescent="0.75">
      <c r="A1" s="30" t="s">
        <v>130</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369</v>
      </c>
      <c r="B3" s="3"/>
      <c r="C3" s="3"/>
      <c r="D3" s="4"/>
      <c r="E3" s="35"/>
      <c r="F3" s="36"/>
      <c r="G3" s="44"/>
      <c r="H3" s="35"/>
    </row>
    <row r="4" spans="1:8" ht="39.4" customHeight="1" x14ac:dyDescent="0.75">
      <c r="A4" s="34" t="s">
        <v>370</v>
      </c>
      <c r="B4" s="3"/>
      <c r="C4" s="3"/>
      <c r="D4" s="4"/>
      <c r="E4" s="35"/>
      <c r="F4" s="36"/>
      <c r="G4" s="44"/>
      <c r="H4" s="69"/>
    </row>
    <row r="5" spans="1:8" ht="39.4" customHeight="1" x14ac:dyDescent="0.75">
      <c r="A5" s="34" t="s">
        <v>371</v>
      </c>
      <c r="B5" s="3"/>
      <c r="C5" s="3"/>
      <c r="D5" s="4"/>
      <c r="E5" s="35"/>
      <c r="F5" s="36"/>
      <c r="G5" s="44"/>
      <c r="H5" s="35"/>
    </row>
    <row r="6" spans="1:8" ht="39.4" customHeight="1" x14ac:dyDescent="0.75">
      <c r="A6" s="34" t="s">
        <v>372</v>
      </c>
      <c r="B6" s="3"/>
      <c r="C6" s="3"/>
      <c r="D6" s="4"/>
      <c r="E6" s="35"/>
      <c r="F6" s="36"/>
      <c r="G6" s="44"/>
      <c r="H6" s="69"/>
    </row>
    <row r="7" spans="1:8" ht="39.4" customHeight="1" x14ac:dyDescent="0.75">
      <c r="A7" s="34" t="s">
        <v>373</v>
      </c>
      <c r="B7" s="3"/>
      <c r="C7" s="3"/>
      <c r="D7" s="4"/>
      <c r="E7" s="35"/>
      <c r="F7" s="36"/>
      <c r="G7" s="44"/>
      <c r="H7" s="35"/>
    </row>
    <row r="8" spans="1:8" ht="39.4" customHeight="1" x14ac:dyDescent="0.75">
      <c r="A8" s="34" t="s">
        <v>374</v>
      </c>
      <c r="B8" s="3"/>
      <c r="C8" s="3"/>
      <c r="D8" s="4"/>
      <c r="E8" s="35"/>
      <c r="F8" s="36"/>
      <c r="G8" s="44"/>
      <c r="H8" s="69"/>
    </row>
    <row r="9" spans="1:8" ht="39.4" customHeight="1" x14ac:dyDescent="0.75">
      <c r="A9" s="34" t="s">
        <v>375</v>
      </c>
      <c r="B9" s="3"/>
      <c r="C9" s="3"/>
      <c r="D9" s="4"/>
      <c r="E9" s="35"/>
      <c r="F9" s="36"/>
      <c r="G9" s="44"/>
      <c r="H9" s="35"/>
    </row>
    <row r="10" spans="1:8" ht="39.4" customHeight="1" x14ac:dyDescent="0.75">
      <c r="A10" s="34" t="s">
        <v>376</v>
      </c>
      <c r="B10" s="3"/>
      <c r="C10" s="3"/>
      <c r="D10" s="4"/>
      <c r="E10" s="35"/>
      <c r="F10" s="36"/>
      <c r="G10" s="44"/>
      <c r="H10" s="69"/>
    </row>
    <row r="11" spans="1:8" ht="39.4" customHeight="1" x14ac:dyDescent="0.75">
      <c r="A11" s="34" t="s">
        <v>377</v>
      </c>
      <c r="B11" s="3"/>
      <c r="C11" s="3"/>
      <c r="D11" s="4"/>
      <c r="E11" s="35"/>
      <c r="F11" s="36"/>
      <c r="G11" s="44"/>
      <c r="H11" s="40"/>
    </row>
    <row r="12" spans="1:8" ht="39.4" customHeight="1" x14ac:dyDescent="0.75">
      <c r="A12" s="34" t="s">
        <v>378</v>
      </c>
      <c r="B12" s="38"/>
      <c r="C12" s="38"/>
      <c r="D12" s="39"/>
      <c r="E12" s="40"/>
      <c r="F12" s="41"/>
      <c r="G12" s="45"/>
      <c r="H12" s="69"/>
    </row>
  </sheetData>
  <phoneticPr fontId="2" type="noConversion"/>
  <conditionalFormatting sqref="B2:B12">
    <cfRule type="cellIs" dxfId="45" priority="7" operator="equal">
      <formula>"Low"</formula>
    </cfRule>
    <cfRule type="cellIs" dxfId="44" priority="8" operator="equal">
      <formula>"Medium"</formula>
    </cfRule>
    <cfRule type="cellIs" dxfId="43" priority="9" operator="equal">
      <formula>"High"</formula>
    </cfRule>
  </conditionalFormatting>
  <conditionalFormatting sqref="C2:C12">
    <cfRule type="cellIs" dxfId="42" priority="4" operator="equal">
      <formula>"Low"</formula>
    </cfRule>
    <cfRule type="cellIs" dxfId="41" priority="5" operator="equal">
      <formula>"Medium"</formula>
    </cfRule>
    <cfRule type="cellIs" dxfId="4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C246DDE-1271-4953-AC67-657CCD5A4671}">
            <xm:f>Lists!$C$4</xm:f>
            <x14:dxf>
              <font>
                <color auto="1"/>
              </font>
              <fill>
                <patternFill>
                  <bgColor rgb="FFFF3300"/>
                </patternFill>
              </fill>
            </x14:dxf>
          </x14:cfRule>
          <x14:cfRule type="cellIs" priority="2" operator="equal" id="{817B6189-2752-4A91-9EE9-54E9A95E670F}">
            <xm:f>Lists!$C$3</xm:f>
            <x14:dxf>
              <font>
                <color auto="1"/>
              </font>
              <fill>
                <patternFill>
                  <bgColor rgb="FFFFC000"/>
                </patternFill>
              </fill>
            </x14:dxf>
          </x14:cfRule>
          <x14:cfRule type="cellIs" priority="3" operator="equal" id="{DBEDD51E-8170-4EBB-8D4E-6ACBC0CFFD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FECFA6-451B-4A17-89AD-818CAA43BCA5}">
          <x14:formula1>
            <xm:f>Lists!$A$2:$A$4</xm:f>
          </x14:formula1>
          <xm:sqref>B2:B50</xm:sqref>
        </x14:dataValidation>
        <x14:dataValidation type="list" allowBlank="1" showInputMessage="1" showErrorMessage="1" xr:uid="{75CF6658-C03F-4C2E-97E8-B1EC9ABACAB8}">
          <x14:formula1>
            <xm:f>Lists!$B$2:$B$4</xm:f>
          </x14:formula1>
          <xm:sqref>C2:C50</xm:sqref>
        </x14:dataValidation>
        <x14:dataValidation type="list" allowBlank="1" showInputMessage="1" showErrorMessage="1" xr:uid="{3B4EFDE4-2044-4E5B-9BB2-3F6778020B13}">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AG24"/>
  <sheetViews>
    <sheetView workbookViewId="0">
      <selection activeCell="G19" sqref="G19"/>
    </sheetView>
  </sheetViews>
  <sheetFormatPr defaultRowHeight="14.75" x14ac:dyDescent="0.75"/>
  <cols>
    <col min="1" max="1" width="11.86328125" customWidth="1"/>
    <col min="2" max="2" width="18" customWidth="1"/>
    <col min="3" max="3" width="21" customWidth="1"/>
    <col min="4" max="4" width="17.40625" customWidth="1"/>
    <col min="5" max="33" width="10.40625" customWidth="1"/>
    <col min="34" max="36" width="10" customWidth="1"/>
  </cols>
  <sheetData>
    <row r="1" spans="1:33" x14ac:dyDescent="0.75">
      <c r="A1" s="1" t="s">
        <v>8</v>
      </c>
      <c r="B1" s="1" t="s">
        <v>9</v>
      </c>
      <c r="C1" s="1" t="s">
        <v>10</v>
      </c>
    </row>
    <row r="2" spans="1:33" x14ac:dyDescent="0.75">
      <c r="A2" t="s">
        <v>13</v>
      </c>
      <c r="B2" t="s">
        <v>13</v>
      </c>
      <c r="C2" t="s">
        <v>14</v>
      </c>
    </row>
    <row r="3" spans="1:33" x14ac:dyDescent="0.75">
      <c r="A3" t="s">
        <v>12</v>
      </c>
      <c r="B3" t="s">
        <v>12</v>
      </c>
      <c r="C3" t="s">
        <v>19</v>
      </c>
    </row>
    <row r="4" spans="1:33" x14ac:dyDescent="0.75">
      <c r="A4" t="s">
        <v>11</v>
      </c>
      <c r="B4" t="s">
        <v>11</v>
      </c>
      <c r="C4" t="s">
        <v>16</v>
      </c>
    </row>
    <row r="7" spans="1:33" x14ac:dyDescent="0.75">
      <c r="D7" s="3" t="s">
        <v>20</v>
      </c>
      <c r="E7" s="3" t="s">
        <v>145</v>
      </c>
      <c r="F7" s="3" t="s">
        <v>146</v>
      </c>
      <c r="G7" s="3" t="s">
        <v>147</v>
      </c>
      <c r="H7" s="3" t="s">
        <v>148</v>
      </c>
      <c r="I7" s="3" t="s">
        <v>21</v>
      </c>
      <c r="J7" s="3" t="s">
        <v>22</v>
      </c>
      <c r="K7" s="3" t="s">
        <v>149</v>
      </c>
      <c r="L7" s="3" t="s">
        <v>150</v>
      </c>
      <c r="M7" s="3" t="s">
        <v>151</v>
      </c>
      <c r="N7" s="3" t="s">
        <v>152</v>
      </c>
      <c r="O7" s="3" t="s">
        <v>153</v>
      </c>
      <c r="P7" s="3" t="s">
        <v>154</v>
      </c>
      <c r="Q7" s="3" t="s">
        <v>155</v>
      </c>
      <c r="R7" s="3" t="s">
        <v>156</v>
      </c>
      <c r="S7" s="3" t="s">
        <v>157</v>
      </c>
      <c r="T7" s="3" t="s">
        <v>158</v>
      </c>
      <c r="U7" s="3" t="s">
        <v>159</v>
      </c>
      <c r="V7" s="3" t="s">
        <v>160</v>
      </c>
      <c r="W7" s="3" t="s">
        <v>23</v>
      </c>
      <c r="X7" s="3" t="s">
        <v>24</v>
      </c>
      <c r="Y7" s="3" t="s">
        <v>161</v>
      </c>
      <c r="Z7" s="3" t="s">
        <v>162</v>
      </c>
      <c r="AA7" s="3" t="s">
        <v>163</v>
      </c>
      <c r="AB7" s="3" t="s">
        <v>25</v>
      </c>
      <c r="AC7" s="3" t="s">
        <v>164</v>
      </c>
      <c r="AD7" s="3" t="s">
        <v>165</v>
      </c>
      <c r="AE7" s="3" t="s">
        <v>166</v>
      </c>
      <c r="AF7" s="3" t="s">
        <v>167</v>
      </c>
      <c r="AG7" s="3" t="s">
        <v>168</v>
      </c>
    </row>
    <row r="8" spans="1:33" x14ac:dyDescent="0.75">
      <c r="D8" s="4">
        <f>IF('Criteria 1'!$D$2="Fully Compliant",1,IF('Criteria 1'!$D$2="Partially Compliant",2,IF('Criteria 1'!$D$2="Non Compliant",3,0)))</f>
        <v>1</v>
      </c>
      <c r="E8" s="4">
        <f>IF('Criteria 2a'!$D$2="Fully Compliant",1,IF('Criteria 2a'!$D$2="Partially Compliant",2,IF('Criteria 2a'!$D$2="Non Compliant",3,0)))</f>
        <v>1</v>
      </c>
      <c r="F8" s="4">
        <f>IF('Criteria 2b'!$D$2="Fully Compliant",1,IF('Criteria 2b'!$D$2="Partially Compliant",2,IF('Criteria 2b'!$D$2="Non Compliant",3,0)))</f>
        <v>1</v>
      </c>
      <c r="G8" s="4">
        <f>IF('Criteria 2c'!$D$2="Fully Compliant",1,IF('Criteria 2c'!$D$2="Partially Compliant",2,IF('Criteria 2c'!$D$2="Non Compliant",3,0)))</f>
        <v>1</v>
      </c>
      <c r="H8" s="4">
        <f>IF('Criteria 3'!$D$2="Fully Compliant",1,IF('Criteria 3'!$D$2="Partially Compliant",2,IF('Criteria 3'!$D$2="Non Compliant",3,0)))</f>
        <v>1</v>
      </c>
      <c r="I8" s="4">
        <f>IF('Criteria 4 '!$D$2="Fully Compliant",1,IF('Criteria 4 '!$D$2="Partially Compliant",2,IF('Criteria 4 '!$D$2="Non Compliant",3,0)))</f>
        <v>1</v>
      </c>
      <c r="J8" s="4">
        <f>IF('Criteria 5'!$D$2="Fully Compliant",1,IF('Criteria 5'!$D$2="Partially Compliant",2,IF('Criteria 5'!$D$2="Non Compliant",3,0)))</f>
        <v>1</v>
      </c>
      <c r="K8" s="4">
        <f>IF('Criteria 6a'!$D$2="Fully Compliant",1,IF('Criteria 6a'!$D$2="Partially Compliant",2,IF('Criteria 6a'!$D$2="Non Compliant",3,0)))</f>
        <v>1</v>
      </c>
      <c r="L8" s="4">
        <f>IF('Criteria 6b'!$D$2="Fully Compliant",1,IF('Criteria 6b'!$D$2="Partially Compliant",2,IF('Criteria 6b'!$D$2="Non Compliant",3,0)))</f>
        <v>1</v>
      </c>
      <c r="M8" s="4">
        <f>IF('Criteria 6c'!$D$2="Fully Compliant",1,IF('Criteria 6c'!$D$2="Partially Compliant",2,IF('Criteria 6c'!$D$2="Non Compliant",3,0)))</f>
        <v>1</v>
      </c>
      <c r="N8" s="4">
        <f>IF('Criteria 6d'!$D$2="Fully Compliant",1,IF('Criteria 6d'!$D$2="Partially Compliant",2,IF('Criteria 6d'!$D$2="Non Compliant",3,0)))</f>
        <v>1</v>
      </c>
      <c r="O8" s="4">
        <f>IF('Criteria 6e'!$D$2="Fully Compliant",1,IF('Criteria 6e'!$D$2="Partially Compliant",2,IF('Criteria 6e'!$D$2="Non Compliant",3,0)))</f>
        <v>1</v>
      </c>
      <c r="P8" s="4">
        <f>IF('Criteria 6f'!$D$2="Fully Compliant",1,IF('Criteria 6f'!$D$2="Partially Compliant",2,IF('Criteria 6f'!$D$2="Non Compliant",3,0)))</f>
        <v>1</v>
      </c>
      <c r="Q8" s="4">
        <f>IF('Criteria 6g'!$D$2="Fully Compliant",1,IF('Criteria 6g'!$D$2="Partially Compliant",2,IF('Criteria 6g'!$D$2="Non Compliant",3,0)))</f>
        <v>1</v>
      </c>
      <c r="R8" s="4">
        <f>IF('Criteria 6h'!$D$2="Fully Compliant",1,IF('Criteria 6h'!$D$2="Partially Compliant",2,IF('Criteria 6h'!$D$2="Non Compliant",3,0)))</f>
        <v>1</v>
      </c>
      <c r="S8" s="4">
        <f>IF('Criteria 6i'!$D$2="Fully Compliant",1,IF('Criteria 6i'!$D$2="Partially Compliant",2,IF('Criteria 6i'!$D$2="Non Compliant",3,0)))</f>
        <v>1</v>
      </c>
      <c r="T8" s="4">
        <f>IF('Criteria 6j'!$D$2="Fully Compliant",1,IF('Criteria 6j'!$D$2="Partially Compliant",2,IF('Criteria 6j'!$D$2="Non Compliant",3,0)))</f>
        <v>1</v>
      </c>
      <c r="U8" s="4">
        <f>IF('Criteria 6k'!$D$2="Fully Compliant",1,IF('Criteria 6k'!$D$2="Partially Compliant",2,IF('Criteria 6k'!$D$2="Non Compliant",3,0)))</f>
        <v>1</v>
      </c>
      <c r="V8" s="4">
        <f>IF('Criteria 7'!$D$2="Fully Compliant",1,IF('Criteria 7'!$D$2="Partially Compliant",2,IF('Criteria 7'!$D$2="Non Compliant",3,0)))</f>
        <v>1</v>
      </c>
      <c r="W8" s="4">
        <f>IF('Criteria 8'!$D$2="Fully Compliant",1,IF('Criteria 6h'!$D$2="Partially Compliant",2,IF('Criteria 6h'!$D$2="Non Compliant",3,0)))</f>
        <v>1</v>
      </c>
      <c r="X8" s="4">
        <f>IF('Criteria 9'!$D$2="Fully Compliant",1,IF('Criteria 9'!$D$2="Partially Compliant",2,IF('Criteria 9'!$D$2="Non Compliant",3,0)))</f>
        <v>1</v>
      </c>
      <c r="Y8" s="4">
        <f>IF('Criteria 10'!$D$2="Fully Compliant",1,IF('Criteria 10'!$D$2="Partially Compliant",2,IF('Criteria 10'!$D$2="Non Compliant",3,0)))</f>
        <v>1</v>
      </c>
      <c r="Z8" s="4">
        <f>IF('Criteria 11a'!$D$2="Fully Compliant",1,IF('Criteria 11a'!$D$2="Partially Compliant",2,IF('Criteria 11a'!$D$2="Non Compliant",3,0)))</f>
        <v>1</v>
      </c>
      <c r="AA8" s="4">
        <f>IF('Criteria 11b'!$D$2="Fully Compliant",1,IF('Criteria 11b'!$D$2="Partially Compliant",2,IF('Criteria 11b'!$D$2="Non Compliant",3,0)))</f>
        <v>1</v>
      </c>
      <c r="AB8" s="4">
        <f>IF('Criteria 12'!$D$2="Fully Compliant",1,IF('Criteria 12'!$D$2="Partially Compliant",2,IF('Criteria 12'!$D$2="Non Compliant",3,0)))</f>
        <v>1</v>
      </c>
      <c r="AC8" s="4">
        <f>IF('Criteria 13a'!$D$2="Fully Compliant",1,IF('Criteria 13a'!$D$2="Partially Compliant",2,IF('Criteria 13a'!$D$2="Non Compliant",3,0)))</f>
        <v>1</v>
      </c>
      <c r="AD8" s="4">
        <f>IF('Criteria 13b'!$D$2="Fully Compliant",1,IF('Criteria 13b'!$D$2="Partially Compliant",2,IF('Criteria 13b'!$D$2="Non Compliant",3,0)))</f>
        <v>1</v>
      </c>
      <c r="AE8" s="4">
        <f>IF('Criteria 13c'!$D$2="Fully Compliant",1,IF('Criteria 13c'!$D$2="Partially Compliant",2,IF('Criteria 13c'!$D$2="Non Compliant",3,0)))</f>
        <v>1</v>
      </c>
      <c r="AF8" s="4">
        <f>IF('Criteria 14'!$D$2="Fully Compliant",1,IF('Criteria 14'!$D$2="Partially Compliant",2,IF('Criteria 14'!$D$2="Non Compliant",3,0)))</f>
        <v>1</v>
      </c>
      <c r="AG8" s="4">
        <f>IF('Criteria 15'!$D$2="Fully Compliant",1,IF('Criteria 15'!$D$2="Partially Compliant",2,IF('Criteria 15'!$D$2="Non Compliant",3,0)))</f>
        <v>1</v>
      </c>
    </row>
    <row r="9" spans="1:33" x14ac:dyDescent="0.75">
      <c r="A9" s="19"/>
    </row>
    <row r="10" spans="1:33" x14ac:dyDescent="0.75">
      <c r="A10" s="19"/>
      <c r="D10" s="20" t="s">
        <v>14</v>
      </c>
      <c r="E10" s="21">
        <f>COUNTIF($D$8:$AJ$8,1)</f>
        <v>30</v>
      </c>
    </row>
    <row r="11" spans="1:33" x14ac:dyDescent="0.75">
      <c r="A11" s="19"/>
      <c r="D11" s="20" t="s">
        <v>26</v>
      </c>
      <c r="E11" s="22">
        <f>COUNTIF($D$8:$AJ$8,2)</f>
        <v>0</v>
      </c>
    </row>
    <row r="12" spans="1:33" x14ac:dyDescent="0.75">
      <c r="A12" s="19"/>
      <c r="D12" s="20" t="s">
        <v>27</v>
      </c>
      <c r="E12" s="23">
        <f>COUNTIF($D$8:$AJ$8,3)</f>
        <v>0</v>
      </c>
    </row>
    <row r="13" spans="1:33" x14ac:dyDescent="0.75">
      <c r="A13" s="19"/>
    </row>
    <row r="14" spans="1:33" x14ac:dyDescent="0.75">
      <c r="A14" s="19"/>
    </row>
    <row r="15" spans="1:33" x14ac:dyDescent="0.75">
      <c r="A15" s="19"/>
    </row>
    <row r="16" spans="1:33" x14ac:dyDescent="0.75">
      <c r="A16" s="19"/>
    </row>
    <row r="17" spans="1:1" x14ac:dyDescent="0.75">
      <c r="A17" s="19"/>
    </row>
    <row r="18" spans="1:1" x14ac:dyDescent="0.75">
      <c r="A18" s="19"/>
    </row>
    <row r="19" spans="1:1" x14ac:dyDescent="0.75">
      <c r="A19" s="19"/>
    </row>
    <row r="20" spans="1:1" x14ac:dyDescent="0.75">
      <c r="A20" s="19"/>
    </row>
    <row r="21" spans="1:1" x14ac:dyDescent="0.75">
      <c r="A21" s="19"/>
    </row>
    <row r="22" spans="1:1" x14ac:dyDescent="0.75">
      <c r="A22" s="19"/>
    </row>
    <row r="23" spans="1:1" x14ac:dyDescent="0.75">
      <c r="A23" s="19"/>
    </row>
    <row r="24" spans="1:1" x14ac:dyDescent="0.75">
      <c r="A24" s="19"/>
    </row>
  </sheetData>
  <phoneticPr fontId="2" type="noConversion"/>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FD62A-AE22-4154-9BA7-2DED83735EC2}">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74.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3.25" customHeight="1" x14ac:dyDescent="0.75">
      <c r="A1" s="30" t="s">
        <v>131</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379</v>
      </c>
      <c r="B3" s="3"/>
      <c r="C3" s="3"/>
      <c r="D3" s="4"/>
      <c r="E3" s="35"/>
      <c r="F3" s="36"/>
      <c r="G3" s="44"/>
      <c r="H3" s="35"/>
    </row>
    <row r="4" spans="1:8" ht="39.4" customHeight="1" x14ac:dyDescent="0.75">
      <c r="A4" s="34" t="s">
        <v>380</v>
      </c>
      <c r="B4" s="3"/>
      <c r="C4" s="3"/>
      <c r="D4" s="4"/>
      <c r="E4" s="35"/>
      <c r="F4" s="36"/>
      <c r="G4" s="44"/>
      <c r="H4" s="69"/>
    </row>
    <row r="5" spans="1:8" ht="39.4" customHeight="1" x14ac:dyDescent="0.75">
      <c r="A5" s="34" t="s">
        <v>381</v>
      </c>
      <c r="B5" s="3"/>
      <c r="C5" s="3"/>
      <c r="D5" s="4"/>
      <c r="E5" s="35"/>
      <c r="F5" s="36"/>
      <c r="G5" s="44"/>
      <c r="H5" s="35"/>
    </row>
    <row r="6" spans="1:8" ht="39.4" customHeight="1" x14ac:dyDescent="0.75">
      <c r="A6" s="34" t="s">
        <v>382</v>
      </c>
      <c r="B6" s="3"/>
      <c r="C6" s="3"/>
      <c r="D6" s="4"/>
      <c r="E6" s="35"/>
      <c r="F6" s="36"/>
      <c r="G6" s="44"/>
      <c r="H6" s="69"/>
    </row>
    <row r="7" spans="1:8" ht="39.4" customHeight="1" x14ac:dyDescent="0.75">
      <c r="A7" s="34" t="s">
        <v>383</v>
      </c>
      <c r="B7" s="3"/>
      <c r="C7" s="3"/>
      <c r="D7" s="4"/>
      <c r="E7" s="35"/>
      <c r="F7" s="36"/>
      <c r="G7" s="44"/>
      <c r="H7" s="35"/>
    </row>
    <row r="8" spans="1:8" ht="39.4" customHeight="1" x14ac:dyDescent="0.75">
      <c r="A8" s="34" t="s">
        <v>384</v>
      </c>
      <c r="B8" s="3"/>
      <c r="C8" s="3"/>
      <c r="D8" s="4"/>
      <c r="E8" s="35"/>
      <c r="F8" s="36"/>
      <c r="G8" s="44"/>
      <c r="H8" s="69"/>
    </row>
    <row r="9" spans="1:8" ht="39.4" customHeight="1" x14ac:dyDescent="0.75">
      <c r="A9" s="34" t="s">
        <v>385</v>
      </c>
      <c r="B9" s="3"/>
      <c r="C9" s="3"/>
      <c r="D9" s="4"/>
      <c r="E9" s="35"/>
      <c r="F9" s="36"/>
      <c r="G9" s="44"/>
      <c r="H9" s="35"/>
    </row>
    <row r="10" spans="1:8" ht="39.4" customHeight="1" x14ac:dyDescent="0.75">
      <c r="A10" s="34" t="s">
        <v>386</v>
      </c>
      <c r="B10" s="3"/>
      <c r="C10" s="3"/>
      <c r="D10" s="4"/>
      <c r="E10" s="35"/>
      <c r="F10" s="36"/>
      <c r="G10" s="44"/>
      <c r="H10" s="69"/>
    </row>
    <row r="11" spans="1:8" ht="39.4" customHeight="1" x14ac:dyDescent="0.75">
      <c r="A11" s="34" t="s">
        <v>387</v>
      </c>
      <c r="B11" s="3"/>
      <c r="C11" s="3"/>
      <c r="D11" s="4"/>
      <c r="E11" s="35"/>
      <c r="F11" s="36"/>
      <c r="G11" s="44"/>
      <c r="H11" s="40"/>
    </row>
    <row r="12" spans="1:8" ht="39.4" customHeight="1" x14ac:dyDescent="0.75">
      <c r="A12" s="34" t="s">
        <v>388</v>
      </c>
      <c r="B12" s="38"/>
      <c r="C12" s="38"/>
      <c r="D12" s="39"/>
      <c r="E12" s="40"/>
      <c r="F12" s="41"/>
      <c r="G12" s="45"/>
      <c r="H12" s="69"/>
    </row>
  </sheetData>
  <phoneticPr fontId="2" type="noConversion"/>
  <conditionalFormatting sqref="B2:B12">
    <cfRule type="cellIs" dxfId="36" priority="7" operator="equal">
      <formula>"Low"</formula>
    </cfRule>
    <cfRule type="cellIs" dxfId="35" priority="8" operator="equal">
      <formula>"Medium"</formula>
    </cfRule>
    <cfRule type="cellIs" dxfId="34" priority="9" operator="equal">
      <formula>"High"</formula>
    </cfRule>
  </conditionalFormatting>
  <conditionalFormatting sqref="C2:C12">
    <cfRule type="cellIs" dxfId="33" priority="4" operator="equal">
      <formula>"Low"</formula>
    </cfRule>
    <cfRule type="cellIs" dxfId="32" priority="5" operator="equal">
      <formula>"Medium"</formula>
    </cfRule>
    <cfRule type="cellIs" dxfId="3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2597E22-D276-4BCC-970B-1C0F3CAB6E44}">
            <xm:f>Lists!$C$4</xm:f>
            <x14:dxf>
              <font>
                <color auto="1"/>
              </font>
              <fill>
                <patternFill>
                  <bgColor rgb="FFFF3300"/>
                </patternFill>
              </fill>
            </x14:dxf>
          </x14:cfRule>
          <x14:cfRule type="cellIs" priority="2" operator="equal" id="{B691E80B-F74C-458E-B402-74FD6E629E75}">
            <xm:f>Lists!$C$3</xm:f>
            <x14:dxf>
              <font>
                <color auto="1"/>
              </font>
              <fill>
                <patternFill>
                  <bgColor rgb="FFFFC000"/>
                </patternFill>
              </fill>
            </x14:dxf>
          </x14:cfRule>
          <x14:cfRule type="cellIs" priority="3" operator="equal" id="{91FBA48F-D529-4378-A8E6-0E9F7B30578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33863B4-6249-4740-A3B6-D9B099FF1821}">
          <x14:formula1>
            <xm:f>Lists!$C$2:$C$4</xm:f>
          </x14:formula1>
          <xm:sqref>D3:D50</xm:sqref>
        </x14:dataValidation>
        <x14:dataValidation type="list" allowBlank="1" showInputMessage="1" showErrorMessage="1" xr:uid="{E4680A5B-1D4F-4723-920B-2D392E138A57}">
          <x14:formula1>
            <xm:f>Lists!$B$2:$B$4</xm:f>
          </x14:formula1>
          <xm:sqref>C2:C50</xm:sqref>
        </x14:dataValidation>
        <x14:dataValidation type="list" allowBlank="1" showInputMessage="1" showErrorMessage="1" xr:uid="{B140355E-67F8-4DDA-8183-643159583A01}">
          <x14:formula1>
            <xm:f>Lists!$A$2:$A$4</xm:f>
          </x14:formula1>
          <xm:sqref>B2:B50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7FF51-95F2-4282-AC36-7B9AC76D4214}">
  <dimension ref="A1:H12"/>
  <sheetViews>
    <sheetView workbookViewId="0">
      <pane ySplit="1" topLeftCell="A2" activePane="bottomLeft" state="frozen"/>
      <selection pane="bottomLeft" activeCell="A9" sqref="A9"/>
    </sheetView>
  </sheetViews>
  <sheetFormatPr defaultColWidth="9" defaultRowHeight="39.4" customHeight="1" x14ac:dyDescent="0.75"/>
  <cols>
    <col min="1" max="1" width="74.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3.25" customHeight="1" x14ac:dyDescent="0.75">
      <c r="A1" s="30" t="s">
        <v>132</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389</v>
      </c>
      <c r="B3" s="3"/>
      <c r="C3" s="3"/>
      <c r="D3" s="4"/>
      <c r="E3" s="35"/>
      <c r="F3" s="36"/>
      <c r="G3" s="44"/>
      <c r="H3" s="35"/>
    </row>
    <row r="4" spans="1:8" ht="39.4" customHeight="1" x14ac:dyDescent="0.75">
      <c r="A4" s="34" t="s">
        <v>390</v>
      </c>
      <c r="B4" s="3"/>
      <c r="C4" s="3"/>
      <c r="D4" s="4"/>
      <c r="E4" s="35"/>
      <c r="F4" s="36"/>
      <c r="G4" s="44"/>
      <c r="H4" s="69"/>
    </row>
    <row r="5" spans="1:8" ht="39.4" customHeight="1" x14ac:dyDescent="0.75">
      <c r="A5" s="34" t="s">
        <v>391</v>
      </c>
      <c r="B5" s="3"/>
      <c r="C5" s="3"/>
      <c r="D5" s="4"/>
      <c r="E5" s="35"/>
      <c r="F5" s="36"/>
      <c r="G5" s="44"/>
      <c r="H5" s="35"/>
    </row>
    <row r="6" spans="1:8" ht="39.4" customHeight="1" x14ac:dyDescent="0.75">
      <c r="A6" s="34" t="s">
        <v>392</v>
      </c>
      <c r="B6" s="3"/>
      <c r="C6" s="3"/>
      <c r="D6" s="4"/>
      <c r="E6" s="35"/>
      <c r="F6" s="36"/>
      <c r="G6" s="44"/>
      <c r="H6" s="69"/>
    </row>
    <row r="7" spans="1:8" ht="39.4" customHeight="1" x14ac:dyDescent="0.75">
      <c r="A7" s="34" t="s">
        <v>393</v>
      </c>
      <c r="B7" s="3"/>
      <c r="C7" s="3"/>
      <c r="D7" s="4"/>
      <c r="E7" s="35"/>
      <c r="F7" s="36"/>
      <c r="G7" s="44"/>
      <c r="H7" s="35"/>
    </row>
    <row r="8" spans="1:8" ht="39.4" customHeight="1" x14ac:dyDescent="0.75">
      <c r="A8" s="34" t="s">
        <v>394</v>
      </c>
      <c r="B8" s="3"/>
      <c r="C8" s="3"/>
      <c r="D8" s="4"/>
      <c r="E8" s="35"/>
      <c r="F8" s="36"/>
      <c r="G8" s="44"/>
      <c r="H8" s="69"/>
    </row>
    <row r="9" spans="1:8" ht="39.4" customHeight="1" x14ac:dyDescent="0.75">
      <c r="A9" s="34" t="s">
        <v>395</v>
      </c>
      <c r="B9" s="3"/>
      <c r="C9" s="3"/>
      <c r="D9" s="4"/>
      <c r="E9" s="35"/>
      <c r="F9" s="36"/>
      <c r="G9" s="44"/>
      <c r="H9" s="35"/>
    </row>
    <row r="10" spans="1:8" ht="39.4" customHeight="1" x14ac:dyDescent="0.75">
      <c r="A10" s="34" t="s">
        <v>396</v>
      </c>
      <c r="B10" s="3"/>
      <c r="C10" s="3"/>
      <c r="D10" s="4"/>
      <c r="E10" s="35"/>
      <c r="F10" s="36"/>
      <c r="G10" s="44"/>
      <c r="H10" s="69"/>
    </row>
    <row r="11" spans="1:8" ht="39.4" customHeight="1" x14ac:dyDescent="0.75">
      <c r="A11" s="34" t="s">
        <v>397</v>
      </c>
      <c r="B11" s="3"/>
      <c r="C11" s="3"/>
      <c r="D11" s="4"/>
      <c r="E11" s="35"/>
      <c r="F11" s="36"/>
      <c r="G11" s="44"/>
      <c r="H11" s="40"/>
    </row>
    <row r="12" spans="1:8" ht="39.4" customHeight="1" x14ac:dyDescent="0.75">
      <c r="A12" s="34" t="s">
        <v>398</v>
      </c>
      <c r="B12" s="38"/>
      <c r="C12" s="38"/>
      <c r="D12" s="39"/>
      <c r="E12" s="40"/>
      <c r="F12" s="41"/>
      <c r="G12" s="45"/>
      <c r="H12" s="69"/>
    </row>
  </sheetData>
  <phoneticPr fontId="2" type="noConversion"/>
  <conditionalFormatting sqref="B2:B12">
    <cfRule type="cellIs" dxfId="27" priority="7" operator="equal">
      <formula>"Low"</formula>
    </cfRule>
    <cfRule type="cellIs" dxfId="26" priority="8" operator="equal">
      <formula>"Medium"</formula>
    </cfRule>
    <cfRule type="cellIs" dxfId="25" priority="9" operator="equal">
      <formula>"High"</formula>
    </cfRule>
  </conditionalFormatting>
  <conditionalFormatting sqref="C2:C12">
    <cfRule type="cellIs" dxfId="24" priority="4" operator="equal">
      <formula>"Low"</formula>
    </cfRule>
    <cfRule type="cellIs" dxfId="23" priority="5" operator="equal">
      <formula>"Medium"</formula>
    </cfRule>
    <cfRule type="cellIs" dxfId="2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EA7EA52-EB6F-4776-A149-E9DC39CDAAA7}">
            <xm:f>Lists!$C$4</xm:f>
            <x14:dxf>
              <font>
                <color auto="1"/>
              </font>
              <fill>
                <patternFill>
                  <bgColor rgb="FFFF3300"/>
                </patternFill>
              </fill>
            </x14:dxf>
          </x14:cfRule>
          <x14:cfRule type="cellIs" priority="2" operator="equal" id="{F334CC40-5887-46DB-BB30-739DB091A9C4}">
            <xm:f>Lists!$C$3</xm:f>
            <x14:dxf>
              <font>
                <color auto="1"/>
              </font>
              <fill>
                <patternFill>
                  <bgColor rgb="FFFFC000"/>
                </patternFill>
              </fill>
            </x14:dxf>
          </x14:cfRule>
          <x14:cfRule type="cellIs" priority="3" operator="equal" id="{3172A696-6062-41D8-934C-90C05308B54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1745C5F-A37E-4826-8509-9EDFC70CE878}">
          <x14:formula1>
            <xm:f>Lists!$A$2:$A$4</xm:f>
          </x14:formula1>
          <xm:sqref>B2:B50</xm:sqref>
        </x14:dataValidation>
        <x14:dataValidation type="list" allowBlank="1" showInputMessage="1" showErrorMessage="1" xr:uid="{5B06A2B0-2CAA-479E-823C-73402061C87A}">
          <x14:formula1>
            <xm:f>Lists!$B$2:$B$4</xm:f>
          </x14:formula1>
          <xm:sqref>C2:C50</xm:sqref>
        </x14:dataValidation>
        <x14:dataValidation type="list" allowBlank="1" showInputMessage="1" showErrorMessage="1" xr:uid="{C4157761-B3E0-40F1-AA7D-277DD8E814F2}">
          <x14:formula1>
            <xm:f>Lists!$C$2:$C$4</xm:f>
          </x14:formula1>
          <xm:sqref>D3:D50</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685B-D534-4B05-830D-A82E625FE2EF}">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74.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8.75" customHeight="1" x14ac:dyDescent="0.75">
      <c r="A1" s="30" t="s">
        <v>135</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399</v>
      </c>
      <c r="B3" s="3"/>
      <c r="C3" s="3"/>
      <c r="D3" s="4"/>
      <c r="E3" s="35"/>
      <c r="F3" s="36"/>
      <c r="G3" s="44"/>
      <c r="H3" s="35"/>
    </row>
    <row r="4" spans="1:8" ht="39.4" customHeight="1" x14ac:dyDescent="0.75">
      <c r="A4" s="34" t="s">
        <v>400</v>
      </c>
      <c r="B4" s="3"/>
      <c r="C4" s="3"/>
      <c r="D4" s="4"/>
      <c r="E4" s="35"/>
      <c r="F4" s="36"/>
      <c r="G4" s="44"/>
      <c r="H4" s="69"/>
    </row>
    <row r="5" spans="1:8" ht="39.4" customHeight="1" x14ac:dyDescent="0.75">
      <c r="A5" s="34" t="s">
        <v>401</v>
      </c>
      <c r="B5" s="3"/>
      <c r="C5" s="3"/>
      <c r="D5" s="4"/>
      <c r="E5" s="35"/>
      <c r="F5" s="36"/>
      <c r="G5" s="44"/>
      <c r="H5" s="35"/>
    </row>
    <row r="6" spans="1:8" ht="39.4" customHeight="1" x14ac:dyDescent="0.75">
      <c r="A6" s="34" t="s">
        <v>402</v>
      </c>
      <c r="B6" s="3"/>
      <c r="C6" s="3"/>
      <c r="D6" s="4"/>
      <c r="E6" s="35"/>
      <c r="F6" s="36"/>
      <c r="G6" s="44"/>
      <c r="H6" s="69"/>
    </row>
    <row r="7" spans="1:8" ht="39.4" customHeight="1" x14ac:dyDescent="0.75">
      <c r="A7" s="34" t="s">
        <v>403</v>
      </c>
      <c r="B7" s="3"/>
      <c r="C7" s="3"/>
      <c r="D7" s="4"/>
      <c r="E7" s="35"/>
      <c r="F7" s="36"/>
      <c r="G7" s="44"/>
      <c r="H7" s="35"/>
    </row>
    <row r="8" spans="1:8" ht="39.4" customHeight="1" x14ac:dyDescent="0.75">
      <c r="A8" s="34" t="s">
        <v>404</v>
      </c>
      <c r="B8" s="3"/>
      <c r="C8" s="3"/>
      <c r="D8" s="4"/>
      <c r="E8" s="35"/>
      <c r="F8" s="36"/>
      <c r="G8" s="44"/>
      <c r="H8" s="69"/>
    </row>
    <row r="9" spans="1:8" ht="39.4" customHeight="1" x14ac:dyDescent="0.75">
      <c r="A9" s="34" t="s">
        <v>405</v>
      </c>
      <c r="B9" s="3"/>
      <c r="C9" s="3"/>
      <c r="D9" s="4"/>
      <c r="E9" s="35"/>
      <c r="F9" s="36"/>
      <c r="G9" s="44"/>
      <c r="H9" s="35"/>
    </row>
    <row r="10" spans="1:8" ht="39.4" customHeight="1" x14ac:dyDescent="0.75">
      <c r="A10" s="34" t="s">
        <v>406</v>
      </c>
      <c r="B10" s="3"/>
      <c r="C10" s="3"/>
      <c r="D10" s="4"/>
      <c r="E10" s="35"/>
      <c r="F10" s="36"/>
      <c r="G10" s="44"/>
      <c r="H10" s="69"/>
    </row>
    <row r="11" spans="1:8" ht="39.4" customHeight="1" x14ac:dyDescent="0.75">
      <c r="A11" s="34" t="s">
        <v>407</v>
      </c>
      <c r="B11" s="3"/>
      <c r="C11" s="3"/>
      <c r="D11" s="4"/>
      <c r="E11" s="35"/>
      <c r="F11" s="36"/>
      <c r="G11" s="44"/>
      <c r="H11" s="40"/>
    </row>
    <row r="12" spans="1:8" ht="39.4" customHeight="1" x14ac:dyDescent="0.75">
      <c r="A12" s="34" t="s">
        <v>408</v>
      </c>
      <c r="B12" s="38"/>
      <c r="C12" s="38"/>
      <c r="D12" s="39"/>
      <c r="E12" s="40"/>
      <c r="F12" s="41"/>
      <c r="G12" s="45"/>
      <c r="H12" s="69"/>
    </row>
  </sheetData>
  <phoneticPr fontId="2" type="noConversion"/>
  <conditionalFormatting sqref="B2:B12">
    <cfRule type="cellIs" dxfId="18" priority="7" operator="equal">
      <formula>"Low"</formula>
    </cfRule>
    <cfRule type="cellIs" dxfId="17" priority="8" operator="equal">
      <formula>"Medium"</formula>
    </cfRule>
    <cfRule type="cellIs" dxfId="16" priority="9" operator="equal">
      <formula>"High"</formula>
    </cfRule>
  </conditionalFormatting>
  <conditionalFormatting sqref="C2:C12">
    <cfRule type="cellIs" dxfId="15" priority="4" operator="equal">
      <formula>"Low"</formula>
    </cfRule>
    <cfRule type="cellIs" dxfId="14" priority="5" operator="equal">
      <formula>"Medium"</formula>
    </cfRule>
    <cfRule type="cellIs" dxfId="1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B8A0CBA-9E20-4F3B-B16D-BFB692493043}">
            <xm:f>Lists!$C$4</xm:f>
            <x14:dxf>
              <font>
                <color auto="1"/>
              </font>
              <fill>
                <patternFill>
                  <bgColor rgb="FFFF3300"/>
                </patternFill>
              </fill>
            </x14:dxf>
          </x14:cfRule>
          <x14:cfRule type="cellIs" priority="2" operator="equal" id="{8BBB2468-C8AB-4D9D-8452-3BEAEB59E754}">
            <xm:f>Lists!$C$3</xm:f>
            <x14:dxf>
              <font>
                <color auto="1"/>
              </font>
              <fill>
                <patternFill>
                  <bgColor rgb="FFFFC000"/>
                </patternFill>
              </fill>
            </x14:dxf>
          </x14:cfRule>
          <x14:cfRule type="cellIs" priority="3" operator="equal" id="{623A2B8A-156A-4091-9E9E-F254D6B8C2D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064700A-BA80-463F-A488-27560F25EE2B}">
          <x14:formula1>
            <xm:f>Lists!$C$2:$C$4</xm:f>
          </x14:formula1>
          <xm:sqref>D3:D50</xm:sqref>
        </x14:dataValidation>
        <x14:dataValidation type="list" allowBlank="1" showInputMessage="1" showErrorMessage="1" xr:uid="{96D172FF-BBBB-42E0-98BF-866EC14DFE1A}">
          <x14:formula1>
            <xm:f>Lists!$B$2:$B$4</xm:f>
          </x14:formula1>
          <xm:sqref>C2:C50</xm:sqref>
        </x14:dataValidation>
        <x14:dataValidation type="list" allowBlank="1" showInputMessage="1" showErrorMessage="1" xr:uid="{C80A7B46-FF65-4995-A874-FD907BE1385F}">
          <x14:formula1>
            <xm:f>Lists!$A$2:$A$4</xm:f>
          </x14:formula1>
          <xm:sqref>B2:B50</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pane ySplit="1" topLeftCell="A2" activePane="bottomLeft" state="frozen"/>
      <selection pane="bottomLeft" activeCell="A2" sqref="A2"/>
    </sheetView>
  </sheetViews>
  <sheetFormatPr defaultColWidth="9" defaultRowHeight="39.4" customHeight="1" x14ac:dyDescent="0.75"/>
  <cols>
    <col min="1" max="1" width="56.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136</v>
      </c>
      <c r="B1" s="31" t="s">
        <v>8</v>
      </c>
      <c r="C1" s="31" t="s">
        <v>9</v>
      </c>
      <c r="D1" s="31" t="s">
        <v>10</v>
      </c>
      <c r="E1" s="31" t="s">
        <v>29</v>
      </c>
      <c r="F1" s="31" t="s">
        <v>30</v>
      </c>
      <c r="G1" s="42" t="s">
        <v>31</v>
      </c>
      <c r="H1" s="71"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409</v>
      </c>
      <c r="B3" s="3"/>
      <c r="C3" s="3"/>
      <c r="D3" s="4"/>
      <c r="E3" s="35"/>
      <c r="F3" s="36"/>
      <c r="G3" s="44"/>
      <c r="H3" s="35"/>
    </row>
    <row r="4" spans="1:8" ht="39.4" customHeight="1" x14ac:dyDescent="0.75">
      <c r="A4" s="34" t="s">
        <v>410</v>
      </c>
      <c r="B4" s="3"/>
      <c r="C4" s="3"/>
      <c r="D4" s="4"/>
      <c r="E4" s="35"/>
      <c r="F4" s="36"/>
      <c r="G4" s="44"/>
      <c r="H4" s="69"/>
    </row>
    <row r="5" spans="1:8" ht="39.4" customHeight="1" x14ac:dyDescent="0.75">
      <c r="A5" s="34" t="s">
        <v>411</v>
      </c>
      <c r="B5" s="3"/>
      <c r="C5" s="3"/>
      <c r="D5" s="4"/>
      <c r="E5" s="35"/>
      <c r="F5" s="36"/>
      <c r="G5" s="44"/>
      <c r="H5" s="35"/>
    </row>
    <row r="6" spans="1:8" ht="39.4" customHeight="1" x14ac:dyDescent="0.75">
      <c r="A6" s="34" t="s">
        <v>412</v>
      </c>
      <c r="B6" s="3"/>
      <c r="C6" s="3"/>
      <c r="D6" s="4"/>
      <c r="E6" s="35"/>
      <c r="F6" s="36"/>
      <c r="G6" s="44"/>
      <c r="H6" s="69"/>
    </row>
    <row r="7" spans="1:8" ht="39.4" customHeight="1" x14ac:dyDescent="0.75">
      <c r="A7" s="34" t="s">
        <v>413</v>
      </c>
      <c r="B7" s="3"/>
      <c r="C7" s="3"/>
      <c r="D7" s="4"/>
      <c r="E7" s="35"/>
      <c r="F7" s="36"/>
      <c r="G7" s="44"/>
      <c r="H7" s="35"/>
    </row>
    <row r="8" spans="1:8" ht="39.4" customHeight="1" x14ac:dyDescent="0.75">
      <c r="A8" s="34" t="s">
        <v>414</v>
      </c>
      <c r="B8" s="3"/>
      <c r="C8" s="3"/>
      <c r="D8" s="4"/>
      <c r="E8" s="35"/>
      <c r="F8" s="36"/>
      <c r="G8" s="44"/>
      <c r="H8" s="69"/>
    </row>
    <row r="9" spans="1:8" ht="39.4" customHeight="1" x14ac:dyDescent="0.75">
      <c r="A9" s="34" t="s">
        <v>415</v>
      </c>
      <c r="B9" s="3"/>
      <c r="C9" s="3"/>
      <c r="D9" s="4"/>
      <c r="E9" s="35"/>
      <c r="F9" s="36"/>
      <c r="G9" s="44"/>
      <c r="H9" s="35"/>
    </row>
    <row r="10" spans="1:8" ht="39.4" customHeight="1" x14ac:dyDescent="0.75">
      <c r="A10" s="34" t="s">
        <v>416</v>
      </c>
      <c r="B10" s="3"/>
      <c r="C10" s="3"/>
      <c r="D10" s="4"/>
      <c r="E10" s="35"/>
      <c r="F10" s="36"/>
      <c r="G10" s="44"/>
      <c r="H10" s="69"/>
    </row>
    <row r="11" spans="1:8" ht="39.4" customHeight="1" x14ac:dyDescent="0.75">
      <c r="A11" s="34" t="s">
        <v>417</v>
      </c>
      <c r="B11" s="3"/>
      <c r="C11" s="3"/>
      <c r="D11" s="4"/>
      <c r="E11" s="35"/>
      <c r="F11" s="36"/>
      <c r="G11" s="44"/>
      <c r="H11" s="40"/>
    </row>
    <row r="12" spans="1:8" ht="39.4" customHeight="1" x14ac:dyDescent="0.75">
      <c r="A12" s="34" t="s">
        <v>418</v>
      </c>
      <c r="B12" s="38"/>
      <c r="C12" s="38"/>
      <c r="D12" s="39"/>
      <c r="E12" s="40"/>
      <c r="F12" s="41"/>
      <c r="G12" s="45"/>
      <c r="H12" s="69"/>
    </row>
  </sheetData>
  <phoneticPr fontId="2" type="noConversion"/>
  <conditionalFormatting sqref="B2:B12">
    <cfRule type="cellIs" dxfId="9" priority="7" operator="equal">
      <formula>"Low"</formula>
    </cfRule>
    <cfRule type="cellIs" dxfId="8" priority="8" operator="equal">
      <formula>"Medium"</formula>
    </cfRule>
    <cfRule type="cellIs" dxfId="7" priority="9" operator="equal">
      <formula>"High"</formula>
    </cfRule>
  </conditionalFormatting>
  <conditionalFormatting sqref="C2:C12">
    <cfRule type="cellIs" dxfId="6" priority="4" operator="equal">
      <formula>"Low"</formula>
    </cfRule>
    <cfRule type="cellIs" dxfId="5" priority="5" operator="equal">
      <formula>"Medium"</formula>
    </cfRule>
    <cfRule type="cellIs" dxfId="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90" zoomScaleNormal="90" workbookViewId="0">
      <pane ySplit="1" topLeftCell="A3" activePane="bottomLeft" state="frozen"/>
      <selection pane="bottomLeft" activeCell="A3" sqref="A3"/>
    </sheetView>
  </sheetViews>
  <sheetFormatPr defaultColWidth="9" defaultRowHeight="39.4" customHeight="1" x14ac:dyDescent="0.75"/>
  <cols>
    <col min="1" max="1" width="50.54296875" style="2" customWidth="1"/>
    <col min="2" max="3" width="12.1328125" style="2" customWidth="1"/>
    <col min="4" max="4" width="12.54296875" style="2" customWidth="1"/>
    <col min="5" max="5" width="19.54296875" style="2" customWidth="1"/>
    <col min="6" max="6" width="15.54296875" style="2" customWidth="1"/>
    <col min="7" max="7" width="50.54296875" style="2" customWidth="1"/>
    <col min="8" max="8" width="50.7265625" style="2" customWidth="1"/>
    <col min="9" max="16384" width="9" style="2"/>
  </cols>
  <sheetData>
    <row r="1" spans="1:8" s="32" customFormat="1" ht="81" customHeight="1" x14ac:dyDescent="0.75">
      <c r="A1" s="30" t="s">
        <v>86</v>
      </c>
      <c r="B1" s="31" t="s">
        <v>8</v>
      </c>
      <c r="C1" s="31" t="s">
        <v>9</v>
      </c>
      <c r="D1" s="31" t="s">
        <v>10</v>
      </c>
      <c r="E1" s="31" t="s">
        <v>29</v>
      </c>
      <c r="F1" s="31" t="s">
        <v>30</v>
      </c>
      <c r="G1" s="28" t="s">
        <v>31</v>
      </c>
      <c r="H1" s="28" t="s">
        <v>32</v>
      </c>
    </row>
    <row r="2" spans="1:8" ht="39.4" customHeight="1" x14ac:dyDescent="0.75">
      <c r="A2" s="33" t="s">
        <v>85</v>
      </c>
      <c r="B2" s="24"/>
      <c r="C2" s="24"/>
      <c r="D2" s="29" t="str">
        <f>IF(COUNTIF(D3:D49,"Non Compliant")&gt;0,"Non Compliant",IF(COUNTIF(D3:D49,"Partially Compliant")&gt;0,"Partially Compliant","Fully Compliant"))</f>
        <v>Fully Compliant</v>
      </c>
      <c r="E2" s="26"/>
      <c r="F2" s="27"/>
      <c r="G2" s="26"/>
      <c r="H2" s="26"/>
    </row>
    <row r="3" spans="1:8" ht="39.4" customHeight="1" x14ac:dyDescent="0.75">
      <c r="A3" s="34" t="s">
        <v>34</v>
      </c>
      <c r="B3" s="3"/>
      <c r="C3" s="3"/>
      <c r="D3" s="4"/>
      <c r="E3" s="35"/>
      <c r="F3" s="36"/>
      <c r="G3" s="35"/>
      <c r="H3" s="35"/>
    </row>
    <row r="4" spans="1:8" ht="39.4" customHeight="1" x14ac:dyDescent="0.75">
      <c r="A4" s="34" t="s">
        <v>35</v>
      </c>
      <c r="B4" s="3"/>
      <c r="C4" s="3"/>
      <c r="D4" s="4"/>
      <c r="E4" s="35"/>
      <c r="F4" s="36"/>
      <c r="G4" s="35"/>
      <c r="H4" s="35"/>
    </row>
    <row r="5" spans="1:8" ht="39.4" customHeight="1" x14ac:dyDescent="0.75">
      <c r="A5" s="34" t="s">
        <v>36</v>
      </c>
      <c r="B5" s="3"/>
      <c r="C5" s="3"/>
      <c r="D5" s="4"/>
      <c r="E5" s="35"/>
      <c r="F5" s="36"/>
      <c r="G5" s="35"/>
      <c r="H5" s="35"/>
    </row>
    <row r="6" spans="1:8" ht="39.4" customHeight="1" x14ac:dyDescent="0.75">
      <c r="A6" s="34" t="s">
        <v>37</v>
      </c>
      <c r="B6" s="3"/>
      <c r="C6" s="3"/>
      <c r="D6" s="4"/>
      <c r="E6" s="35"/>
      <c r="F6" s="36"/>
      <c r="G6" s="35"/>
      <c r="H6" s="35"/>
    </row>
    <row r="7" spans="1:8" ht="39.4" customHeight="1" x14ac:dyDescent="0.75">
      <c r="A7" s="34" t="s">
        <v>38</v>
      </c>
      <c r="B7" s="3"/>
      <c r="C7" s="3"/>
      <c r="D7" s="4"/>
      <c r="E7" s="35"/>
      <c r="F7" s="36"/>
      <c r="G7" s="35"/>
      <c r="H7" s="35"/>
    </row>
    <row r="8" spans="1:8" ht="39.4" customHeight="1" x14ac:dyDescent="0.75">
      <c r="A8" s="34" t="s">
        <v>39</v>
      </c>
      <c r="B8" s="3"/>
      <c r="C8" s="3"/>
      <c r="D8" s="4"/>
      <c r="E8" s="35"/>
      <c r="F8" s="36"/>
      <c r="G8" s="35"/>
      <c r="H8" s="35"/>
    </row>
    <row r="9" spans="1:8" ht="39.4" customHeight="1" x14ac:dyDescent="0.75">
      <c r="A9" s="34" t="s">
        <v>40</v>
      </c>
      <c r="B9" s="3"/>
      <c r="C9" s="3"/>
      <c r="D9" s="4"/>
      <c r="E9" s="35"/>
      <c r="F9" s="36"/>
      <c r="G9" s="35"/>
      <c r="H9" s="35"/>
    </row>
    <row r="10" spans="1:8" ht="39.4" customHeight="1" x14ac:dyDescent="0.75">
      <c r="A10" s="34" t="s">
        <v>41</v>
      </c>
      <c r="B10" s="3"/>
      <c r="C10" s="3"/>
      <c r="D10" s="4"/>
      <c r="E10" s="35"/>
      <c r="F10" s="36"/>
      <c r="G10" s="35"/>
      <c r="H10" s="35"/>
    </row>
    <row r="11" spans="1:8" ht="39.4" customHeight="1" x14ac:dyDescent="0.75">
      <c r="A11" s="34" t="s">
        <v>42</v>
      </c>
      <c r="B11" s="3"/>
      <c r="C11" s="3"/>
      <c r="D11" s="4"/>
      <c r="E11" s="35"/>
      <c r="F11" s="36"/>
      <c r="G11" s="35"/>
      <c r="H11" s="35"/>
    </row>
    <row r="12" spans="1:8" ht="39.4" customHeight="1" x14ac:dyDescent="0.75">
      <c r="A12" s="37" t="s">
        <v>43</v>
      </c>
      <c r="B12" s="38"/>
      <c r="C12" s="38"/>
      <c r="D12" s="39"/>
      <c r="E12" s="40"/>
      <c r="F12" s="41"/>
      <c r="G12" s="35"/>
      <c r="H12" s="35"/>
    </row>
  </sheetData>
  <phoneticPr fontId="2" type="noConversion"/>
  <conditionalFormatting sqref="B2:B12">
    <cfRule type="cellIs" dxfId="270" priority="7" operator="equal">
      <formula>"Low"</formula>
    </cfRule>
    <cfRule type="cellIs" dxfId="269" priority="8" operator="equal">
      <formula>"Medium"</formula>
    </cfRule>
    <cfRule type="cellIs" dxfId="268" priority="9" operator="equal">
      <formula>"High"</formula>
    </cfRule>
  </conditionalFormatting>
  <conditionalFormatting sqref="C2:C12">
    <cfRule type="cellIs" dxfId="267" priority="4" operator="equal">
      <formula>"Low"</formula>
    </cfRule>
    <cfRule type="cellIs" dxfId="266" priority="5" operator="equal">
      <formula>"Medium"</formula>
    </cfRule>
    <cfRule type="cellIs" dxfId="265"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C3:C12 C13:C49</xm:sqref>
        </x14:dataValidation>
        <x14:dataValidation type="list" allowBlank="1" showInputMessage="1" showErrorMessage="1" xr:uid="{B6486F59-4D03-4B71-A36B-7DC1647D4E5D}">
          <x14:formula1>
            <xm:f>Lists!$C$2:$C$4</xm:f>
          </x14:formula1>
          <xm:sqref>D3:D12 D13:D49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4" activePane="bottomLeft" state="frozen"/>
      <selection pane="bottomLeft" activeCell="A3" sqref="A3:A12"/>
    </sheetView>
  </sheetViews>
  <sheetFormatPr defaultColWidth="9" defaultRowHeight="39.4" customHeight="1" x14ac:dyDescent="0.75"/>
  <cols>
    <col min="1" max="1" width="69.26953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92.25" customHeight="1" x14ac:dyDescent="0.75">
      <c r="A1" s="30" t="s">
        <v>28</v>
      </c>
      <c r="B1" s="31" t="s">
        <v>8</v>
      </c>
      <c r="C1" s="31" t="s">
        <v>9</v>
      </c>
      <c r="D1" s="31" t="s">
        <v>10</v>
      </c>
      <c r="E1" s="31" t="s">
        <v>29</v>
      </c>
      <c r="F1" s="31" t="s">
        <v>30</v>
      </c>
      <c r="G1" s="42" t="s">
        <v>31</v>
      </c>
      <c r="H1" s="28" t="s">
        <v>32</v>
      </c>
    </row>
    <row r="2" spans="1:8" s="32" customFormat="1" ht="39.4"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169</v>
      </c>
      <c r="B3" s="3"/>
      <c r="C3" s="3"/>
      <c r="D3" s="4"/>
      <c r="E3" s="35"/>
      <c r="F3" s="36"/>
      <c r="G3" s="44"/>
      <c r="H3" s="35"/>
    </row>
    <row r="4" spans="1:8" ht="39.4" customHeight="1" x14ac:dyDescent="0.75">
      <c r="A4" s="34" t="s">
        <v>170</v>
      </c>
      <c r="B4" s="3"/>
      <c r="C4" s="3"/>
      <c r="D4" s="4"/>
      <c r="E4" s="35"/>
      <c r="F4" s="36"/>
      <c r="G4" s="44"/>
      <c r="H4" s="69"/>
    </row>
    <row r="5" spans="1:8" ht="39.4" customHeight="1" x14ac:dyDescent="0.75">
      <c r="A5" s="34" t="s">
        <v>171</v>
      </c>
      <c r="B5" s="3"/>
      <c r="C5" s="3"/>
      <c r="D5" s="4"/>
      <c r="E5" s="35"/>
      <c r="F5" s="36"/>
      <c r="G5" s="44"/>
      <c r="H5" s="35"/>
    </row>
    <row r="6" spans="1:8" ht="39.4" customHeight="1" x14ac:dyDescent="0.75">
      <c r="A6" s="34" t="s">
        <v>172</v>
      </c>
      <c r="B6" s="3"/>
      <c r="C6" s="3"/>
      <c r="D6" s="4"/>
      <c r="E6" s="35"/>
      <c r="F6" s="36"/>
      <c r="G6" s="44"/>
      <c r="H6" s="69"/>
    </row>
    <row r="7" spans="1:8" ht="39.4" customHeight="1" x14ac:dyDescent="0.75">
      <c r="A7" s="34" t="s">
        <v>173</v>
      </c>
      <c r="B7" s="3"/>
      <c r="C7" s="3"/>
      <c r="D7" s="4"/>
      <c r="E7" s="35"/>
      <c r="F7" s="36"/>
      <c r="G7" s="44"/>
      <c r="H7" s="35"/>
    </row>
    <row r="8" spans="1:8" ht="39.4" customHeight="1" x14ac:dyDescent="0.75">
      <c r="A8" s="34" t="s">
        <v>174</v>
      </c>
      <c r="B8" s="3"/>
      <c r="C8" s="3"/>
      <c r="D8" s="4"/>
      <c r="E8" s="35"/>
      <c r="F8" s="36"/>
      <c r="G8" s="44"/>
      <c r="H8" s="69"/>
    </row>
    <row r="9" spans="1:8" ht="39.4" customHeight="1" x14ac:dyDescent="0.75">
      <c r="A9" s="34" t="s">
        <v>175</v>
      </c>
      <c r="B9" s="3"/>
      <c r="C9" s="3"/>
      <c r="D9" s="4"/>
      <c r="E9" s="35"/>
      <c r="F9" s="36"/>
      <c r="G9" s="44"/>
      <c r="H9" s="35"/>
    </row>
    <row r="10" spans="1:8" ht="39.4" customHeight="1" x14ac:dyDescent="0.75">
      <c r="A10" s="34" t="s">
        <v>176</v>
      </c>
      <c r="B10" s="3"/>
      <c r="C10" s="3"/>
      <c r="D10" s="4"/>
      <c r="E10" s="35"/>
      <c r="F10" s="36"/>
      <c r="G10" s="44"/>
      <c r="H10" s="69"/>
    </row>
    <row r="11" spans="1:8" ht="39.4" customHeight="1" x14ac:dyDescent="0.75">
      <c r="A11" s="34" t="s">
        <v>177</v>
      </c>
      <c r="B11" s="3"/>
      <c r="C11" s="3"/>
      <c r="D11" s="4"/>
      <c r="E11" s="35"/>
      <c r="F11" s="36"/>
      <c r="G11" s="44"/>
      <c r="H11" s="40"/>
    </row>
    <row r="12" spans="1:8" ht="39.4" customHeight="1" x14ac:dyDescent="0.75">
      <c r="A12" s="37" t="s">
        <v>178</v>
      </c>
      <c r="B12" s="38"/>
      <c r="C12" s="38"/>
      <c r="D12" s="39"/>
      <c r="E12" s="40"/>
      <c r="F12" s="41"/>
      <c r="G12" s="45"/>
      <c r="H12" s="69"/>
    </row>
  </sheetData>
  <phoneticPr fontId="2" type="noConversion"/>
  <conditionalFormatting sqref="B2:B12">
    <cfRule type="cellIs" dxfId="261" priority="7" operator="equal">
      <formula>"Low"</formula>
    </cfRule>
    <cfRule type="cellIs" dxfId="260" priority="8" operator="equal">
      <formula>"Medium"</formula>
    </cfRule>
    <cfRule type="cellIs" dxfId="259" priority="9" operator="equal">
      <formula>"High"</formula>
    </cfRule>
  </conditionalFormatting>
  <conditionalFormatting sqref="C2:C12">
    <cfRule type="cellIs" dxfId="258" priority="4" operator="equal">
      <formula>"Low"</formula>
    </cfRule>
    <cfRule type="cellIs" dxfId="257" priority="5" operator="equal">
      <formula>"Medium"</formula>
    </cfRule>
    <cfRule type="cellIs" dxfId="25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2" activePane="bottomLeft" state="frozen"/>
      <selection pane="bottomLeft"/>
    </sheetView>
  </sheetViews>
  <sheetFormatPr defaultColWidth="9" defaultRowHeight="18" customHeight="1" x14ac:dyDescent="0.75"/>
  <cols>
    <col min="1" max="1" width="68.5429687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ht="96.65" customHeight="1" x14ac:dyDescent="0.75">
      <c r="A1" s="46" t="s">
        <v>28</v>
      </c>
      <c r="B1" s="47" t="s">
        <v>8</v>
      </c>
      <c r="C1" s="47" t="s">
        <v>9</v>
      </c>
      <c r="D1" s="48" t="s">
        <v>10</v>
      </c>
      <c r="E1" s="47" t="s">
        <v>29</v>
      </c>
      <c r="F1" s="49" t="s">
        <v>30</v>
      </c>
      <c r="G1" s="47" t="s">
        <v>31</v>
      </c>
      <c r="H1" s="70" t="s">
        <v>32</v>
      </c>
    </row>
    <row r="2" spans="1:8" ht="39.4" customHeight="1" x14ac:dyDescent="0.75">
      <c r="A2" s="33" t="s">
        <v>33</v>
      </c>
      <c r="B2" s="50"/>
      <c r="C2" s="50"/>
      <c r="D2" s="51" t="str">
        <f>IF(COUNTIF(D3:D50,"Non Compliant")&gt;0,"Non Compliant",IF(COUNTIF(D3:D50,"Partially Compliant")&gt;0,"Partially Compliant","Fully Compliant"))</f>
        <v>Fully Compliant</v>
      </c>
      <c r="E2" s="52"/>
      <c r="F2" s="53"/>
      <c r="G2" s="52"/>
      <c r="H2" s="26"/>
    </row>
    <row r="3" spans="1:8" ht="39.4" customHeight="1" x14ac:dyDescent="0.75">
      <c r="A3" s="54" t="s">
        <v>179</v>
      </c>
      <c r="B3" s="55"/>
      <c r="C3" s="55"/>
      <c r="D3" s="56"/>
      <c r="E3" s="45"/>
      <c r="F3" s="57"/>
      <c r="G3" s="45"/>
      <c r="H3" s="35"/>
    </row>
    <row r="4" spans="1:8" ht="39.4" customHeight="1" x14ac:dyDescent="0.75">
      <c r="A4" s="58" t="s">
        <v>180</v>
      </c>
      <c r="B4" s="59"/>
      <c r="C4" s="59"/>
      <c r="D4" s="60"/>
      <c r="E4" s="61"/>
      <c r="F4" s="62"/>
      <c r="G4" s="61"/>
      <c r="H4" s="69"/>
    </row>
    <row r="5" spans="1:8" ht="39.4" customHeight="1" x14ac:dyDescent="0.75">
      <c r="A5" s="54" t="s">
        <v>181</v>
      </c>
      <c r="B5" s="55"/>
      <c r="C5" s="55"/>
      <c r="D5" s="56"/>
      <c r="E5" s="45"/>
      <c r="F5" s="57"/>
      <c r="G5" s="45"/>
      <c r="H5" s="35"/>
    </row>
    <row r="6" spans="1:8" ht="39.4" customHeight="1" x14ac:dyDescent="0.75">
      <c r="A6" s="58" t="s">
        <v>182</v>
      </c>
      <c r="B6" s="59"/>
      <c r="C6" s="59"/>
      <c r="D6" s="60"/>
      <c r="E6" s="61"/>
      <c r="F6" s="62"/>
      <c r="G6" s="61"/>
      <c r="H6" s="69"/>
    </row>
    <row r="7" spans="1:8" ht="39.4" customHeight="1" x14ac:dyDescent="0.75">
      <c r="A7" s="54" t="s">
        <v>183</v>
      </c>
      <c r="B7" s="55"/>
      <c r="C7" s="55"/>
      <c r="D7" s="56"/>
      <c r="E7" s="45"/>
      <c r="F7" s="57"/>
      <c r="G7" s="45"/>
      <c r="H7" s="35"/>
    </row>
    <row r="8" spans="1:8" ht="39.4" customHeight="1" x14ac:dyDescent="0.75">
      <c r="A8" s="58" t="s">
        <v>184</v>
      </c>
      <c r="B8" s="59"/>
      <c r="C8" s="59"/>
      <c r="D8" s="60"/>
      <c r="E8" s="61"/>
      <c r="F8" s="62"/>
      <c r="G8" s="61"/>
      <c r="H8" s="69"/>
    </row>
    <row r="9" spans="1:8" ht="39.4" customHeight="1" x14ac:dyDescent="0.75">
      <c r="A9" s="54" t="s">
        <v>185</v>
      </c>
      <c r="B9" s="55"/>
      <c r="C9" s="55"/>
      <c r="D9" s="56"/>
      <c r="E9" s="45"/>
      <c r="F9" s="57"/>
      <c r="G9" s="45"/>
      <c r="H9" s="35"/>
    </row>
    <row r="10" spans="1:8" ht="39.4" customHeight="1" x14ac:dyDescent="0.75">
      <c r="A10" s="58" t="s">
        <v>186</v>
      </c>
      <c r="B10" s="59"/>
      <c r="C10" s="59"/>
      <c r="D10" s="60"/>
      <c r="E10" s="61"/>
      <c r="F10" s="62"/>
      <c r="G10" s="61"/>
      <c r="H10" s="69"/>
    </row>
    <row r="11" spans="1:8" ht="39.4" customHeight="1" x14ac:dyDescent="0.75">
      <c r="A11" s="54" t="s">
        <v>187</v>
      </c>
      <c r="B11" s="55"/>
      <c r="C11" s="55"/>
      <c r="D11" s="56"/>
      <c r="E11" s="45"/>
      <c r="F11" s="57"/>
      <c r="G11" s="45"/>
      <c r="H11" s="40"/>
    </row>
    <row r="12" spans="1:8" ht="39.4" customHeight="1" x14ac:dyDescent="0.75">
      <c r="A12" s="58" t="s">
        <v>188</v>
      </c>
      <c r="B12" s="59"/>
      <c r="C12" s="59"/>
      <c r="D12" s="60"/>
      <c r="E12" s="61"/>
      <c r="F12" s="62"/>
      <c r="G12" s="61"/>
      <c r="H12" s="69"/>
    </row>
    <row r="13" spans="1:8" ht="39" customHeight="1" x14ac:dyDescent="0.75"/>
    <row r="14" spans="1:8" ht="39" customHeight="1" x14ac:dyDescent="0.75">
      <c r="A14" s="63"/>
    </row>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1:B12">
    <cfRule type="cellIs" dxfId="252" priority="7" operator="equal">
      <formula>"Low"</formula>
    </cfRule>
    <cfRule type="cellIs" dxfId="251" priority="8" operator="equal">
      <formula>"Medium"</formula>
    </cfRule>
    <cfRule type="cellIs" dxfId="250" priority="9" operator="equal">
      <formula>"High"</formula>
    </cfRule>
  </conditionalFormatting>
  <conditionalFormatting sqref="C1:C12">
    <cfRule type="cellIs" dxfId="249" priority="4" operator="equal">
      <formula>"Low"</formula>
    </cfRule>
    <cfRule type="cellIs" dxfId="248" priority="5" operator="equal">
      <formula>"Medium"</formula>
    </cfRule>
    <cfRule type="cellIs" dxfId="24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2" activePane="bottomLeft" state="frozen"/>
      <selection pane="bottomLeft" activeCell="C4" sqref="C4"/>
    </sheetView>
  </sheetViews>
  <sheetFormatPr defaultColWidth="9" defaultRowHeight="39.4" customHeight="1" x14ac:dyDescent="0.75"/>
  <cols>
    <col min="1" max="1" width="56.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97.5" customHeight="1" x14ac:dyDescent="0.75">
      <c r="A1" s="30" t="s">
        <v>28</v>
      </c>
      <c r="B1" s="31" t="s">
        <v>8</v>
      </c>
      <c r="C1" s="31" t="s">
        <v>9</v>
      </c>
      <c r="D1" s="31" t="s">
        <v>10</v>
      </c>
      <c r="E1" s="31" t="s">
        <v>29</v>
      </c>
      <c r="F1" s="31" t="s">
        <v>30</v>
      </c>
      <c r="G1" s="42" t="s">
        <v>31</v>
      </c>
      <c r="H1" s="71" t="s">
        <v>32</v>
      </c>
    </row>
    <row r="2" spans="1:8" ht="39.4" customHeight="1" x14ac:dyDescent="0.75">
      <c r="A2" s="33" t="s">
        <v>33</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189</v>
      </c>
      <c r="B3" s="3"/>
      <c r="C3" s="3"/>
      <c r="D3" s="4"/>
      <c r="E3" s="35"/>
      <c r="F3" s="36"/>
      <c r="G3" s="44"/>
      <c r="H3" s="35"/>
    </row>
    <row r="4" spans="1:8" ht="39.4" customHeight="1" x14ac:dyDescent="0.75">
      <c r="A4" s="34" t="s">
        <v>190</v>
      </c>
      <c r="B4" s="3"/>
      <c r="C4" s="3"/>
      <c r="D4" s="4"/>
      <c r="E4" s="35"/>
      <c r="F4" s="36"/>
      <c r="G4" s="44"/>
      <c r="H4" s="69"/>
    </row>
    <row r="5" spans="1:8" ht="39.4" customHeight="1" x14ac:dyDescent="0.75">
      <c r="A5" s="34" t="s">
        <v>191</v>
      </c>
      <c r="B5" s="3"/>
      <c r="C5" s="3"/>
      <c r="D5" s="4"/>
      <c r="E5" s="35"/>
      <c r="F5" s="36"/>
      <c r="G5" s="44"/>
      <c r="H5" s="35"/>
    </row>
    <row r="6" spans="1:8" ht="39.4" customHeight="1" x14ac:dyDescent="0.75">
      <c r="A6" s="34" t="s">
        <v>192</v>
      </c>
      <c r="B6" s="3"/>
      <c r="C6" s="3"/>
      <c r="D6" s="4"/>
      <c r="E6" s="35"/>
      <c r="F6" s="36"/>
      <c r="G6" s="44"/>
      <c r="H6" s="69"/>
    </row>
    <row r="7" spans="1:8" ht="39.4" customHeight="1" x14ac:dyDescent="0.75">
      <c r="A7" s="34" t="s">
        <v>193</v>
      </c>
      <c r="B7" s="3"/>
      <c r="C7" s="3"/>
      <c r="D7" s="4"/>
      <c r="E7" s="35"/>
      <c r="F7" s="36"/>
      <c r="G7" s="44"/>
      <c r="H7" s="35"/>
    </row>
    <row r="8" spans="1:8" ht="39.4" customHeight="1" x14ac:dyDescent="0.75">
      <c r="A8" s="34" t="s">
        <v>194</v>
      </c>
      <c r="B8" s="3"/>
      <c r="C8" s="3"/>
      <c r="D8" s="4"/>
      <c r="E8" s="35"/>
      <c r="F8" s="36"/>
      <c r="G8" s="44"/>
      <c r="H8" s="69"/>
    </row>
    <row r="9" spans="1:8" ht="39.4" customHeight="1" x14ac:dyDescent="0.75">
      <c r="A9" s="34" t="s">
        <v>195</v>
      </c>
      <c r="B9" s="3"/>
      <c r="C9" s="3"/>
      <c r="D9" s="4"/>
      <c r="E9" s="35"/>
      <c r="F9" s="36"/>
      <c r="G9" s="44"/>
      <c r="H9" s="35"/>
    </row>
    <row r="10" spans="1:8" ht="39.4" customHeight="1" x14ac:dyDescent="0.75">
      <c r="A10" s="34" t="s">
        <v>196</v>
      </c>
      <c r="B10" s="3"/>
      <c r="C10" s="3"/>
      <c r="D10" s="4"/>
      <c r="E10" s="35"/>
      <c r="F10" s="36"/>
      <c r="G10" s="44"/>
      <c r="H10" s="69"/>
    </row>
    <row r="11" spans="1:8" ht="39.4" customHeight="1" x14ac:dyDescent="0.75">
      <c r="A11" s="34" t="s">
        <v>197</v>
      </c>
      <c r="B11" s="3"/>
      <c r="C11" s="3"/>
      <c r="D11" s="4"/>
      <c r="E11" s="35"/>
      <c r="F11" s="36"/>
      <c r="G11" s="44"/>
      <c r="H11" s="40"/>
    </row>
    <row r="12" spans="1:8" ht="39.4" customHeight="1" x14ac:dyDescent="0.75">
      <c r="A12" s="34" t="s">
        <v>198</v>
      </c>
      <c r="B12" s="38"/>
      <c r="C12" s="38"/>
      <c r="D12" s="39"/>
      <c r="E12" s="40"/>
      <c r="F12" s="41"/>
      <c r="G12" s="45"/>
      <c r="H12" s="69"/>
    </row>
  </sheetData>
  <phoneticPr fontId="2" type="noConversion"/>
  <conditionalFormatting sqref="B2:B12">
    <cfRule type="cellIs" dxfId="243" priority="7" operator="equal">
      <formula>"Low"</formula>
    </cfRule>
    <cfRule type="cellIs" dxfId="242" priority="8" operator="equal">
      <formula>"Medium"</formula>
    </cfRule>
    <cfRule type="cellIs" dxfId="241" priority="9" operator="equal">
      <formula>"High"</formula>
    </cfRule>
  </conditionalFormatting>
  <conditionalFormatting sqref="C2:C12">
    <cfRule type="cellIs" dxfId="240" priority="4" operator="equal">
      <formula>"Low"</formula>
    </cfRule>
    <cfRule type="cellIs" dxfId="239" priority="5" operator="equal">
      <formula>"Medium"</formula>
    </cfRule>
    <cfRule type="cellIs" dxfId="23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2" activePane="bottomLeft" state="frozen"/>
      <selection pane="bottomLeft" activeCell="A6" sqref="A6"/>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6.25" customHeight="1" x14ac:dyDescent="0.75">
      <c r="A1" s="30" t="s">
        <v>93</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199</v>
      </c>
      <c r="B3" s="3"/>
      <c r="C3" s="3"/>
      <c r="D3" s="4"/>
      <c r="E3" s="35"/>
      <c r="F3" s="36"/>
      <c r="G3" s="44"/>
      <c r="H3" s="35"/>
    </row>
    <row r="4" spans="1:8" ht="39.4" customHeight="1" x14ac:dyDescent="0.75">
      <c r="A4" s="34" t="s">
        <v>200</v>
      </c>
      <c r="B4" s="3"/>
      <c r="C4" s="3"/>
      <c r="D4" s="4"/>
      <c r="E4" s="35"/>
      <c r="F4" s="36"/>
      <c r="G4" s="44"/>
      <c r="H4" s="69"/>
    </row>
    <row r="5" spans="1:8" ht="39.4" customHeight="1" x14ac:dyDescent="0.75">
      <c r="A5" s="34" t="s">
        <v>201</v>
      </c>
      <c r="B5" s="3"/>
      <c r="C5" s="3"/>
      <c r="D5" s="4"/>
      <c r="E5" s="35"/>
      <c r="F5" s="36"/>
      <c r="G5" s="44"/>
      <c r="H5" s="35"/>
    </row>
    <row r="6" spans="1:8" ht="39.4" customHeight="1" x14ac:dyDescent="0.75">
      <c r="A6" s="34" t="s">
        <v>202</v>
      </c>
      <c r="B6" s="3"/>
      <c r="C6" s="3"/>
      <c r="D6" s="4"/>
      <c r="E6" s="35"/>
      <c r="F6" s="36"/>
      <c r="G6" s="44"/>
      <c r="H6" s="69"/>
    </row>
    <row r="7" spans="1:8" ht="39.4" customHeight="1" x14ac:dyDescent="0.75">
      <c r="A7" s="34" t="s">
        <v>203</v>
      </c>
      <c r="B7" s="3"/>
      <c r="C7" s="3"/>
      <c r="D7" s="4"/>
      <c r="E7" s="35"/>
      <c r="F7" s="36"/>
      <c r="G7" s="44"/>
      <c r="H7" s="35"/>
    </row>
    <row r="8" spans="1:8" ht="39.4" customHeight="1" x14ac:dyDescent="0.75">
      <c r="A8" s="34" t="s">
        <v>204</v>
      </c>
      <c r="B8" s="3"/>
      <c r="C8" s="3"/>
      <c r="D8" s="4"/>
      <c r="E8" s="35"/>
      <c r="F8" s="36"/>
      <c r="G8" s="44"/>
      <c r="H8" s="69"/>
    </row>
    <row r="9" spans="1:8" ht="39.4" customHeight="1" x14ac:dyDescent="0.75">
      <c r="A9" s="34" t="s">
        <v>205</v>
      </c>
      <c r="B9" s="3"/>
      <c r="C9" s="3"/>
      <c r="D9" s="4"/>
      <c r="E9" s="35"/>
      <c r="F9" s="36"/>
      <c r="G9" s="44"/>
      <c r="H9" s="35"/>
    </row>
    <row r="10" spans="1:8" ht="39.4" customHeight="1" x14ac:dyDescent="0.75">
      <c r="A10" s="34" t="s">
        <v>206</v>
      </c>
      <c r="B10" s="3"/>
      <c r="C10" s="3"/>
      <c r="D10" s="4"/>
      <c r="E10" s="35"/>
      <c r="F10" s="36"/>
      <c r="G10" s="44"/>
      <c r="H10" s="69"/>
    </row>
    <row r="11" spans="1:8" ht="39.4" customHeight="1" x14ac:dyDescent="0.75">
      <c r="A11" s="34" t="s">
        <v>207</v>
      </c>
      <c r="B11" s="3"/>
      <c r="C11" s="3"/>
      <c r="D11" s="4"/>
      <c r="E11" s="35"/>
      <c r="F11" s="36"/>
      <c r="G11" s="44"/>
      <c r="H11" s="40"/>
    </row>
    <row r="12" spans="1:8" ht="39.4" customHeight="1" x14ac:dyDescent="0.75">
      <c r="A12" s="34" t="s">
        <v>208</v>
      </c>
      <c r="B12" s="38"/>
      <c r="C12" s="38"/>
      <c r="D12" s="39"/>
      <c r="E12" s="40"/>
      <c r="F12" s="41"/>
      <c r="G12" s="45"/>
      <c r="H12" s="69"/>
    </row>
  </sheetData>
  <phoneticPr fontId="2" type="noConversion"/>
  <conditionalFormatting sqref="B2:B12">
    <cfRule type="cellIs" dxfId="234" priority="7" operator="equal">
      <formula>"Low"</formula>
    </cfRule>
    <cfRule type="cellIs" dxfId="233" priority="8" operator="equal">
      <formula>"Medium"</formula>
    </cfRule>
    <cfRule type="cellIs" dxfId="232" priority="9" operator="equal">
      <formula>"High"</formula>
    </cfRule>
  </conditionalFormatting>
  <conditionalFormatting sqref="C2:C12">
    <cfRule type="cellIs" dxfId="231" priority="4" operator="equal">
      <formula>"Low"</formula>
    </cfRule>
    <cfRule type="cellIs" dxfId="230" priority="5" operator="equal">
      <formula>"Medium"</formula>
    </cfRule>
    <cfRule type="cellIs" dxfId="22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dimension ref="A1:H12"/>
  <sheetViews>
    <sheetView workbookViewId="0">
      <pane ySplit="1" topLeftCell="A2" activePane="bottomLeft" state="frozen"/>
      <selection pane="bottomLeft" activeCell="A3" sqref="A3"/>
    </sheetView>
  </sheetViews>
  <sheetFormatPr defaultColWidth="9" defaultRowHeight="39.4" customHeight="1" x14ac:dyDescent="0.75"/>
  <cols>
    <col min="1" max="1" width="87.86328125" style="2" customWidth="1"/>
    <col min="2" max="3" width="12.132812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39" customHeight="1" x14ac:dyDescent="0.75">
      <c r="A1" s="30" t="s">
        <v>94</v>
      </c>
      <c r="B1" s="31" t="s">
        <v>8</v>
      </c>
      <c r="C1" s="31" t="s">
        <v>9</v>
      </c>
      <c r="D1" s="31" t="s">
        <v>10</v>
      </c>
      <c r="E1" s="31" t="s">
        <v>29</v>
      </c>
      <c r="F1" s="31" t="s">
        <v>30</v>
      </c>
      <c r="G1" s="42" t="s">
        <v>31</v>
      </c>
      <c r="H1" s="71" t="s">
        <v>32</v>
      </c>
    </row>
    <row r="2" spans="1:8" s="32" customFormat="1" ht="48.75" customHeight="1" x14ac:dyDescent="0.75">
      <c r="A2" s="33" t="s">
        <v>85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44</v>
      </c>
      <c r="B3" s="3"/>
      <c r="C3" s="3"/>
      <c r="D3" s="4"/>
      <c r="E3" s="35"/>
      <c r="F3" s="36"/>
      <c r="G3" s="44"/>
      <c r="H3" s="35"/>
    </row>
    <row r="4" spans="1:8" ht="39.4" customHeight="1" x14ac:dyDescent="0.75">
      <c r="A4" s="34" t="s">
        <v>45</v>
      </c>
      <c r="B4" s="3"/>
      <c r="C4" s="3"/>
      <c r="D4" s="4"/>
      <c r="E4" s="35"/>
      <c r="F4" s="36"/>
      <c r="G4" s="44"/>
      <c r="H4" s="69"/>
    </row>
    <row r="5" spans="1:8" ht="39.4" customHeight="1" x14ac:dyDescent="0.75">
      <c r="A5" s="34" t="s">
        <v>46</v>
      </c>
      <c r="B5" s="3"/>
      <c r="C5" s="3"/>
      <c r="D5" s="4"/>
      <c r="E5" s="35"/>
      <c r="F5" s="36"/>
      <c r="G5" s="44"/>
      <c r="H5" s="35"/>
    </row>
    <row r="6" spans="1:8" ht="39.4" customHeight="1" x14ac:dyDescent="0.75">
      <c r="A6" s="34" t="s">
        <v>47</v>
      </c>
      <c r="B6" s="3"/>
      <c r="C6" s="3"/>
      <c r="D6" s="4"/>
      <c r="E6" s="35"/>
      <c r="F6" s="36"/>
      <c r="G6" s="44"/>
      <c r="H6" s="69"/>
    </row>
    <row r="7" spans="1:8" ht="39.4" customHeight="1" x14ac:dyDescent="0.75">
      <c r="A7" s="34" t="s">
        <v>48</v>
      </c>
      <c r="B7" s="3"/>
      <c r="C7" s="3"/>
      <c r="D7" s="4"/>
      <c r="E7" s="35"/>
      <c r="F7" s="36"/>
      <c r="G7" s="44"/>
      <c r="H7" s="35"/>
    </row>
    <row r="8" spans="1:8" ht="39.4" customHeight="1" x14ac:dyDescent="0.75">
      <c r="A8" s="34" t="s">
        <v>49</v>
      </c>
      <c r="B8" s="3"/>
      <c r="C8" s="3"/>
      <c r="D8" s="4"/>
      <c r="E8" s="35"/>
      <c r="F8" s="36"/>
      <c r="G8" s="44"/>
      <c r="H8" s="69"/>
    </row>
    <row r="9" spans="1:8" ht="39.4" customHeight="1" x14ac:dyDescent="0.75">
      <c r="A9" s="34" t="s">
        <v>50</v>
      </c>
      <c r="B9" s="3"/>
      <c r="C9" s="3"/>
      <c r="D9" s="4"/>
      <c r="E9" s="35"/>
      <c r="F9" s="36"/>
      <c r="G9" s="44"/>
      <c r="H9" s="35"/>
    </row>
    <row r="10" spans="1:8" ht="39.4" customHeight="1" x14ac:dyDescent="0.75">
      <c r="A10" s="34" t="s">
        <v>51</v>
      </c>
      <c r="B10" s="3"/>
      <c r="C10" s="3"/>
      <c r="D10" s="4"/>
      <c r="E10" s="35"/>
      <c r="F10" s="36"/>
      <c r="G10" s="44"/>
      <c r="H10" s="69"/>
    </row>
    <row r="11" spans="1:8" ht="39.4" customHeight="1" x14ac:dyDescent="0.75">
      <c r="A11" s="34" t="s">
        <v>52</v>
      </c>
      <c r="B11" s="3"/>
      <c r="C11" s="3"/>
      <c r="D11" s="4"/>
      <c r="E11" s="35"/>
      <c r="F11" s="36"/>
      <c r="G11" s="44"/>
      <c r="H11" s="40"/>
    </row>
    <row r="12" spans="1:8" ht="39.4" customHeight="1" x14ac:dyDescent="0.75">
      <c r="A12" s="34" t="s">
        <v>53</v>
      </c>
      <c r="B12" s="38"/>
      <c r="C12" s="38"/>
      <c r="D12" s="39"/>
      <c r="E12" s="40"/>
      <c r="F12" s="41"/>
      <c r="G12" s="45"/>
      <c r="H12" s="69"/>
    </row>
  </sheetData>
  <phoneticPr fontId="2" type="noConversion"/>
  <conditionalFormatting sqref="B2:B12">
    <cfRule type="cellIs" dxfId="225" priority="7" operator="equal">
      <formula>"Low"</formula>
    </cfRule>
    <cfRule type="cellIs" dxfId="224" priority="8" operator="equal">
      <formula>"Medium"</formula>
    </cfRule>
    <cfRule type="cellIs" dxfId="223" priority="9" operator="equal">
      <formula>"High"</formula>
    </cfRule>
  </conditionalFormatting>
  <conditionalFormatting sqref="C2:C12">
    <cfRule type="cellIs" dxfId="222" priority="4" operator="equal">
      <formula>"Low"</formula>
    </cfRule>
    <cfRule type="cellIs" dxfId="221" priority="5" operator="equal">
      <formula>"Medium"</formula>
    </cfRule>
    <cfRule type="cellIs" dxfId="22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70C16A0-1712-42E9-9A15-A791CE20D033}">
            <xm:f>Lists!$C$4</xm:f>
            <x14:dxf>
              <font>
                <color auto="1"/>
              </font>
              <fill>
                <patternFill>
                  <bgColor rgb="FFFF3300"/>
                </patternFill>
              </fill>
            </x14:dxf>
          </x14:cfRule>
          <x14:cfRule type="cellIs" priority="2" operator="equal" id="{4D805137-A5C2-4C1B-B014-1EFAA7BC00F9}">
            <xm:f>Lists!$C$3</xm:f>
            <x14:dxf>
              <font>
                <color auto="1"/>
              </font>
              <fill>
                <patternFill>
                  <bgColor rgb="FFFFC000"/>
                </patternFill>
              </fill>
            </x14:dxf>
          </x14:cfRule>
          <x14:cfRule type="cellIs" priority="3" operator="equal" id="{5EDFBC00-BF33-4B84-A6E7-8A7377A90F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B9DDC-C32C-4EE9-BDDC-98F6C24FDE1C}">
  <ds:schemaRefs>
    <ds:schemaRef ds:uri="http://schemas.microsoft.com/office/2006/documentManagement/types"/>
    <ds:schemaRef ds:uri="http://schemas.microsoft.com/office/infopath/2007/PartnerControls"/>
    <ds:schemaRef ds:uri="http://purl.org/dc/dcmitype/"/>
    <ds:schemaRef ds:uri="8f30a74c-8e7c-491d-b15a-3c2ecabf532b"/>
    <ds:schemaRef ds:uri="9f63860b-ec5a-4177-80bc-0dae68c6673f"/>
    <ds:schemaRef ds:uri="http://schemas.openxmlformats.org/package/2006/metadata/core-properties"/>
    <ds:schemaRef ds:uri="http://schemas.microsoft.com/office/2006/metadata/properties"/>
    <ds:schemaRef ds:uri="http://purl.org/dc/terms/"/>
    <ds:schemaRef ds:uri="http://purl.org/dc/elements/1.1/"/>
    <ds:schemaRef ds:uri="http://www.w3.org/XML/1998/namespace"/>
  </ds:schemaRefs>
</ds:datastoreItem>
</file>

<file path=customXml/itemProps2.xml><?xml version="1.0" encoding="utf-8"?>
<ds:datastoreItem xmlns:ds="http://schemas.openxmlformats.org/officeDocument/2006/customXml" ds:itemID="{D5D96F9F-1D3F-45FE-BCDE-DA3E199BB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Instructions</vt:lpstr>
      <vt:lpstr>Dashboard</vt:lpstr>
      <vt:lpstr>Lists</vt:lpstr>
      <vt:lpstr>Criteria 1</vt:lpstr>
      <vt:lpstr>Criteria 2a</vt:lpstr>
      <vt:lpstr>Criteria 2b</vt:lpstr>
      <vt:lpstr>Criteria 2c</vt:lpstr>
      <vt:lpstr>Criteria 3</vt:lpstr>
      <vt:lpstr>Criteria 4 </vt:lpstr>
      <vt:lpstr>Criteria 5</vt:lpstr>
      <vt:lpstr>Criteria 6a</vt:lpstr>
      <vt:lpstr>Criteria 6b</vt:lpstr>
      <vt:lpstr>Criteria 6c</vt:lpstr>
      <vt:lpstr>Criteria 6d</vt:lpstr>
      <vt:lpstr>Criteria 6e</vt:lpstr>
      <vt:lpstr>Criteria 6f</vt:lpstr>
      <vt:lpstr>Criteria 6g</vt:lpstr>
      <vt:lpstr>Criteria 6h</vt:lpstr>
      <vt:lpstr>Criteria 6i</vt:lpstr>
      <vt:lpstr>Criteria 6j</vt:lpstr>
      <vt:lpstr>Criteria 6k</vt:lpstr>
      <vt:lpstr>Criteria 7</vt:lpstr>
      <vt:lpstr>Criteria 8</vt:lpstr>
      <vt:lpstr>Criteria 9</vt:lpstr>
      <vt:lpstr>Criteria 10</vt:lpstr>
      <vt:lpstr>Criteria 11a</vt:lpstr>
      <vt:lpstr>Criteria 11b</vt:lpstr>
      <vt:lpstr>Criteria 12</vt:lpstr>
      <vt:lpstr>Criteria 13a</vt:lpstr>
      <vt:lpstr>Criteria 13b</vt:lpstr>
      <vt:lpstr>Criteria 13c</vt:lpstr>
      <vt:lpstr>Criteria 14</vt:lpstr>
      <vt:lpstr>Criteria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Alex Parkin</cp:lastModifiedBy>
  <cp:revision/>
  <dcterms:created xsi:type="dcterms:W3CDTF">2021-03-11T12:11:45Z</dcterms:created>
  <dcterms:modified xsi:type="dcterms:W3CDTF">2024-02-06T09:56:43Z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