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charts/chart23.xml" ContentType="application/vnd.openxmlformats-officedocument.drawingml.chart+xml"/>
  <Override PartName="/xl/charts/style17.xml" ContentType="application/vnd.ms-office.chartstyle+xml"/>
  <Override PartName="/xl/charts/colors17.xml" ContentType="application/vnd.ms-office.chartcolorstyle+xml"/>
  <Override PartName="/xl/charts/chart24.xml" ContentType="application/vnd.openxmlformats-officedocument.drawingml.chart+xml"/>
  <Override PartName="/xl/charts/style18.xml" ContentType="application/vnd.ms-office.chartstyle+xml"/>
  <Override PartName="/xl/charts/colors18.xml" ContentType="application/vnd.ms-office.chartcolorstyle+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style19.xml" ContentType="application/vnd.ms-office.chartstyle+xml"/>
  <Override PartName="/xl/charts/colors19.xml" ContentType="application/vnd.ms-office.chartcolorstyle+xml"/>
  <Override PartName="/xl/charts/chart28.xml" ContentType="application/vnd.openxmlformats-officedocument.drawingml.chart+xml"/>
  <Override PartName="/xl/charts/style20.xml" ContentType="application/vnd.ms-office.chartstyle+xml"/>
  <Override PartName="/xl/charts/colors20.xml" ContentType="application/vnd.ms-office.chartcolorstyle+xml"/>
  <Override PartName="/xl/charts/chart29.xml" ContentType="application/vnd.openxmlformats-officedocument.drawingml.chart+xml"/>
  <Override PartName="/xl/charts/style21.xml" ContentType="application/vnd.ms-office.chartstyle+xml"/>
  <Override PartName="/xl/charts/colors21.xml" ContentType="application/vnd.ms-office.chartcolorstyle+xml"/>
  <Override PartName="/xl/charts/chart30.xml" ContentType="application/vnd.openxmlformats-officedocument.drawingml.chart+xml"/>
  <Override PartName="/xl/charts/style22.xml" ContentType="application/vnd.ms-office.chartstyle+xml"/>
  <Override PartName="/xl/charts/colors22.xml" ContentType="application/vnd.ms-office.chartcolorstyle+xml"/>
  <Override PartName="/xl/charts/chart31.xml" ContentType="application/vnd.openxmlformats-officedocument.drawingml.chart+xml"/>
  <Override PartName="/xl/charts/style23.xml" ContentType="application/vnd.ms-office.chartstyle+xml"/>
  <Override PartName="/xl/charts/colors23.xml" ContentType="application/vnd.ms-office.chartcolorstyle+xml"/>
  <Override PartName="/xl/charts/chart32.xml" ContentType="application/vnd.openxmlformats-officedocument.drawingml.chart+xml"/>
  <Override PartName="/xl/charts/style24.xml" ContentType="application/vnd.ms-office.chartstyle+xml"/>
  <Override PartName="/xl/charts/colors24.xml" ContentType="application/vnd.ms-office.chartcolorstyle+xml"/>
  <Override PartName="/xl/charts/chart33.xml" ContentType="application/vnd.openxmlformats-officedocument.drawingml.chart+xml"/>
  <Override PartName="/xl/charts/style25.xml" ContentType="application/vnd.ms-office.chartstyle+xml"/>
  <Override PartName="/xl/charts/colors25.xml" ContentType="application/vnd.ms-office.chartcolorstyle+xml"/>
  <Override PartName="/xl/charts/chart34.xml" ContentType="application/vnd.openxmlformats-officedocument.drawingml.chart+xml"/>
  <Override PartName="/xl/charts/style26.xml" ContentType="application/vnd.ms-office.chartstyle+xml"/>
  <Override PartName="/xl/charts/colors26.xml" ContentType="application/vnd.ms-office.chartcolorstyle+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6.xml" ContentType="application/vnd.openxmlformats-officedocument.drawing+xml"/>
  <Override PartName="/xl/tables/table8.xml" ContentType="application/vnd.openxmlformats-officedocument.spreadsheetml.table+xml"/>
  <Override PartName="/xl/drawings/drawing7.xml" ContentType="application/vnd.openxmlformats-officedocument.drawing+xml"/>
  <Override PartName="/xl/tables/table9.xml" ContentType="application/vnd.openxmlformats-officedocument.spreadsheetml.table+xml"/>
  <Override PartName="/xl/drawings/drawing8.xml" ContentType="application/vnd.openxmlformats-officedocument.drawing+xml"/>
  <Override PartName="/xl/tables/table10.xml" ContentType="application/vnd.openxmlformats-officedocument.spreadsheetml.table+xml"/>
  <Override PartName="/xl/drawings/drawing9.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drawings/drawing10.xml" ContentType="application/vnd.openxmlformats-officedocument.drawing+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cfoauk.sharepoint.com/sites/FireStandardsStrategySupport/Shared Documents/Fire Standards Board/Implementation Tools/Implementation Tools/Published Tools/"/>
    </mc:Choice>
  </mc:AlternateContent>
  <xr:revisionPtr revIDLastSave="57" documentId="8_{35C3C3A8-3FAC-4359-9D57-12149AFC1BFC}" xr6:coauthVersionLast="47" xr6:coauthVersionMax="47" xr10:uidLastSave="{B2016984-574D-4510-91B2-25F27BEC5EF1}"/>
  <bookViews>
    <workbookView xWindow="14895" yWindow="-16320" windowWidth="29040" windowHeight="16440" tabRatio="683" activeTab="1" xr2:uid="{FE4A2CF9-AE39-4085-B55D-B7C160E4415C}"/>
  </bookViews>
  <sheets>
    <sheet name="Instructions" sheetId="24" r:id="rId1"/>
    <sheet name="Dashboard" sheetId="1" r:id="rId2"/>
    <sheet name="Lists" sheetId="6" state="hidden" r:id="rId3"/>
    <sheet name="Criteria 1" sheetId="2" r:id="rId4"/>
    <sheet name="Criteria 2a" sheetId="7" r:id="rId5"/>
    <sheet name="Criteria 2b" sheetId="8" r:id="rId6"/>
    <sheet name="Criteria 2c" sheetId="9" r:id="rId7"/>
    <sheet name="Criteria 3" sheetId="10" r:id="rId8"/>
    <sheet name="Criteria 4 " sheetId="49" r:id="rId9"/>
    <sheet name="Criteria 5" sheetId="50" r:id="rId10"/>
    <sheet name="Criteria 6a" sheetId="51" r:id="rId11"/>
    <sheet name="Criteria 6b" sheetId="52" r:id="rId12"/>
    <sheet name="Criteria 6c" sheetId="53" r:id="rId13"/>
    <sheet name="Criteria 6d" sheetId="54" r:id="rId14"/>
    <sheet name="Criteria 6e" sheetId="11" r:id="rId15"/>
    <sheet name="Criteria 6f" sheetId="12" r:id="rId16"/>
    <sheet name="Criteria 6g" sheetId="13" r:id="rId17"/>
    <sheet name="Criteria 6h" sheetId="14" r:id="rId18"/>
    <sheet name="Criteria 6i" sheetId="45" r:id="rId19"/>
    <sheet name="Criteria 6j" sheetId="46" r:id="rId20"/>
    <sheet name="Criteria 6k" sheetId="15" r:id="rId21"/>
    <sheet name="Criteria 7" sheetId="47" r:id="rId22"/>
    <sheet name="Criteria 8" sheetId="48" r:id="rId23"/>
    <sheet name="Criteria 9" sheetId="16" r:id="rId24"/>
    <sheet name="Criteria 10" sheetId="44" r:id="rId25"/>
    <sheet name="Criteria 11a" sheetId="34" r:id="rId26"/>
    <sheet name="Criteria 11b" sheetId="35" r:id="rId27"/>
    <sheet name="Criteria 12" sheetId="36" r:id="rId28"/>
    <sheet name="Criteria 13a" sheetId="40" r:id="rId29"/>
    <sheet name="Criteria 13b" sheetId="41" r:id="rId30"/>
    <sheet name="Criteria 13c" sheetId="42" r:id="rId31"/>
    <sheet name="Criteria 14" sheetId="43" r:id="rId32"/>
    <sheet name="Criteria 15" sheetId="37" r:id="rId3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12" l="1"/>
  <c r="AC8" i="6"/>
  <c r="K42" i="1"/>
  <c r="J42" i="1"/>
  <c r="I42" i="1"/>
  <c r="H42" i="1"/>
  <c r="G42" i="1"/>
  <c r="F42" i="1"/>
  <c r="E42" i="1"/>
  <c r="D42" i="1"/>
  <c r="C42" i="1"/>
  <c r="K43" i="1"/>
  <c r="J43" i="1"/>
  <c r="I43" i="1"/>
  <c r="H43" i="1"/>
  <c r="G43" i="1"/>
  <c r="F43" i="1"/>
  <c r="E43" i="1"/>
  <c r="D43" i="1"/>
  <c r="C43" i="1"/>
  <c r="K28" i="1"/>
  <c r="J28" i="1"/>
  <c r="I28" i="1"/>
  <c r="H28" i="1"/>
  <c r="G28" i="1"/>
  <c r="F28" i="1"/>
  <c r="E28" i="1"/>
  <c r="D28" i="1"/>
  <c r="C28" i="1"/>
  <c r="E25" i="1"/>
  <c r="F25" i="1"/>
  <c r="G25" i="1"/>
  <c r="H25" i="1"/>
  <c r="K27" i="1"/>
  <c r="J27" i="1"/>
  <c r="I27" i="1"/>
  <c r="H27" i="1"/>
  <c r="G27" i="1"/>
  <c r="F27" i="1"/>
  <c r="E27" i="1"/>
  <c r="D27" i="1"/>
  <c r="C27" i="1"/>
  <c r="K26" i="1"/>
  <c r="J26" i="1"/>
  <c r="I26" i="1"/>
  <c r="H26" i="1"/>
  <c r="G26" i="1"/>
  <c r="F26" i="1"/>
  <c r="E26" i="1"/>
  <c r="D26" i="1"/>
  <c r="C26" i="1"/>
  <c r="D25" i="1"/>
  <c r="C25" i="1"/>
  <c r="C16" i="1"/>
  <c r="C14" i="1"/>
  <c r="C13" i="1"/>
  <c r="AF8" i="6"/>
  <c r="AE8" i="6"/>
  <c r="AD8" i="6"/>
  <c r="AG8" i="6"/>
  <c r="AB8" i="6"/>
  <c r="AA8" i="6"/>
  <c r="Z8" i="6"/>
  <c r="Y8" i="6"/>
  <c r="X8" i="6"/>
  <c r="W8" i="6"/>
  <c r="V8" i="6"/>
  <c r="U8" i="6"/>
  <c r="T8" i="6"/>
  <c r="S8" i="6"/>
  <c r="R8" i="6"/>
  <c r="Q8" i="6"/>
  <c r="O8" i="6"/>
  <c r="N8" i="6"/>
  <c r="M8" i="6"/>
  <c r="L8" i="6"/>
  <c r="K8" i="6"/>
  <c r="J8" i="6"/>
  <c r="I8" i="6"/>
  <c r="H8" i="6"/>
  <c r="F8" i="6"/>
  <c r="G8" i="6"/>
  <c r="K23" i="1"/>
  <c r="J23" i="1"/>
  <c r="I23" i="1"/>
  <c r="H23" i="1"/>
  <c r="G23" i="1"/>
  <c r="F23" i="1"/>
  <c r="E23" i="1"/>
  <c r="D23" i="1"/>
  <c r="C23" i="1"/>
  <c r="K22" i="1"/>
  <c r="J22" i="1"/>
  <c r="I22" i="1"/>
  <c r="H22" i="1"/>
  <c r="G22" i="1"/>
  <c r="F22" i="1"/>
  <c r="E22" i="1"/>
  <c r="D22" i="1"/>
  <c r="C22" i="1"/>
  <c r="K21" i="1"/>
  <c r="J21" i="1"/>
  <c r="I21" i="1"/>
  <c r="H21" i="1"/>
  <c r="G21" i="1"/>
  <c r="F21" i="1"/>
  <c r="E21" i="1"/>
  <c r="D21" i="1"/>
  <c r="C21" i="1"/>
  <c r="K20" i="1"/>
  <c r="J20" i="1"/>
  <c r="I20" i="1"/>
  <c r="H20" i="1"/>
  <c r="G20" i="1"/>
  <c r="F20" i="1"/>
  <c r="E20" i="1"/>
  <c r="D20" i="1"/>
  <c r="C20" i="1"/>
  <c r="K19" i="1"/>
  <c r="J19" i="1"/>
  <c r="I19" i="1"/>
  <c r="H19" i="1"/>
  <c r="G19" i="1"/>
  <c r="F19" i="1"/>
  <c r="E19" i="1"/>
  <c r="D19" i="1"/>
  <c r="C19" i="1"/>
  <c r="K18" i="1"/>
  <c r="J18" i="1"/>
  <c r="I18" i="1"/>
  <c r="H18" i="1"/>
  <c r="G18" i="1"/>
  <c r="F18" i="1"/>
  <c r="E18" i="1"/>
  <c r="D18" i="1"/>
  <c r="C18" i="1"/>
  <c r="C17" i="1"/>
  <c r="D17" i="1"/>
  <c r="E17" i="1"/>
  <c r="F17" i="1"/>
  <c r="G17" i="1"/>
  <c r="H17" i="1"/>
  <c r="I17" i="1"/>
  <c r="J17" i="1"/>
  <c r="K17" i="1"/>
  <c r="D2" i="54"/>
  <c r="D2" i="53"/>
  <c r="D2" i="52"/>
  <c r="D2" i="51"/>
  <c r="D2" i="50"/>
  <c r="D2" i="49"/>
  <c r="K34" i="1"/>
  <c r="J34" i="1"/>
  <c r="I34" i="1"/>
  <c r="H34" i="1"/>
  <c r="G34" i="1"/>
  <c r="F34" i="1"/>
  <c r="E34" i="1"/>
  <c r="D34" i="1"/>
  <c r="C34" i="1"/>
  <c r="K32" i="1"/>
  <c r="J32" i="1"/>
  <c r="I32" i="1"/>
  <c r="H32" i="1"/>
  <c r="G32" i="1"/>
  <c r="F32" i="1"/>
  <c r="E32" i="1"/>
  <c r="D32" i="1"/>
  <c r="C32" i="1"/>
  <c r="K31" i="1"/>
  <c r="J31" i="1"/>
  <c r="I31" i="1"/>
  <c r="H31" i="1"/>
  <c r="G31" i="1"/>
  <c r="F31" i="1"/>
  <c r="E31" i="1"/>
  <c r="D31" i="1"/>
  <c r="C31" i="1"/>
  <c r="K29" i="1"/>
  <c r="J29" i="1"/>
  <c r="I29" i="1"/>
  <c r="H29" i="1"/>
  <c r="G29" i="1"/>
  <c r="F29" i="1"/>
  <c r="E29" i="1"/>
  <c r="D29" i="1"/>
  <c r="C29" i="1"/>
  <c r="D2" i="48"/>
  <c r="D2" i="47"/>
  <c r="D2" i="46"/>
  <c r="D2" i="45"/>
  <c r="D2" i="44"/>
  <c r="E39" i="1"/>
  <c r="D39" i="1"/>
  <c r="K40" i="1"/>
  <c r="J40" i="1"/>
  <c r="I40" i="1"/>
  <c r="H40" i="1"/>
  <c r="G40" i="1"/>
  <c r="F40" i="1"/>
  <c r="E40" i="1"/>
  <c r="D40" i="1"/>
  <c r="K39" i="1"/>
  <c r="J39" i="1"/>
  <c r="I39" i="1"/>
  <c r="H39" i="1"/>
  <c r="G39" i="1"/>
  <c r="F39" i="1"/>
  <c r="K38" i="1"/>
  <c r="J38" i="1"/>
  <c r="I38" i="1"/>
  <c r="H38" i="1"/>
  <c r="G38" i="1"/>
  <c r="F38" i="1"/>
  <c r="E38" i="1"/>
  <c r="D38" i="1"/>
  <c r="K37" i="1"/>
  <c r="J37" i="1"/>
  <c r="I37" i="1"/>
  <c r="H37" i="1"/>
  <c r="G37" i="1"/>
  <c r="F37" i="1"/>
  <c r="E37" i="1"/>
  <c r="D37" i="1"/>
  <c r="C37" i="1"/>
  <c r="C40" i="1"/>
  <c r="C39" i="1"/>
  <c r="C38" i="1"/>
  <c r="D2" i="43"/>
  <c r="D2" i="42"/>
  <c r="D2" i="41"/>
  <c r="D2" i="40"/>
  <c r="K36" i="1"/>
  <c r="J36" i="1"/>
  <c r="I36" i="1"/>
  <c r="H36" i="1"/>
  <c r="G36" i="1"/>
  <c r="F36" i="1"/>
  <c r="E36" i="1"/>
  <c r="D36" i="1"/>
  <c r="C36" i="1"/>
  <c r="K35" i="1"/>
  <c r="J35" i="1"/>
  <c r="I35" i="1"/>
  <c r="H35" i="1"/>
  <c r="G35" i="1"/>
  <c r="F35" i="1"/>
  <c r="E35" i="1"/>
  <c r="D35" i="1"/>
  <c r="C35" i="1"/>
  <c r="K33" i="1"/>
  <c r="J33" i="1"/>
  <c r="I33" i="1"/>
  <c r="H33" i="1"/>
  <c r="G33" i="1"/>
  <c r="F33" i="1"/>
  <c r="E33" i="1"/>
  <c r="D33" i="1"/>
  <c r="C33" i="1"/>
  <c r="K30" i="1"/>
  <c r="J30" i="1"/>
  <c r="I30" i="1"/>
  <c r="H30" i="1"/>
  <c r="G30" i="1"/>
  <c r="F30" i="1"/>
  <c r="E30" i="1"/>
  <c r="D30" i="1"/>
  <c r="C30" i="1"/>
  <c r="K24" i="1"/>
  <c r="J24" i="1"/>
  <c r="I24" i="1"/>
  <c r="H24" i="1"/>
  <c r="G24" i="1"/>
  <c r="F24" i="1"/>
  <c r="E24" i="1"/>
  <c r="D24" i="1"/>
  <c r="C24" i="1"/>
  <c r="K16" i="1"/>
  <c r="J16" i="1"/>
  <c r="I16" i="1"/>
  <c r="H16" i="1"/>
  <c r="G16" i="1"/>
  <c r="F16" i="1"/>
  <c r="E16" i="1"/>
  <c r="D16" i="1"/>
  <c r="K15" i="1"/>
  <c r="J15" i="1"/>
  <c r="I15" i="1"/>
  <c r="H15" i="1"/>
  <c r="G15" i="1"/>
  <c r="F15" i="1"/>
  <c r="E15" i="1"/>
  <c r="D15" i="1"/>
  <c r="C15" i="1"/>
  <c r="K14" i="1"/>
  <c r="J14" i="1"/>
  <c r="I14" i="1"/>
  <c r="H14" i="1"/>
  <c r="G14" i="1"/>
  <c r="F14" i="1"/>
  <c r="E14" i="1"/>
  <c r="D14" i="1"/>
  <c r="K13" i="1"/>
  <c r="J13" i="1"/>
  <c r="I13" i="1"/>
  <c r="H13" i="1"/>
  <c r="G13" i="1"/>
  <c r="F13" i="1"/>
  <c r="E13" i="1"/>
  <c r="D13" i="1"/>
  <c r="D2" i="37"/>
  <c r="D2" i="36"/>
  <c r="D2" i="35"/>
  <c r="D2" i="34"/>
  <c r="D2" i="16"/>
  <c r="D2" i="15"/>
  <c r="D2" i="14"/>
  <c r="D2" i="13"/>
  <c r="D2" i="11"/>
  <c r="D2" i="10"/>
  <c r="D2" i="9"/>
  <c r="D2" i="8"/>
  <c r="D2" i="7"/>
  <c r="D2" i="2"/>
  <c r="I25" i="1" l="1"/>
  <c r="J25" i="1"/>
  <c r="K25" i="1"/>
  <c r="P8" i="6"/>
  <c r="H44" i="1"/>
  <c r="G44" i="1"/>
  <c r="F44" i="1"/>
  <c r="E44" i="1"/>
  <c r="D44" i="1"/>
  <c r="C44" i="1"/>
  <c r="D8" i="6"/>
  <c r="K44" i="1" l="1"/>
  <c r="I44" i="1"/>
  <c r="J44" i="1"/>
  <c r="E8" i="6"/>
  <c r="E12" i="6" l="1"/>
  <c r="E10" i="6"/>
  <c r="E11" i="6"/>
</calcChain>
</file>

<file path=xl/sharedStrings.xml><?xml version="1.0" encoding="utf-8"?>
<sst xmlns="http://schemas.openxmlformats.org/spreadsheetml/2006/main" count="689" uniqueCount="419">
  <si>
    <t>Please fill in the contact details below:</t>
  </si>
  <si>
    <t>Overall Compliance with Standard</t>
  </si>
  <si>
    <t>Fire and Rescue Service</t>
  </si>
  <si>
    <t>Contact Name</t>
  </si>
  <si>
    <t>Contact Email Address</t>
  </si>
  <si>
    <t>Contact Phone Number</t>
  </si>
  <si>
    <t>Criteria</t>
  </si>
  <si>
    <t>Description</t>
  </si>
  <si>
    <t>Priority</t>
  </si>
  <si>
    <t>Impact</t>
  </si>
  <si>
    <t>Compliance</t>
  </si>
  <si>
    <t>Low</t>
  </si>
  <si>
    <t>Medium</t>
  </si>
  <si>
    <t>High</t>
  </si>
  <si>
    <t>Fully Compliant</t>
  </si>
  <si>
    <t>Partically Compliant</t>
  </si>
  <si>
    <t>Non Compliant</t>
  </si>
  <si>
    <t>Chart</t>
  </si>
  <si>
    <t>Total</t>
  </si>
  <si>
    <t>Partially Compliant</t>
  </si>
  <si>
    <t>Criteria 1</t>
  </si>
  <si>
    <t>Criteria 4</t>
  </si>
  <si>
    <t>Criteria 5</t>
  </si>
  <si>
    <t>Criteria 8</t>
  </si>
  <si>
    <t>Criteria 9</t>
  </si>
  <si>
    <t>Criteria 12</t>
  </si>
  <si>
    <t>Partial Compliant</t>
  </si>
  <si>
    <t>Non compliant</t>
  </si>
  <si>
    <t>Column1</t>
  </si>
  <si>
    <t>Work assigned to</t>
  </si>
  <si>
    <t>Projected date for completion</t>
  </si>
  <si>
    <t>Description of work needing to be done</t>
  </si>
  <si>
    <t>Evidence of Compliance</t>
  </si>
  <si>
    <t>Is FRS fully ompliant with this Criteria?</t>
  </si>
  <si>
    <t>Task 1/1</t>
  </si>
  <si>
    <t>Task 1/2</t>
  </si>
  <si>
    <t>Task 1/3</t>
  </si>
  <si>
    <t>Task 1/4</t>
  </si>
  <si>
    <t>Task 1/5</t>
  </si>
  <si>
    <t>Task 1/6</t>
  </si>
  <si>
    <t>Task 1/7</t>
  </si>
  <si>
    <t>Task 1/8</t>
  </si>
  <si>
    <t>Task 1/9</t>
  </si>
  <si>
    <t>Task 1/10</t>
  </si>
  <si>
    <t>Task 4/1</t>
  </si>
  <si>
    <t>Task 4/2</t>
  </si>
  <si>
    <t>Task 4/3</t>
  </si>
  <si>
    <t>Task 4/4</t>
  </si>
  <si>
    <t>Task 4/5</t>
  </si>
  <si>
    <t>Task 4/6</t>
  </si>
  <si>
    <t>Task 4/7</t>
  </si>
  <si>
    <t>Task 4/8</t>
  </si>
  <si>
    <t>Task 4/9</t>
  </si>
  <si>
    <t>Task 4/10</t>
  </si>
  <si>
    <t>Task 5/1</t>
  </si>
  <si>
    <t>Task 5/2</t>
  </si>
  <si>
    <t>Task 5/3</t>
  </si>
  <si>
    <t>Task 5/4</t>
  </si>
  <si>
    <t>Task 5/5</t>
  </si>
  <si>
    <t>Task 5/6</t>
  </si>
  <si>
    <t>Task 5/7</t>
  </si>
  <si>
    <t>Task 5/8</t>
  </si>
  <si>
    <t>Task 5/9</t>
  </si>
  <si>
    <t>Task 5/10</t>
  </si>
  <si>
    <t>Task 8/1</t>
  </si>
  <si>
    <t>Task 8/2</t>
  </si>
  <si>
    <t>Task 8/3</t>
  </si>
  <si>
    <t>Task 8/4</t>
  </si>
  <si>
    <t>Task 8/5</t>
  </si>
  <si>
    <t>Task 8/6</t>
  </si>
  <si>
    <t>Task 8/7</t>
  </si>
  <si>
    <t>Task 8/8</t>
  </si>
  <si>
    <t>Task 8/9</t>
  </si>
  <si>
    <t>Task 8/10</t>
  </si>
  <si>
    <t>Task 9/1</t>
  </si>
  <si>
    <t>Task 9/2</t>
  </si>
  <si>
    <t>Task 9/3</t>
  </si>
  <si>
    <t>Task 9/4</t>
  </si>
  <si>
    <t>Task 9/5</t>
  </si>
  <si>
    <t>Task 9/6</t>
  </si>
  <si>
    <t>Task 9/7</t>
  </si>
  <si>
    <t>Task 9/8</t>
  </si>
  <si>
    <t>Task 9/9</t>
  </si>
  <si>
    <t>Task 9/10</t>
  </si>
  <si>
    <t xml:space="preserve"> </t>
  </si>
  <si>
    <t>Is FRS fully compliant with this Criteria?</t>
  </si>
  <si>
    <t>Include fire control managers in its community risk management and strategic planning;</t>
  </si>
  <si>
    <t>As part of their community risk management, strategic and workforce planning, consider the resources they need to provide a resilient fire control, including: 
a. the number of fire control employees required for the safe and effective command and operation of fire control;</t>
  </si>
  <si>
    <t>2a</t>
  </si>
  <si>
    <t>2b</t>
  </si>
  <si>
    <t xml:space="preserve">As part of their community risk management, strategic and workforce planning, consider the resources they need to provide a resilient fire control, including: 
b. the role and level of the fire control commander; </t>
  </si>
  <si>
    <t>As part of their community risk management, strategic and workforce planning, consider the resources they need to provide a resilient fire control, including: 
c. an effective fire control management structure that takes into account the leadership and ongoing development of its fire control function</t>
  </si>
  <si>
    <t>2c</t>
  </si>
  <si>
    <t>Base fire control policies, procedures and tailored guidance on National Operational Guidance, unless by exception its content is not relevant to the service</t>
  </si>
  <si>
    <t>Embed JESIP principles into policies, procedures, training and exercising to support interoperability and multi-agency working;</t>
  </si>
  <si>
    <t>Embed national resilience arrangements into policies, procedures, training and exercising to support intraoperability</t>
  </si>
  <si>
    <t>6a</t>
  </si>
  <si>
    <t>Provide fire control employees with effective systems and arrangements to:
a.	Receive and manage emergency calls;</t>
  </si>
  <si>
    <t>Provide fire control employees with effective systems and arrangements to:
b. Identify and record the location of emergency callers and incidents;</t>
  </si>
  <si>
    <t>6b</t>
  </si>
  <si>
    <t>6c</t>
  </si>
  <si>
    <t>6d</t>
  </si>
  <si>
    <t>6e</t>
  </si>
  <si>
    <t>6f</t>
  </si>
  <si>
    <t>6g</t>
  </si>
  <si>
    <t>6h</t>
  </si>
  <si>
    <t>6i</t>
  </si>
  <si>
    <t>6j</t>
  </si>
  <si>
    <t>6k</t>
  </si>
  <si>
    <t>Provide fire control employees with effective systems and arrangements to:
k.	Support the ongoing needs of an incident</t>
  </si>
  <si>
    <t>Provide fire control employees with effective systems and arrangements to:
j.	Record all incident-related actions and decisions;</t>
  </si>
  <si>
    <t>Provide fire control employees with effective systems and arrangements to:
i.	Escalate fire control command levels according to operational need;</t>
  </si>
  <si>
    <t>Provide fire control employees with effective systems and arrangements to: 
g.	Share incident related information with operational employees, other fire controls and other multi-agency organisations;</t>
  </si>
  <si>
    <t>Provide fire control employees with effective systems and arrangements to: 
c.	Provide advice and life-saving survival guidance to help people at risk;</t>
  </si>
  <si>
    <t>Provide fire control employees with effective systems and arrangements to:
d.	Determine an appropriate response;</t>
  </si>
  <si>
    <t>Provide fire control employees with effective systems and arrangements to:
e.	Identify the location, skills and availability of resources;</t>
  </si>
  <si>
    <t>Provide fire control employees with effective systems and arrangements to: 
f.	Mobilise appropriate resources;</t>
  </si>
  <si>
    <t>Provide fire control employees with effective systems and arrangements to: 
h.	Increase emergency call management capacity;</t>
  </si>
  <si>
    <t>Recruit, train, exercise, develop and maintain a competent and professional fire control workforce;</t>
  </si>
  <si>
    <t>Have in place necessary succession planning and processes to maintain a sustainable competent fire control workforce;</t>
  </si>
  <si>
    <t xml:space="preserve">Develop a cycle of continuous learning and professional development for fire control employees that considers relevant occupational standards; </t>
  </si>
  <si>
    <t xml:space="preserve">Have assurance processes in place to ensure that fire control commanders and employees working within its fire control are suitably competent; </t>
  </si>
  <si>
    <t>11a</t>
  </si>
  <si>
    <t>Establish and regularly test and evaluate robust business continuity plans (BCP) and arrangements relating to critical fire control functions, that:
a.	plan for the degradation and loss of fire control capabilities, including systems, infrastructure and people</t>
  </si>
  <si>
    <t>11b</t>
  </si>
  <si>
    <t>Establish and regularly test and evaluate robust business continuity plans (BCP) and arrangements relating to critical fire control functions, that:
b.	provide clear steps for invoking the BCP with assigned responsibilities.</t>
  </si>
  <si>
    <t>Provide easily accessible and widely promoted mental and physical health and wellbeing support to its fire control employees;</t>
  </si>
  <si>
    <t>13a</t>
  </si>
  <si>
    <t>13b</t>
  </si>
  <si>
    <t>13c</t>
  </si>
  <si>
    <t>Integrate fire control employees in organisational and multi-agency learning processes, providing opportunities and tools to:
a.	Share relevant learning;</t>
  </si>
  <si>
    <t xml:space="preserve">Integrate fire control employees in organisational and multi-agency learning processes, providing opportunities and tools to:
b.	Receive relevant learning; </t>
  </si>
  <si>
    <t>Integrate fire control employees in organisational and multi-agency learning processes, providing opportunities and tools to:
c.	Implement improvements by acting on relevant learning.</t>
  </si>
  <si>
    <t>MUST</t>
  </si>
  <si>
    <t>SHOULD</t>
  </si>
  <si>
    <t>Use the training specification component of National Operational Guidance to inform their training needs analysis;</t>
  </si>
  <si>
    <t>Stay informed of trends, developments and innovations in mobilising and communications technologies</t>
  </si>
  <si>
    <t>Provide fire control employees with effective systems and arrangements to:
f. Mobilise appropriate resources;e</t>
  </si>
  <si>
    <t>Provide fire control employees with effective systems and arrangements to:
e. Identify the location, skills and availability of resources;</t>
  </si>
  <si>
    <t>Provide fire control employees with effective systems and arrangements to:
g. Share incident related information with operational employees, other fire controls and other multi-agency organisations;</t>
  </si>
  <si>
    <t>Provide fire control employees with effective systems and arrangements to:
h. Increase emergency call management capacity;</t>
  </si>
  <si>
    <t>Provide fire control employees with effective systems and arrangements to:
i. Escalate fire control command levels according to operational need;</t>
  </si>
  <si>
    <t xml:space="preserve">Provide fire control employees with effective systems and arrangements to:
j.	Record all incident-related actions and decisions; </t>
  </si>
  <si>
    <t>Provide fire control employees with effective systems and arrangements to:
k.	Support the ongoing needs of an incident.</t>
  </si>
  <si>
    <t>Establish and regularly test and evaluate robust business continuity plans (BCP) and arrangements relating to critical fire control functions, that:
b. provide clear steps for invoking the BCP with assigned responsibilities.</t>
  </si>
  <si>
    <t>Criteria 2a</t>
  </si>
  <si>
    <t>Criteria 2b</t>
  </si>
  <si>
    <t>Criteria 2c</t>
  </si>
  <si>
    <t>Criteria 3</t>
  </si>
  <si>
    <t>Criteria 6a</t>
  </si>
  <si>
    <t>Criteria 6b</t>
  </si>
  <si>
    <t>Criteria 6c</t>
  </si>
  <si>
    <t>Criteria 6d</t>
  </si>
  <si>
    <t>Criteria 6e</t>
  </si>
  <si>
    <t>Criteria 6f</t>
  </si>
  <si>
    <t>Criteria 6g</t>
  </si>
  <si>
    <t>Criteria 6h</t>
  </si>
  <si>
    <t>Criteria 6i</t>
  </si>
  <si>
    <t>Criteria 6j</t>
  </si>
  <si>
    <t>Criteria 6k</t>
  </si>
  <si>
    <t>Criteria 7</t>
  </si>
  <si>
    <t>Criteria 10</t>
  </si>
  <si>
    <t>Criteria 11a</t>
  </si>
  <si>
    <t>Criteria 11b</t>
  </si>
  <si>
    <t>Criteria 13a</t>
  </si>
  <si>
    <t>Criteria 13b</t>
  </si>
  <si>
    <t>Criteria 13c</t>
  </si>
  <si>
    <t>Criteria 14</t>
  </si>
  <si>
    <t>Criteria 15</t>
  </si>
  <si>
    <t>Task 2a/1</t>
  </si>
  <si>
    <t>Task 2a/2a</t>
  </si>
  <si>
    <t>Task 2a/3</t>
  </si>
  <si>
    <t>Task 2a/4</t>
  </si>
  <si>
    <t>Task 2a/5</t>
  </si>
  <si>
    <t>Task 2a/6</t>
  </si>
  <si>
    <t>Task 2a/7</t>
  </si>
  <si>
    <t>Task 2a/8</t>
  </si>
  <si>
    <t>Task 2a/9</t>
  </si>
  <si>
    <t>Task 2a/10</t>
  </si>
  <si>
    <t>Task 2b/1</t>
  </si>
  <si>
    <t>Task 2b/2</t>
  </si>
  <si>
    <t>Task 2b/3</t>
  </si>
  <si>
    <t>Task 2b/4</t>
  </si>
  <si>
    <t>Task 2b/5</t>
  </si>
  <si>
    <t>Task 2b/6</t>
  </si>
  <si>
    <t>Task 2b/7</t>
  </si>
  <si>
    <t>Task 2b/8</t>
  </si>
  <si>
    <t>Task 2b/9</t>
  </si>
  <si>
    <t>Task 2b/10</t>
  </si>
  <si>
    <t>Task 2c/1</t>
  </si>
  <si>
    <t>Task 2c/2</t>
  </si>
  <si>
    <t>Task 2c/3</t>
  </si>
  <si>
    <t>Task 2c/4</t>
  </si>
  <si>
    <t>Task 2c/5</t>
  </si>
  <si>
    <t>Task 2c/6</t>
  </si>
  <si>
    <t>Task 2c/7</t>
  </si>
  <si>
    <t>Task 2c/8</t>
  </si>
  <si>
    <t>Task 2c/9</t>
  </si>
  <si>
    <t>Task 2c/10</t>
  </si>
  <si>
    <t>Task 3/1</t>
  </si>
  <si>
    <t>Task 3/2</t>
  </si>
  <si>
    <t>Task 3/3</t>
  </si>
  <si>
    <t>Task 3/4</t>
  </si>
  <si>
    <t>Task 3/5</t>
  </si>
  <si>
    <t>Task 3/6</t>
  </si>
  <si>
    <t>Task 3/7</t>
  </si>
  <si>
    <t>Task 3/8</t>
  </si>
  <si>
    <t>Task 3/9</t>
  </si>
  <si>
    <t>Task 3/10</t>
  </si>
  <si>
    <t>Task 6a/1</t>
  </si>
  <si>
    <t>Task 6a/2</t>
  </si>
  <si>
    <t>Task 6a/3</t>
  </si>
  <si>
    <t>Task 6a/4</t>
  </si>
  <si>
    <t>Task 6a/5</t>
  </si>
  <si>
    <t>Task 6a/6</t>
  </si>
  <si>
    <t>Task 6a/7</t>
  </si>
  <si>
    <t>Task 6a/8</t>
  </si>
  <si>
    <t>Task 6a/9</t>
  </si>
  <si>
    <t>Task 6a/10</t>
  </si>
  <si>
    <t>Task 6b/1</t>
  </si>
  <si>
    <t>Task 6b/2</t>
  </si>
  <si>
    <t>Task 6b/3</t>
  </si>
  <si>
    <t>Task 6b/4</t>
  </si>
  <si>
    <t>Task 6b/5</t>
  </si>
  <si>
    <t>Task 6b/6</t>
  </si>
  <si>
    <t>Task 6b/7</t>
  </si>
  <si>
    <t>Task 6b/8</t>
  </si>
  <si>
    <t>Task 6b/9</t>
  </si>
  <si>
    <t>Task 6b/10</t>
  </si>
  <si>
    <t>Task 6c/1</t>
  </si>
  <si>
    <t>Task 6c/2</t>
  </si>
  <si>
    <t>Task 6c/3</t>
  </si>
  <si>
    <t>Task 6c/4</t>
  </si>
  <si>
    <t>Task 6c/5</t>
  </si>
  <si>
    <t>Task 6c/6</t>
  </si>
  <si>
    <t>Task 6c/7</t>
  </si>
  <si>
    <t>Task 6c/8</t>
  </si>
  <si>
    <t>Task 6c/9</t>
  </si>
  <si>
    <t>Task 6c/10</t>
  </si>
  <si>
    <t>Task 6d/1</t>
  </si>
  <si>
    <t>Task 6d/2</t>
  </si>
  <si>
    <t>Task 6d/3</t>
  </si>
  <si>
    <t>Task 6d/4</t>
  </si>
  <si>
    <t>Task 6d/5</t>
  </si>
  <si>
    <t>Task 6d/6</t>
  </si>
  <si>
    <t>Task 6d/7</t>
  </si>
  <si>
    <t>Task 6d/8</t>
  </si>
  <si>
    <t>Task 6d/9</t>
  </si>
  <si>
    <t>Task 6d/10</t>
  </si>
  <si>
    <t>Task 6e/1</t>
  </si>
  <si>
    <t>Task 6e/2</t>
  </si>
  <si>
    <t>Task 6e/3</t>
  </si>
  <si>
    <t>Task 6e/5</t>
  </si>
  <si>
    <t>Task 6e/6</t>
  </si>
  <si>
    <t>Task 6e/7</t>
  </si>
  <si>
    <t>Task 6e/8</t>
  </si>
  <si>
    <t>Task 6e/9</t>
  </si>
  <si>
    <t>Task 6e/10</t>
  </si>
  <si>
    <t>Task 6e/4</t>
  </si>
  <si>
    <t>Task 6f/1</t>
  </si>
  <si>
    <t>Task 6f/2</t>
  </si>
  <si>
    <t>Task 6f/3</t>
  </si>
  <si>
    <t>Task 6f/4</t>
  </si>
  <si>
    <t>Task 6f/6</t>
  </si>
  <si>
    <t>Task 6f/7</t>
  </si>
  <si>
    <t>Task 6f/8</t>
  </si>
  <si>
    <t>Task 6f/9</t>
  </si>
  <si>
    <t>Task 6f/10</t>
  </si>
  <si>
    <t>Task 6f/5</t>
  </si>
  <si>
    <t>Task 6g/1</t>
  </si>
  <si>
    <t>Task 6g/2</t>
  </si>
  <si>
    <t>Task 6g/3</t>
  </si>
  <si>
    <t>Task 6g/4</t>
  </si>
  <si>
    <t>Task 6g/5</t>
  </si>
  <si>
    <t>Task 6g/7</t>
  </si>
  <si>
    <t>Task 6g/8</t>
  </si>
  <si>
    <t>Task 6g/9</t>
  </si>
  <si>
    <t>Task 6g/10</t>
  </si>
  <si>
    <t>Task 6g/6</t>
  </si>
  <si>
    <t>Task 6h/1</t>
  </si>
  <si>
    <t>Task 6h/2</t>
  </si>
  <si>
    <t>Task 6h/3</t>
  </si>
  <si>
    <t>Task 6h/4</t>
  </si>
  <si>
    <t>Task 6h/5</t>
  </si>
  <si>
    <t>Task 6h/6</t>
  </si>
  <si>
    <t>Task 6h/7</t>
  </si>
  <si>
    <t>Task 6h/8</t>
  </si>
  <si>
    <t>Task 6h/9</t>
  </si>
  <si>
    <t>Task 6h/10</t>
  </si>
  <si>
    <t>Task 6i/1</t>
  </si>
  <si>
    <t>Task 6i/2</t>
  </si>
  <si>
    <t>Task 6i/3</t>
  </si>
  <si>
    <t>Task 6i/4</t>
  </si>
  <si>
    <t>Task 6i/5</t>
  </si>
  <si>
    <t>Task 6i/6</t>
  </si>
  <si>
    <t>Task 6i/7</t>
  </si>
  <si>
    <t>Task 6i/8</t>
  </si>
  <si>
    <t>Task 6i/9</t>
  </si>
  <si>
    <t>Task 6i/10</t>
  </si>
  <si>
    <t>Task 6j/1</t>
  </si>
  <si>
    <t>Task 6j/2</t>
  </si>
  <si>
    <t>Task 6j/3</t>
  </si>
  <si>
    <t>Task 6j/4</t>
  </si>
  <si>
    <t>Task 6j/5</t>
  </si>
  <si>
    <t>Task 6j/6</t>
  </si>
  <si>
    <t>Task 6j/7</t>
  </si>
  <si>
    <t>Task 6j/8</t>
  </si>
  <si>
    <t>Task 6j/9</t>
  </si>
  <si>
    <t>Task 6j/10</t>
  </si>
  <si>
    <t>Task 6k/1</t>
  </si>
  <si>
    <t>Task 6k/2</t>
  </si>
  <si>
    <t>Task 6k/3</t>
  </si>
  <si>
    <t>Task 6k/4</t>
  </si>
  <si>
    <t>Task 6k/5</t>
  </si>
  <si>
    <t>Task 6k/6</t>
  </si>
  <si>
    <t>Task 6k/7</t>
  </si>
  <si>
    <t>Task 6k/8</t>
  </si>
  <si>
    <t>Task 6k/9</t>
  </si>
  <si>
    <t>Task 6k/10</t>
  </si>
  <si>
    <t>Task 7/1</t>
  </si>
  <si>
    <t>Task 7/2</t>
  </si>
  <si>
    <t>Task 7/3</t>
  </si>
  <si>
    <t>Task 7/4</t>
  </si>
  <si>
    <t>Task 7/5</t>
  </si>
  <si>
    <t>Task 7/6</t>
  </si>
  <si>
    <t>Task 7/7</t>
  </si>
  <si>
    <t>Task 7/8</t>
  </si>
  <si>
    <t>Task 7/9</t>
  </si>
  <si>
    <t>Task 7/10</t>
  </si>
  <si>
    <t>Task 10/1</t>
  </si>
  <si>
    <t>Task 10/2</t>
  </si>
  <si>
    <t>Task 10/3</t>
  </si>
  <si>
    <t>Task 10/4</t>
  </si>
  <si>
    <t>Task 10/5</t>
  </si>
  <si>
    <t>Task 10/6</t>
  </si>
  <si>
    <t>Task 10/7</t>
  </si>
  <si>
    <t>Task 10/8</t>
  </si>
  <si>
    <t>Task 10/9</t>
  </si>
  <si>
    <t>Task 10/10</t>
  </si>
  <si>
    <t>Task 11a/1</t>
  </si>
  <si>
    <t>Task 11a/2</t>
  </si>
  <si>
    <t>Task 11a/3</t>
  </si>
  <si>
    <t>Task 11a/4</t>
  </si>
  <si>
    <t>Task 11a/5</t>
  </si>
  <si>
    <t>Task 11a/6</t>
  </si>
  <si>
    <t>Task 11a/7</t>
  </si>
  <si>
    <t>Task 11a/11a</t>
  </si>
  <si>
    <t>Task 11a/9</t>
  </si>
  <si>
    <t>Task 11a/10</t>
  </si>
  <si>
    <t>Task 11b/1</t>
  </si>
  <si>
    <t>Task 11b/2</t>
  </si>
  <si>
    <t>Task 11b/3</t>
  </si>
  <si>
    <t>Task 11b/4</t>
  </si>
  <si>
    <t>Task 11b/5</t>
  </si>
  <si>
    <t>Task 11b/6</t>
  </si>
  <si>
    <t>Task 11b/7</t>
  </si>
  <si>
    <t>Task 11b/8</t>
  </si>
  <si>
    <t>Task 11b/10</t>
  </si>
  <si>
    <t>Task 11b/9</t>
  </si>
  <si>
    <t>Task 12/1</t>
  </si>
  <si>
    <t>Task 12/2</t>
  </si>
  <si>
    <t>Task 12/3</t>
  </si>
  <si>
    <t>Task 12/4</t>
  </si>
  <si>
    <t>Task 12/5</t>
  </si>
  <si>
    <t>Task 12/6</t>
  </si>
  <si>
    <t>Task 12/7</t>
  </si>
  <si>
    <t>Task 12/8</t>
  </si>
  <si>
    <t>Task 12/9</t>
  </si>
  <si>
    <t>Task 12/10</t>
  </si>
  <si>
    <t>Task 13a/1</t>
  </si>
  <si>
    <t>Task 13a/2</t>
  </si>
  <si>
    <t>Task 13a/3</t>
  </si>
  <si>
    <t>Task 13a/4</t>
  </si>
  <si>
    <t>Task 13a/5</t>
  </si>
  <si>
    <t>Task 13a/6</t>
  </si>
  <si>
    <t>Task 13a/7</t>
  </si>
  <si>
    <t>Task 13a/8</t>
  </si>
  <si>
    <t>Task 13a/9</t>
  </si>
  <si>
    <t>Task 13a/10</t>
  </si>
  <si>
    <t>Task 13b/1</t>
  </si>
  <si>
    <t>Task 13b/2</t>
  </si>
  <si>
    <t>Task 13b/3</t>
  </si>
  <si>
    <t>Task 13b/4</t>
  </si>
  <si>
    <t>Task 13b/5</t>
  </si>
  <si>
    <t>Task 13b/6</t>
  </si>
  <si>
    <t>Task 13b/7</t>
  </si>
  <si>
    <t>Task 13b/8</t>
  </si>
  <si>
    <t>Task 13b/9</t>
  </si>
  <si>
    <t>Task 13b/10</t>
  </si>
  <si>
    <t>Task 13c/1</t>
  </si>
  <si>
    <t>Task 13c/2</t>
  </si>
  <si>
    <t>Task 13c/3</t>
  </si>
  <si>
    <t>Task 13c/4</t>
  </si>
  <si>
    <t>Task 13c/5</t>
  </si>
  <si>
    <t>Task 13c/6</t>
  </si>
  <si>
    <t>Task 13c/7</t>
  </si>
  <si>
    <t>Task 13c/8</t>
  </si>
  <si>
    <t>Task 13c/9</t>
  </si>
  <si>
    <t>Task 13c/10</t>
  </si>
  <si>
    <t>Task 14/1</t>
  </si>
  <si>
    <t>Task 14/2</t>
  </si>
  <si>
    <t>Task 14/3</t>
  </si>
  <si>
    <t>Task 14/4</t>
  </si>
  <si>
    <t>Task 14/5</t>
  </si>
  <si>
    <t>Task 14/6</t>
  </si>
  <si>
    <t>Task 14/7</t>
  </si>
  <si>
    <t>Task 14/8</t>
  </si>
  <si>
    <t>Task 14/9</t>
  </si>
  <si>
    <t>Task 14/10</t>
  </si>
  <si>
    <t>Task 15/1</t>
  </si>
  <si>
    <t>Task 15/2</t>
  </si>
  <si>
    <t>Task 15/3</t>
  </si>
  <si>
    <t>Task 15/4</t>
  </si>
  <si>
    <t>Task 15/5</t>
  </si>
  <si>
    <t>Task 15/6</t>
  </si>
  <si>
    <t>Task 15/7</t>
  </si>
  <si>
    <t>Task 15/8</t>
  </si>
  <si>
    <t>Task 15/9</t>
  </si>
  <si>
    <t>Task 15/10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</si>
</sst>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8"/>
      <name val="Calibri"/>
      <family val="2"/>
      <scheme val="minor"/>
    </font>
    <font>
      <b/>
      <sz val="11"/>
      <name val="Calibri"/>
      <family val="2"/>
      <scheme val="minor"/>
    </font>
    <font>
      <b/>
      <sz val="10"/>
      <color theme="1"/>
      <name val="Calibri"/>
      <family val="2"/>
      <scheme val="minor"/>
    </font>
    <font>
      <b/>
      <sz val="12"/>
      <color theme="0"/>
      <name val="Arial"/>
      <family val="2"/>
    </font>
    <font>
      <sz val="10"/>
      <name val="Arial"/>
      <family val="2"/>
    </font>
    <font>
      <b/>
      <sz val="1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rgb="FFFF3300"/>
        <bgColor indexed="64"/>
      </patternFill>
    </fill>
    <fill>
      <patternFill patternType="solid">
        <fgColor rgb="FFFFC0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CCFF"/>
        <bgColor indexed="64"/>
      </patternFill>
    </fill>
    <fill>
      <patternFill patternType="solid">
        <fgColor theme="4" tint="0.79998168889431442"/>
        <bgColor theme="4" tint="0.79998168889431442"/>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249977111117893"/>
        <bgColor theme="4" tint="0.79998168889431442"/>
      </patternFill>
    </fill>
    <fill>
      <patternFill patternType="solid">
        <fgColor rgb="FFFF0000"/>
        <bgColor indexed="64"/>
      </patternFill>
    </fill>
    <fill>
      <patternFill patternType="solid">
        <fgColor rgb="FF002060"/>
        <bgColor indexed="64"/>
      </patternFill>
    </fill>
    <fill>
      <patternFill patternType="solid">
        <fgColor rgb="FF6598FF"/>
        <bgColor indexed="64"/>
      </patternFill>
    </fill>
    <fill>
      <patternFill patternType="solid">
        <fgColor rgb="FFD1E0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1">
    <xf numFmtId="0" fontId="0" fillId="0" borderId="0"/>
  </cellStyleXfs>
  <cellXfs count="100">
    <xf numFmtId="0" fontId="0" fillId="0" borderId="0" xfId="0"/>
    <xf numFmtId="0" fontId="1" fillId="0" borderId="0" xfId="0" applyFont="1"/>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0" xfId="0" applyFont="1" applyAlignment="1">
      <alignment vertical="center"/>
    </xf>
    <xf numFmtId="0" fontId="4" fillId="5"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left" vertical="center" wrapText="1"/>
    </xf>
    <xf numFmtId="0" fontId="0" fillId="6" borderId="1" xfId="0" applyFill="1" applyBorder="1" applyAlignment="1">
      <alignment vertical="center"/>
    </xf>
    <xf numFmtId="0" fontId="4" fillId="6" borderId="1" xfId="0" applyFont="1"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0" fontId="0" fillId="7" borderId="1" xfId="0" applyFill="1" applyBorder="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5" borderId="1" xfId="0" applyFill="1" applyBorder="1" applyAlignment="1">
      <alignment horizontal="center"/>
    </xf>
    <xf numFmtId="0" fontId="0" fillId="4" borderId="1" xfId="0" applyFill="1" applyBorder="1" applyAlignment="1">
      <alignment horizontal="center"/>
    </xf>
    <xf numFmtId="0" fontId="0" fillId="13" borderId="1" xfId="0" applyFill="1" applyBorder="1" applyAlignment="1">
      <alignment horizontal="center"/>
    </xf>
    <xf numFmtId="0" fontId="3" fillId="11" borderId="1" xfId="0" applyFont="1" applyFill="1" applyBorder="1" applyAlignment="1">
      <alignment horizontal="center" vertical="center"/>
    </xf>
    <xf numFmtId="0" fontId="3" fillId="11" borderId="1" xfId="0" applyFont="1" applyFill="1" applyBorder="1" applyAlignment="1">
      <alignment horizontal="center" vertical="center" wrapText="1"/>
    </xf>
    <xf numFmtId="0" fontId="3" fillId="11" borderId="1" xfId="0" applyFont="1" applyFill="1" applyBorder="1" applyAlignment="1">
      <alignment vertical="center"/>
    </xf>
    <xf numFmtId="14" fontId="3" fillId="11" borderId="1" xfId="0" applyNumberFormat="1" applyFont="1" applyFill="1" applyBorder="1" applyAlignment="1">
      <alignment horizontal="center" vertical="center"/>
    </xf>
    <xf numFmtId="0" fontId="3" fillId="8"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8" borderId="4" xfId="0" applyFont="1" applyFill="1" applyBorder="1" applyAlignment="1">
      <alignment horizontal="left" vertical="center" wrapText="1"/>
    </xf>
    <xf numFmtId="0" fontId="3" fillId="8" borderId="5" xfId="0" applyFont="1" applyFill="1" applyBorder="1" applyAlignment="1">
      <alignment horizontal="center" vertical="center" wrapText="1"/>
    </xf>
    <xf numFmtId="0" fontId="1" fillId="0" borderId="0" xfId="0" applyFont="1" applyAlignment="1">
      <alignment horizontal="left" vertical="center" wrapText="1"/>
    </xf>
    <xf numFmtId="0" fontId="3" fillId="10" borderId="2" xfId="0" applyFont="1" applyFill="1" applyBorder="1" applyAlignment="1">
      <alignment vertical="center"/>
    </xf>
    <xf numFmtId="0" fontId="0" fillId="0" borderId="2" xfId="0" applyBorder="1" applyAlignment="1">
      <alignment vertical="center"/>
    </xf>
    <xf numFmtId="0" fontId="0" fillId="0" borderId="1" xfId="0" applyBorder="1" applyAlignment="1">
      <alignment vertical="center"/>
    </xf>
    <xf numFmtId="14" fontId="0" fillId="0" borderId="1" xfId="0" applyNumberFormat="1" applyBorder="1" applyAlignment="1">
      <alignment horizontal="center" vertical="center"/>
    </xf>
    <xf numFmtId="0" fontId="0" fillId="0" borderId="7" xfId="0" applyBorder="1" applyAlignment="1">
      <alignment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8" xfId="0" applyBorder="1" applyAlignment="1">
      <alignment vertical="center"/>
    </xf>
    <xf numFmtId="14" fontId="0" fillId="0" borderId="8" xfId="0" applyNumberFormat="1" applyBorder="1" applyAlignment="1">
      <alignment horizontal="center" vertical="center"/>
    </xf>
    <xf numFmtId="0" fontId="3" fillId="8" borderId="6" xfId="0" applyFont="1" applyFill="1" applyBorder="1" applyAlignment="1">
      <alignment horizontal="center" vertical="center" wrapText="1"/>
    </xf>
    <xf numFmtId="0" fontId="3" fillId="11" borderId="3" xfId="0" applyFont="1" applyFill="1"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3" fillId="8" borderId="0" xfId="0" applyFont="1" applyFill="1" applyAlignment="1">
      <alignment vertical="center" wrapText="1"/>
    </xf>
    <xf numFmtId="0" fontId="3" fillId="8" borderId="13" xfId="0" applyFont="1" applyFill="1" applyBorder="1" applyAlignment="1">
      <alignment horizontal="center" vertical="center"/>
    </xf>
    <xf numFmtId="0" fontId="3" fillId="8" borderId="13" xfId="0" applyFont="1" applyFill="1" applyBorder="1" applyAlignment="1">
      <alignment horizontal="center" vertical="center" wrapText="1"/>
    </xf>
    <xf numFmtId="14" fontId="3" fillId="8" borderId="13" xfId="0" applyNumberFormat="1" applyFont="1" applyFill="1" applyBorder="1" applyAlignment="1">
      <alignment horizontal="center" vertical="center"/>
    </xf>
    <xf numFmtId="0" fontId="0" fillId="12" borderId="9" xfId="0" applyFill="1" applyBorder="1" applyAlignment="1">
      <alignment horizontal="center" vertical="center"/>
    </xf>
    <xf numFmtId="0" fontId="0" fillId="12" borderId="9" xfId="0" applyFill="1" applyBorder="1" applyAlignment="1">
      <alignment horizontal="center" vertical="center" wrapText="1"/>
    </xf>
    <xf numFmtId="0" fontId="0" fillId="12" borderId="9" xfId="0" applyFill="1" applyBorder="1" applyAlignment="1">
      <alignment vertical="center"/>
    </xf>
    <xf numFmtId="14" fontId="0" fillId="12" borderId="9" xfId="0" applyNumberFormat="1" applyFill="1" applyBorder="1" applyAlignment="1">
      <alignment horizontal="center" vertical="center"/>
    </xf>
    <xf numFmtId="0" fontId="0" fillId="0" borderId="12" xfId="0" applyBorder="1" applyAlignment="1">
      <alignment vertical="center"/>
    </xf>
    <xf numFmtId="0" fontId="0" fillId="0" borderId="9" xfId="0" applyBorder="1" applyAlignment="1">
      <alignment horizontal="center" vertical="center"/>
    </xf>
    <xf numFmtId="0" fontId="0" fillId="0" borderId="9" xfId="0" applyBorder="1" applyAlignment="1">
      <alignment horizontal="center" vertical="center" wrapText="1"/>
    </xf>
    <xf numFmtId="14" fontId="0" fillId="0" borderId="9" xfId="0" applyNumberFormat="1" applyBorder="1" applyAlignment="1">
      <alignment horizontal="center" vertical="center"/>
    </xf>
    <xf numFmtId="0" fontId="0" fillId="9" borderId="12" xfId="0" applyFill="1" applyBorder="1" applyAlignment="1">
      <alignment vertical="center"/>
    </xf>
    <xf numFmtId="0" fontId="0" fillId="9" borderId="9" xfId="0" applyFill="1" applyBorder="1" applyAlignment="1">
      <alignment horizontal="center" vertical="center"/>
    </xf>
    <xf numFmtId="0" fontId="0" fillId="9" borderId="9" xfId="0" applyFill="1" applyBorder="1" applyAlignment="1">
      <alignment horizontal="center" vertical="center" wrapText="1"/>
    </xf>
    <xf numFmtId="0" fontId="0" fillId="9" borderId="9" xfId="0" applyFill="1" applyBorder="1" applyAlignment="1">
      <alignment vertical="center"/>
    </xf>
    <xf numFmtId="14" fontId="0" fillId="9" borderId="9" xfId="0" applyNumberFormat="1" applyFill="1" applyBorder="1" applyAlignment="1">
      <alignment horizontal="center" vertical="center"/>
    </xf>
    <xf numFmtId="0" fontId="0" fillId="0" borderId="0" xfId="0" applyAlignment="1">
      <alignment vertical="center" wrapText="1"/>
    </xf>
    <xf numFmtId="0" fontId="1" fillId="0" borderId="5" xfId="0" applyFont="1" applyBorder="1" applyAlignment="1">
      <alignment horizontal="center" vertical="center"/>
    </xf>
    <xf numFmtId="0" fontId="1" fillId="0" borderId="5" xfId="0" applyFont="1" applyBorder="1" applyAlignment="1">
      <alignment horizontal="left" vertical="center" wrapText="1"/>
    </xf>
    <xf numFmtId="0" fontId="1" fillId="2" borderId="5"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6" xfId="0" applyFont="1" applyFill="1" applyBorder="1" applyAlignment="1">
      <alignment horizontal="center" vertical="center"/>
    </xf>
    <xf numFmtId="0" fontId="0" fillId="9" borderId="1" xfId="0" applyFill="1" applyBorder="1" applyAlignment="1">
      <alignment vertical="center"/>
    </xf>
    <xf numFmtId="0" fontId="3" fillId="8" borderId="22" xfId="0" applyFont="1" applyFill="1" applyBorder="1" applyAlignment="1">
      <alignment horizontal="center" vertical="center"/>
    </xf>
    <xf numFmtId="0" fontId="3" fillId="8" borderId="23" xfId="0" applyFont="1" applyFill="1" applyBorder="1" applyAlignment="1">
      <alignment horizontal="center" vertical="center" wrapText="1"/>
    </xf>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vertical="center"/>
    </xf>
    <xf numFmtId="0" fontId="6" fillId="15" borderId="11" xfId="0" applyFont="1" applyFill="1" applyBorder="1" applyAlignment="1">
      <alignment horizontal="left" vertical="center"/>
    </xf>
    <xf numFmtId="0" fontId="0" fillId="0" borderId="1" xfId="0" applyBorder="1" applyAlignment="1">
      <alignment horizontal="left" vertical="top" wrapText="1"/>
    </xf>
    <xf numFmtId="0" fontId="0" fillId="0" borderId="0" xfId="0" applyAlignment="1">
      <alignment horizontal="left" vertical="center" wrapText="1"/>
    </xf>
    <xf numFmtId="0" fontId="1" fillId="2" borderId="1" xfId="0" applyFont="1" applyFill="1" applyBorder="1" applyAlignment="1">
      <alignment horizontal="center" vertical="center"/>
    </xf>
    <xf numFmtId="0" fontId="0" fillId="0" borderId="5" xfId="0"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16" borderId="11" xfId="0" applyFont="1" applyFill="1" applyBorder="1" applyAlignment="1" applyProtection="1">
      <alignment horizontal="left" vertical="center"/>
      <protection locked="0"/>
    </xf>
    <xf numFmtId="0" fontId="5" fillId="14" borderId="11" xfId="0" applyFont="1" applyFill="1" applyBorder="1" applyAlignment="1">
      <alignment horizontal="center" vertical="center"/>
    </xf>
    <xf numFmtId="0" fontId="1" fillId="11" borderId="3" xfId="0" applyFont="1" applyFill="1" applyBorder="1" applyAlignment="1">
      <alignment horizontal="center" vertical="center"/>
    </xf>
    <xf numFmtId="0" fontId="1" fillId="11" borderId="10" xfId="0" applyFont="1" applyFill="1" applyBorder="1" applyAlignment="1">
      <alignment horizontal="center" vertical="center"/>
    </xf>
    <xf numFmtId="0" fontId="1" fillId="11" borderId="2" xfId="0" applyFont="1" applyFill="1" applyBorder="1" applyAlignment="1">
      <alignment horizontal="center" vertical="center"/>
    </xf>
    <xf numFmtId="0" fontId="1" fillId="0" borderId="1" xfId="0" applyFont="1" applyBorder="1" applyAlignment="1">
      <alignment horizontal="center" vertical="center"/>
    </xf>
    <xf numFmtId="0" fontId="1" fillId="6" borderId="3"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7" borderId="1" xfId="0" applyFont="1" applyFill="1" applyBorder="1" applyAlignment="1">
      <alignment horizontal="center" vertical="center" wrapText="1"/>
    </xf>
  </cellXfs>
  <cellStyles count="1">
    <cellStyle name="Normal" xfId="0" builtinId="0"/>
  </cellStyles>
  <dxfs count="657">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numFmt numFmtId="19" formatCode="dd/mm/yyyy"/>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right/>
        <top style="thin">
          <color indexed="64"/>
        </top>
        <bottom/>
        <vertical/>
        <horizontal/>
      </border>
      <protection locked="1" hidden="0"/>
    </dxf>
    <dxf>
      <border outline="0">
        <left style="thin">
          <color indexed="64"/>
        </left>
        <right style="thin">
          <color indexed="64"/>
        </right>
        <top style="thin">
          <color indexed="64"/>
        </top>
        <bottom style="thin">
          <color indexed="64"/>
        </bottom>
      </border>
    </dxf>
    <dxf>
      <protection locked="1" hidden="0"/>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s>
  <tableStyles count="0" defaultTableStyle="TableStyleMedium2" defaultPivotStyle="PivotStyleLight16"/>
  <colors>
    <mruColors>
      <color rgb="FFFFCCFF"/>
      <color rgb="FFFF99FF"/>
      <color rgb="FFD1E0FF"/>
      <color rgb="FF6598FF"/>
      <color rgb="FFFF3300"/>
      <color rgb="FF92D050"/>
      <color rgb="FFB9D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3.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4.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7.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8.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9.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1.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2.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3.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4.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681481481481481E-2"/>
          <c:y val="0"/>
          <c:w val="0.98931851851851849"/>
          <c:h val="0.96795740740740743"/>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EE6B-4E57-8F8F-7E9B419D4D2C}"/>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EE6B-4E57-8F8F-7E9B419D4D2C}"/>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E6B-4E57-8F8F-7E9B419D4D2C}"/>
              </c:ext>
            </c:extLst>
          </c:dPt>
          <c:val>
            <c:numRef>
              <c:f>Dashboard!$I$13:$K$13</c:f>
              <c:numCache>
                <c:formatCode>General</c:formatCode>
                <c:ptCount val="3"/>
                <c:pt idx="0">
                  <c:v>0</c:v>
                </c:pt>
                <c:pt idx="1">
                  <c:v>0</c:v>
                </c:pt>
                <c:pt idx="2">
                  <c:v>0</c:v>
                </c:pt>
              </c:numCache>
            </c:numRef>
          </c:val>
          <c:extLst>
            <c:ext xmlns:c16="http://schemas.microsoft.com/office/drawing/2014/chart" uri="{C3380CC4-5D6E-409C-BE32-E72D297353CC}">
              <c16:uniqueId val="{00000000-B8E3-4E29-A1FA-F69620A0275D}"/>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51279783344122E-2"/>
          <c:y val="3.7787339127556045E-2"/>
          <c:w val="0.95657308032498378"/>
          <c:h val="0.93862828804989096"/>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EF33-40F8-92B2-EB149B463DA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EF33-40F8-92B2-EB149B463DA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F33-40F8-92B2-EB149B463DA9}"/>
              </c:ext>
            </c:extLst>
          </c:dPt>
          <c:val>
            <c:numRef>
              <c:f>Dashboard!$I$14:$K$14</c:f>
              <c:numCache>
                <c:formatCode>General</c:formatCode>
                <c:ptCount val="3"/>
                <c:pt idx="0">
                  <c:v>0</c:v>
                </c:pt>
                <c:pt idx="1">
                  <c:v>0</c:v>
                </c:pt>
                <c:pt idx="2">
                  <c:v>0</c:v>
                </c:pt>
              </c:numCache>
            </c:numRef>
          </c:val>
          <c:extLst>
            <c:ext xmlns:c16="http://schemas.microsoft.com/office/drawing/2014/chart" uri="{C3380CC4-5D6E-409C-BE32-E72D297353CC}">
              <c16:uniqueId val="{00000000-004E-427F-A764-A0EA788F501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313B-4924-9A83-532FB155698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313B-4924-9A83-532FB155698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313B-4924-9A83-532FB1556989}"/>
              </c:ext>
            </c:extLst>
          </c:dPt>
          <c:val>
            <c:numRef>
              <c:f>Dashboard!$I$44:$K$44</c:f>
              <c:numCache>
                <c:formatCode>General</c:formatCode>
                <c:ptCount val="3"/>
                <c:pt idx="0">
                  <c:v>0</c:v>
                </c:pt>
                <c:pt idx="1">
                  <c:v>0</c:v>
                </c:pt>
                <c:pt idx="2">
                  <c:v>0</c:v>
                </c:pt>
              </c:numCache>
            </c:numRef>
          </c:val>
          <c:extLst>
            <c:ext xmlns:c16="http://schemas.microsoft.com/office/drawing/2014/chart" uri="{C3380CC4-5D6E-409C-BE32-E72D297353CC}">
              <c16:uniqueId val="{00000000-313B-4924-9A83-532FB155698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63569425312416"/>
          <c:y val="5.8535092676450483E-2"/>
          <c:w val="0.53750162290645065"/>
          <c:h val="0.8705575494111105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2F97-41CD-BD63-2A8854A2234F}"/>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2F97-41CD-BD63-2A8854A2234F}"/>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2F97-41CD-BD63-2A8854A2234F}"/>
              </c:ext>
            </c:extLst>
          </c:dPt>
          <c:dLbls>
            <c:dLbl>
              <c:idx val="0"/>
              <c:layout>
                <c:manualLayout>
                  <c:x val="7.4102815394093399E-2"/>
                  <c:y val="-3.1540346521826107E-2"/>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1-2F97-41CD-BD63-2A8854A2234F}"/>
                </c:ext>
              </c:extLst>
            </c:dLbl>
            <c:dLbl>
              <c:idx val="1"/>
              <c:layout>
                <c:manualLayout>
                  <c:x val="6.3561441093714269E-2"/>
                  <c:y val="2.3653409076887771E-3"/>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8.2751192691628672E-2"/>
                      <c:h val="0.26053682454632765"/>
                    </c:manualLayout>
                  </c15:layout>
                </c:ext>
                <c:ext xmlns:c16="http://schemas.microsoft.com/office/drawing/2014/chart" uri="{C3380CC4-5D6E-409C-BE32-E72D297353CC}">
                  <c16:uniqueId val="{00000003-2F97-41CD-BD63-2A8854A2234F}"/>
                </c:ext>
              </c:extLst>
            </c:dLbl>
            <c:dLbl>
              <c:idx val="2"/>
              <c:layout>
                <c:manualLayout>
                  <c:x val="-7.0251119863362479E-2"/>
                  <c:y val="-8.9903930389633485E-2"/>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5-2F97-41CD-BD63-2A8854A2234F}"/>
                </c:ext>
              </c:extLst>
            </c:dLbl>
            <c:spPr>
              <a:solidFill>
                <a:sysClr val="window" lastClr="FFFFFF">
                  <a:alpha val="0"/>
                </a:sys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Lists!$D$10:$D$12</c:f>
              <c:strCache>
                <c:ptCount val="3"/>
                <c:pt idx="0">
                  <c:v>Fully Compliant</c:v>
                </c:pt>
                <c:pt idx="1">
                  <c:v>Partial Compliant</c:v>
                </c:pt>
                <c:pt idx="2">
                  <c:v>Non compliant</c:v>
                </c:pt>
              </c:strCache>
            </c:strRef>
          </c:cat>
          <c:val>
            <c:numRef>
              <c:f>Lists!$E$10:$E$12</c:f>
              <c:numCache>
                <c:formatCode>General</c:formatCode>
                <c:ptCount val="3"/>
                <c:pt idx="0">
                  <c:v>30</c:v>
                </c:pt>
                <c:pt idx="1">
                  <c:v>0</c:v>
                </c:pt>
                <c:pt idx="2">
                  <c:v>0</c:v>
                </c:pt>
              </c:numCache>
            </c:numRef>
          </c:val>
          <c:extLst>
            <c:ext xmlns:c16="http://schemas.microsoft.com/office/drawing/2014/chart" uri="{C3380CC4-5D6E-409C-BE32-E72D297353CC}">
              <c16:uniqueId val="{00000006-2F97-41CD-BD63-2A8854A2234F}"/>
            </c:ext>
          </c:extLst>
        </c:ser>
        <c:dLbls>
          <c:showLegendKey val="0"/>
          <c:showVal val="0"/>
          <c:showCatName val="0"/>
          <c:showSerName val="0"/>
          <c:showPercent val="0"/>
          <c:showBubbleSize val="0"/>
          <c:showLeaderLines val="0"/>
        </c:dLbls>
        <c:firstSliceAng val="0"/>
        <c:holeSize val="50"/>
      </c:doughnutChart>
      <c:spPr>
        <a:noFill/>
        <a:ln>
          <a:noFill/>
        </a:ln>
        <a:effectLst/>
      </c:spPr>
    </c:plotArea>
    <c:legend>
      <c:legendPos val="tr"/>
      <c:layout>
        <c:manualLayout>
          <c:xMode val="edge"/>
          <c:yMode val="edge"/>
          <c:x val="0.60378346219517187"/>
          <c:y val="6.5510792094222343E-3"/>
          <c:w val="0.39621653780482818"/>
          <c:h val="0.59543042005762536"/>
        </c:manualLayout>
      </c:layout>
      <c:overlay val="1"/>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Dashboard!$I$35:$K$35</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Dashboard!$I$36:$K$36</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Dashboard!$I$37:$K$37</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Dashboard!$I$42:$K$42</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Dashboard!$I$43:$K$43</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328407858437687E-3"/>
          <c:y val="0"/>
          <c:w val="0.96822340789483241"/>
          <c:h val="0.97668706701275032"/>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BA7-423A-B186-F7868D63ECE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BA7-423A-B186-F7868D63ECE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BA7-423A-B186-F7868D63ECEE}"/>
              </c:ext>
            </c:extLst>
          </c:dPt>
          <c:val>
            <c:numRef>
              <c:f>Dashboard!$I$18:$K$18</c:f>
              <c:numCache>
                <c:formatCode>General</c:formatCode>
                <c:ptCount val="3"/>
                <c:pt idx="0">
                  <c:v>0</c:v>
                </c:pt>
                <c:pt idx="1">
                  <c:v>0</c:v>
                </c:pt>
                <c:pt idx="2">
                  <c:v>0</c:v>
                </c:pt>
              </c:numCache>
            </c:numRef>
          </c:val>
          <c:extLst>
            <c:ext xmlns:c16="http://schemas.microsoft.com/office/drawing/2014/chart" uri="{C3380CC4-5D6E-409C-BE32-E72D297353CC}">
              <c16:uniqueId val="{00000006-5BA7-423A-B186-F7868D63ECEE}"/>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092592592592794E-3"/>
          <c:y val="0"/>
          <c:w val="0.96766296296296295"/>
          <c:h val="0.97627223777086081"/>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FE1-42E7-AFC9-399263FF7F2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FE1-42E7-AFC9-399263FF7F2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FE1-42E7-AFC9-399263FF7F2B}"/>
              </c:ext>
            </c:extLst>
          </c:dPt>
          <c:val>
            <c:numRef>
              <c:f>Dashboard!$I$19:$K$19</c:f>
              <c:numCache>
                <c:formatCode>General</c:formatCode>
                <c:ptCount val="3"/>
                <c:pt idx="0">
                  <c:v>0</c:v>
                </c:pt>
                <c:pt idx="1">
                  <c:v>0</c:v>
                </c:pt>
                <c:pt idx="2">
                  <c:v>0</c:v>
                </c:pt>
              </c:numCache>
            </c:numRef>
          </c:val>
          <c:extLst>
            <c:ext xmlns:c16="http://schemas.microsoft.com/office/drawing/2014/chart" uri="{C3380CC4-5D6E-409C-BE32-E72D297353CC}">
              <c16:uniqueId val="{00000006-2FE1-42E7-AFC9-399263FF7F2B}"/>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51279783344122E-2"/>
          <c:y val="3.7787339127556045E-2"/>
          <c:w val="0.95657308032498378"/>
          <c:h val="0.93862828804989096"/>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182F-450D-8492-EB6B2992FB97}"/>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82F-450D-8492-EB6B2992FB97}"/>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182F-450D-8492-EB6B2992FB97}"/>
              </c:ext>
            </c:extLst>
          </c:dPt>
          <c:val>
            <c:numRef>
              <c:f>Dashboard!$I$15:$K$15</c:f>
              <c:numCache>
                <c:formatCode>General</c:formatCode>
                <c:ptCount val="3"/>
                <c:pt idx="0">
                  <c:v>0</c:v>
                </c:pt>
                <c:pt idx="1">
                  <c:v>0</c:v>
                </c:pt>
                <c:pt idx="2">
                  <c:v>0</c:v>
                </c:pt>
              </c:numCache>
            </c:numRef>
          </c:val>
          <c:extLst>
            <c:ext xmlns:c16="http://schemas.microsoft.com/office/drawing/2014/chart" uri="{C3380CC4-5D6E-409C-BE32-E72D297353CC}">
              <c16:uniqueId val="{00000000-004E-427F-A764-A0EA788F501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092592592592794E-3"/>
          <c:y val="0"/>
          <c:w val="0.96766296296296295"/>
          <c:h val="0.97627223777086081"/>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B18-401B-8834-FA08D9BC2BB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B18-401B-8834-FA08D9BC2BB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B18-401B-8834-FA08D9BC2BB8}"/>
              </c:ext>
            </c:extLst>
          </c:dPt>
          <c:val>
            <c:numRef>
              <c:f>Dashboard!$I$20:$K$20</c:f>
              <c:numCache>
                <c:formatCode>General</c:formatCode>
                <c:ptCount val="3"/>
                <c:pt idx="0">
                  <c:v>0</c:v>
                </c:pt>
                <c:pt idx="1">
                  <c:v>0</c:v>
                </c:pt>
                <c:pt idx="2">
                  <c:v>0</c:v>
                </c:pt>
              </c:numCache>
            </c:numRef>
          </c:val>
          <c:extLst>
            <c:ext xmlns:c16="http://schemas.microsoft.com/office/drawing/2014/chart" uri="{C3380CC4-5D6E-409C-BE32-E72D297353CC}">
              <c16:uniqueId val="{00000006-FB18-401B-8834-FA08D9BC2BB8}"/>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B16-4C3F-96FD-D6BA248406E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B16-4C3F-96FD-D6BA248406E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B16-4C3F-96FD-D6BA248406E7}"/>
              </c:ext>
            </c:extLst>
          </c:dPt>
          <c:val>
            <c:numRef>
              <c:f>Dashboard!$I$21:$K$21</c:f>
              <c:numCache>
                <c:formatCode>General</c:formatCode>
                <c:ptCount val="3"/>
                <c:pt idx="0">
                  <c:v>0</c:v>
                </c:pt>
                <c:pt idx="1">
                  <c:v>0</c:v>
                </c:pt>
                <c:pt idx="2">
                  <c:v>0</c:v>
                </c:pt>
              </c:numCache>
            </c:numRef>
          </c:val>
          <c:extLst>
            <c:ext xmlns:c16="http://schemas.microsoft.com/office/drawing/2014/chart" uri="{C3380CC4-5D6E-409C-BE32-E72D297353CC}">
              <c16:uniqueId val="{00000006-5B16-4C3F-96FD-D6BA248406E7}"/>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6F2-4B04-92A1-951F39085A8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6F2-4B04-92A1-951F39085A8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6F2-4B04-92A1-951F39085A8E}"/>
              </c:ext>
            </c:extLst>
          </c:dPt>
          <c:val>
            <c:numRef>
              <c:f>Dashboard!$I$22:$K$22</c:f>
              <c:numCache>
                <c:formatCode>General</c:formatCode>
                <c:ptCount val="3"/>
                <c:pt idx="0">
                  <c:v>0</c:v>
                </c:pt>
                <c:pt idx="1">
                  <c:v>0</c:v>
                </c:pt>
                <c:pt idx="2">
                  <c:v>0</c:v>
                </c:pt>
              </c:numCache>
            </c:numRef>
          </c:val>
          <c:extLst>
            <c:ext xmlns:c16="http://schemas.microsoft.com/office/drawing/2014/chart" uri="{C3380CC4-5D6E-409C-BE32-E72D297353CC}">
              <c16:uniqueId val="{00000006-A6F2-4B04-92A1-951F39085A8E}"/>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CEE-4A20-9FC1-C503C818A59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CEE-4A20-9FC1-C503C818A59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CEE-4A20-9FC1-C503C818A596}"/>
              </c:ext>
            </c:extLst>
          </c:dPt>
          <c:val>
            <c:numRef>
              <c:f>Dashboard!$I$23:$K$23</c:f>
              <c:numCache>
                <c:formatCode>General</c:formatCode>
                <c:ptCount val="3"/>
                <c:pt idx="0">
                  <c:v>0</c:v>
                </c:pt>
                <c:pt idx="1">
                  <c:v>0</c:v>
                </c:pt>
                <c:pt idx="2">
                  <c:v>0</c:v>
                </c:pt>
              </c:numCache>
            </c:numRef>
          </c:val>
          <c:extLst>
            <c:ext xmlns:c16="http://schemas.microsoft.com/office/drawing/2014/chart" uri="{C3380CC4-5D6E-409C-BE32-E72D297353CC}">
              <c16:uniqueId val="{00000006-3CEE-4A20-9FC1-C503C818A59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0D6-4930-AA15-D5A68257CF3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0D6-4930-AA15-D5A68257CF3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0D6-4930-AA15-D5A68257CF3D}"/>
              </c:ext>
            </c:extLst>
          </c:dPt>
          <c:val>
            <c:numRef>
              <c:f>Dashboard!$I$24:$K$24</c:f>
              <c:numCache>
                <c:formatCode>General</c:formatCode>
                <c:ptCount val="3"/>
                <c:pt idx="0">
                  <c:v>0</c:v>
                </c:pt>
                <c:pt idx="1">
                  <c:v>0</c:v>
                </c:pt>
                <c:pt idx="2">
                  <c:v>0</c:v>
                </c:pt>
              </c:numCache>
            </c:numRef>
          </c:val>
          <c:extLst>
            <c:ext xmlns:c16="http://schemas.microsoft.com/office/drawing/2014/chart" uri="{C3380CC4-5D6E-409C-BE32-E72D297353CC}">
              <c16:uniqueId val="{00000006-10D6-4930-AA15-D5A68257CF3D}"/>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Dashboard!$I$40:$K$40</c:f>
              <c:numCache>
                <c:formatCode>General</c:formatCode>
                <c:ptCount val="3"/>
                <c:pt idx="0">
                  <c:v>0</c:v>
                </c:pt>
                <c:pt idx="1">
                  <c:v>0</c:v>
                </c:pt>
                <c:pt idx="2">
                  <c:v>0</c:v>
                </c:pt>
              </c:numCache>
            </c:numRef>
          </c:val>
          <c:extLst>
            <c:ext xmlns:c16="http://schemas.microsoft.com/office/drawing/2014/chart" uri="{C3380CC4-5D6E-409C-BE32-E72D297353CC}">
              <c16:uniqueId val="{00000006-A141-4F83-ACD3-DF05370F590F}"/>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Dashboard!$I$41:$K$41</c:f>
              <c:numCache>
                <c:formatCode>General</c:formatCode>
                <c:ptCount val="3"/>
              </c:numCache>
            </c:numRef>
          </c:val>
          <c:extLst>
            <c:ext xmlns:c16="http://schemas.microsoft.com/office/drawing/2014/chart" uri="{C3380CC4-5D6E-409C-BE32-E72D297353CC}">
              <c16:uniqueId val="{00000006-112C-413B-9E37-600B8FBB2D22}"/>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118-4C34-A97D-4B83326AACD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118-4C34-A97D-4B83326AACD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118-4C34-A97D-4B83326AACD8}"/>
              </c:ext>
            </c:extLst>
          </c:dPt>
          <c:val>
            <c:numRef>
              <c:f>Dashboard!$I$25:$K$25</c:f>
              <c:numCache>
                <c:formatCode>General</c:formatCode>
                <c:ptCount val="3"/>
                <c:pt idx="0">
                  <c:v>0</c:v>
                </c:pt>
                <c:pt idx="1">
                  <c:v>0</c:v>
                </c:pt>
                <c:pt idx="2">
                  <c:v>0</c:v>
                </c:pt>
              </c:numCache>
            </c:numRef>
          </c:val>
          <c:extLst>
            <c:ext xmlns:c16="http://schemas.microsoft.com/office/drawing/2014/chart" uri="{C3380CC4-5D6E-409C-BE32-E72D297353CC}">
              <c16:uniqueId val="{00000006-6118-4C34-A97D-4B83326AACD8}"/>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8.7414320382111829E-3"/>
          <c:w val="1"/>
          <c:h val="0.98251713592357759"/>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C70-41ED-B400-006398F9E6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C70-41ED-B400-006398F9E6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C70-41ED-B400-006398F9E6DA}"/>
              </c:ext>
            </c:extLst>
          </c:dPt>
          <c:val>
            <c:numRef>
              <c:f>Dashboard!$I$29:$K$29</c:f>
              <c:numCache>
                <c:formatCode>General</c:formatCode>
                <c:ptCount val="3"/>
                <c:pt idx="0">
                  <c:v>0</c:v>
                </c:pt>
                <c:pt idx="1">
                  <c:v>0</c:v>
                </c:pt>
                <c:pt idx="2">
                  <c:v>0</c:v>
                </c:pt>
              </c:numCache>
            </c:numRef>
          </c:val>
          <c:extLst>
            <c:ext xmlns:c16="http://schemas.microsoft.com/office/drawing/2014/chart" uri="{C3380CC4-5D6E-409C-BE32-E72D297353CC}">
              <c16:uniqueId val="{00000006-5C70-41ED-B400-006398F9E6DA}"/>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652326628527874E-2"/>
          <c:y val="2.1084878254898852E-3"/>
          <c:w val="0.98516921444292049"/>
          <c:h val="0.97648148148148128"/>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BA1-4B8B-9306-9C822876FF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BA1-4B8B-9306-9C822876FFF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BA1-4B8B-9306-9C822876FFF6}"/>
              </c:ext>
            </c:extLst>
          </c:dPt>
          <c:val>
            <c:numRef>
              <c:f>Dashboard!$I$31:$K$31</c:f>
              <c:numCache>
                <c:formatCode>General</c:formatCode>
                <c:ptCount val="3"/>
                <c:pt idx="0">
                  <c:v>0</c:v>
                </c:pt>
                <c:pt idx="1">
                  <c:v>0</c:v>
                </c:pt>
                <c:pt idx="2">
                  <c:v>0</c:v>
                </c:pt>
              </c:numCache>
            </c:numRef>
          </c:val>
          <c:extLst>
            <c:ext xmlns:c16="http://schemas.microsoft.com/office/drawing/2014/chart" uri="{C3380CC4-5D6E-409C-BE32-E72D297353CC}">
              <c16:uniqueId val="{00000006-7BA1-4B8B-9306-9C822876FFF6}"/>
            </c:ext>
          </c:extLst>
        </c:ser>
        <c:dLbls>
          <c:showLegendKey val="0"/>
          <c:showVal val="0"/>
          <c:showCatName val="0"/>
          <c:showSerName val="0"/>
          <c:showPercent val="0"/>
          <c:showBubbleSize val="0"/>
          <c:showLeaderLines val="1"/>
        </c:dLbls>
        <c:firstSliceAng val="0"/>
        <c:holeSize val="50"/>
      </c:doughnut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2545981450722173E-3"/>
          <c:w val="0.97648148148148128"/>
          <c:h val="0.97207653466605937"/>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618F-40E0-A8A5-D3F914BFFD43}"/>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618F-40E0-A8A5-D3F914BFFD43}"/>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618F-40E0-A8A5-D3F914BFFD43}"/>
              </c:ext>
            </c:extLst>
          </c:dPt>
          <c:val>
            <c:numRef>
              <c:f>Dashboard!$I$16:$K$16</c:f>
              <c:numCache>
                <c:formatCode>General</c:formatCode>
                <c:ptCount val="3"/>
                <c:pt idx="0">
                  <c:v>0</c:v>
                </c:pt>
                <c:pt idx="1">
                  <c:v>0</c:v>
                </c:pt>
                <c:pt idx="2">
                  <c:v>0</c:v>
                </c:pt>
              </c:numCache>
            </c:numRef>
          </c:val>
          <c:extLst>
            <c:ext xmlns:c16="http://schemas.microsoft.com/office/drawing/2014/chart" uri="{C3380CC4-5D6E-409C-BE32-E72D297353CC}">
              <c16:uniqueId val="{00000000-B649-49E9-A13B-142924469F1C}"/>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1092592592592439E-3"/>
          <c:w val="0.98516921444292049"/>
          <c:h val="0.97648148148148128"/>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E16-48E4-86EB-B32913E8E43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E16-48E4-86EB-B32913E8E43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E16-48E4-86EB-B32913E8E43A}"/>
              </c:ext>
            </c:extLst>
          </c:dPt>
          <c:val>
            <c:numRef>
              <c:f>Dashboard!$I$32:$K$32</c:f>
              <c:numCache>
                <c:formatCode>General</c:formatCode>
                <c:ptCount val="3"/>
                <c:pt idx="0">
                  <c:v>0</c:v>
                </c:pt>
                <c:pt idx="1">
                  <c:v>0</c:v>
                </c:pt>
                <c:pt idx="2">
                  <c:v>0</c:v>
                </c:pt>
              </c:numCache>
            </c:numRef>
          </c:val>
          <c:extLst>
            <c:ext xmlns:c16="http://schemas.microsoft.com/office/drawing/2014/chart" uri="{C3380CC4-5D6E-409C-BE32-E72D297353CC}">
              <c16:uniqueId val="{00000006-EE16-48E4-86EB-B32913E8E43A}"/>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1092592592592439E-3"/>
          <c:w val="0.98516921444292049"/>
          <c:h val="0.97648148148148128"/>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9D2-4799-9D51-A88E9A0914F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9D2-4799-9D51-A88E9A0914F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9D2-4799-9D51-A88E9A0914FA}"/>
              </c:ext>
            </c:extLst>
          </c:dPt>
          <c:val>
            <c:numRef>
              <c:f>Dashboard!$I$34:$K$34</c:f>
              <c:numCache>
                <c:formatCode>General</c:formatCode>
                <c:ptCount val="3"/>
                <c:pt idx="0">
                  <c:v>0</c:v>
                </c:pt>
                <c:pt idx="1">
                  <c:v>0</c:v>
                </c:pt>
                <c:pt idx="2">
                  <c:v>0</c:v>
                </c:pt>
              </c:numCache>
            </c:numRef>
          </c:val>
          <c:extLst>
            <c:ext xmlns:c16="http://schemas.microsoft.com/office/drawing/2014/chart" uri="{C3380CC4-5D6E-409C-BE32-E72D297353CC}">
              <c16:uniqueId val="{00000006-69D2-4799-9D51-A88E9A0914FA}"/>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1092592592592439E-3"/>
          <c:w val="0.98516921444292049"/>
          <c:h val="0.97648148148148128"/>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7BB-4268-A6E0-0B34C6641EC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7BB-4268-A6E0-0B34C6641EC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7BB-4268-A6E0-0B34C6641EC8}"/>
              </c:ext>
            </c:extLst>
          </c:dPt>
          <c:val>
            <c:numRef>
              <c:f>Dashboard!$I$38:$K$38</c:f>
              <c:numCache>
                <c:formatCode>General</c:formatCode>
                <c:ptCount val="3"/>
                <c:pt idx="0">
                  <c:v>0</c:v>
                </c:pt>
                <c:pt idx="1">
                  <c:v>0</c:v>
                </c:pt>
                <c:pt idx="2">
                  <c:v>0</c:v>
                </c:pt>
              </c:numCache>
            </c:numRef>
          </c:val>
          <c:extLst>
            <c:ext xmlns:c16="http://schemas.microsoft.com/office/drawing/2014/chart" uri="{C3380CC4-5D6E-409C-BE32-E72D297353CC}">
              <c16:uniqueId val="{00000006-17BB-4268-A6E0-0B34C6641EC8}"/>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652326628527874E-2"/>
          <c:y val="2.1084878254898852E-3"/>
          <c:w val="0.98516921444292049"/>
          <c:h val="0.97648148148148128"/>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54D-48AF-8B1F-2F8AC618468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54D-48AF-8B1F-2F8AC618468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54D-48AF-8B1F-2F8AC6184680}"/>
              </c:ext>
            </c:extLst>
          </c:dPt>
          <c:val>
            <c:numRef>
              <c:f>Dashboard!$I$39:$K$39</c:f>
              <c:numCache>
                <c:formatCode>General</c:formatCode>
                <c:ptCount val="3"/>
                <c:pt idx="0">
                  <c:v>0</c:v>
                </c:pt>
                <c:pt idx="1">
                  <c:v>0</c:v>
                </c:pt>
                <c:pt idx="2">
                  <c:v>0</c:v>
                </c:pt>
              </c:numCache>
            </c:numRef>
          </c:val>
          <c:extLst>
            <c:ext xmlns:c16="http://schemas.microsoft.com/office/drawing/2014/chart" uri="{C3380CC4-5D6E-409C-BE32-E72D297353CC}">
              <c16:uniqueId val="{00000006-F54D-48AF-8B1F-2F8AC6184680}"/>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330175975930996E-2"/>
          <c:y val="2.3493379490564258E-2"/>
          <c:w val="0.98516921444292049"/>
          <c:h val="0.97648148148148128"/>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2A5-4494-ACE5-5D0C6764AF8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2A5-4494-ACE5-5D0C6764AF8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2A5-4494-ACE5-5D0C6764AF8B}"/>
              </c:ext>
            </c:extLst>
          </c:dPt>
          <c:val>
            <c:numRef>
              <c:f>Dashboard!$I$40:$K$40</c:f>
              <c:numCache>
                <c:formatCode>General</c:formatCode>
                <c:ptCount val="3"/>
                <c:pt idx="0">
                  <c:v>0</c:v>
                </c:pt>
                <c:pt idx="1">
                  <c:v>0</c:v>
                </c:pt>
                <c:pt idx="2">
                  <c:v>0</c:v>
                </c:pt>
              </c:numCache>
            </c:numRef>
          </c:val>
          <c:extLst>
            <c:ext xmlns:c16="http://schemas.microsoft.com/office/drawing/2014/chart" uri="{C3380CC4-5D6E-409C-BE32-E72D297353CC}">
              <c16:uniqueId val="{00000006-02A5-4494-ACE5-5D0C6764AF8B}"/>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328407858437687E-3"/>
          <c:y val="0"/>
          <c:w val="0.96822340789483241"/>
          <c:h val="0.9766870670127503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40CA-446B-A0AF-76442C3D0714}"/>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40CA-446B-A0AF-76442C3D0714}"/>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40CA-446B-A0AF-76442C3D0714}"/>
              </c:ext>
            </c:extLst>
          </c:dPt>
          <c:val>
            <c:numRef>
              <c:f>Dashboard!$I$17:$K$17</c:f>
              <c:numCache>
                <c:formatCode>General</c:formatCode>
                <c:ptCount val="3"/>
                <c:pt idx="0">
                  <c:v>0</c:v>
                </c:pt>
                <c:pt idx="1">
                  <c:v>0</c:v>
                </c:pt>
                <c:pt idx="2">
                  <c:v>0</c:v>
                </c:pt>
              </c:numCache>
            </c:numRef>
          </c:val>
          <c:extLst>
            <c:ext xmlns:c16="http://schemas.microsoft.com/office/drawing/2014/chart" uri="{C3380CC4-5D6E-409C-BE32-E72D297353CC}">
              <c16:uniqueId val="{00000000-40CA-446B-A0AF-76442C3D0714}"/>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71E3-4BDC-BA81-A8E6791512B6}"/>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71E3-4BDC-BA81-A8E6791512B6}"/>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71E3-4BDC-BA81-A8E6791512B6}"/>
              </c:ext>
            </c:extLst>
          </c:dPt>
          <c:val>
            <c:numRef>
              <c:f>Dashboard!$I$26:$K$26</c:f>
              <c:numCache>
                <c:formatCode>General</c:formatCode>
                <c:ptCount val="3"/>
                <c:pt idx="0">
                  <c:v>0</c:v>
                </c:pt>
                <c:pt idx="1">
                  <c:v>0</c:v>
                </c:pt>
                <c:pt idx="2">
                  <c:v>0</c:v>
                </c:pt>
              </c:numCache>
            </c:numRef>
          </c:val>
          <c:extLst>
            <c:ext xmlns:c16="http://schemas.microsoft.com/office/drawing/2014/chart" uri="{C3380CC4-5D6E-409C-BE32-E72D297353CC}">
              <c16:uniqueId val="{00000000-71E3-4BDC-BA81-A8E6791512B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1EBB-4A52-B8AB-025FF25D8D22}"/>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EBB-4A52-B8AB-025FF25D8D22}"/>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1EBB-4A52-B8AB-025FF25D8D22}"/>
              </c:ext>
            </c:extLst>
          </c:dPt>
          <c:val>
            <c:numRef>
              <c:f>Dashboard!$I$27:$K$27</c:f>
              <c:numCache>
                <c:formatCode>General</c:formatCode>
                <c:ptCount val="3"/>
                <c:pt idx="0">
                  <c:v>0</c:v>
                </c:pt>
                <c:pt idx="1">
                  <c:v>0</c:v>
                </c:pt>
                <c:pt idx="2">
                  <c:v>0</c:v>
                </c:pt>
              </c:numCache>
            </c:numRef>
          </c:val>
          <c:extLst>
            <c:ext xmlns:c16="http://schemas.microsoft.com/office/drawing/2014/chart" uri="{C3380CC4-5D6E-409C-BE32-E72D297353CC}">
              <c16:uniqueId val="{00000000-1EBB-4A52-B8AB-025FF25D8D22}"/>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8.7414320382111829E-3"/>
          <c:w val="1"/>
          <c:h val="0.98251713592357759"/>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129B-4251-B1C1-4069ED7B43B0}"/>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29B-4251-B1C1-4069ED7B43B0}"/>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129B-4251-B1C1-4069ED7B43B0}"/>
              </c:ext>
            </c:extLst>
          </c:dPt>
          <c:val>
            <c:numRef>
              <c:f>Dashboard!$I$28:$K$28</c:f>
              <c:numCache>
                <c:formatCode>General</c:formatCode>
                <c:ptCount val="3"/>
                <c:pt idx="0">
                  <c:v>0</c:v>
                </c:pt>
                <c:pt idx="1">
                  <c:v>0</c:v>
                </c:pt>
                <c:pt idx="2">
                  <c:v>0</c:v>
                </c:pt>
              </c:numCache>
            </c:numRef>
          </c:val>
          <c:extLst>
            <c:ext xmlns:c16="http://schemas.microsoft.com/office/drawing/2014/chart" uri="{C3380CC4-5D6E-409C-BE32-E72D297353CC}">
              <c16:uniqueId val="{00000000-129B-4251-B1C1-4069ED7B43B0}"/>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1092592592592439E-3"/>
          <c:w val="0.98516921444292049"/>
          <c:h val="0.97648148148148128"/>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581B-4BBE-BE56-9AB2240DE69B}"/>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581B-4BBE-BE56-9AB2240DE69B}"/>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581B-4BBE-BE56-9AB2240DE69B}"/>
              </c:ext>
            </c:extLst>
          </c:dPt>
          <c:val>
            <c:numRef>
              <c:f>Dashboard!$I$30:$K$30</c:f>
              <c:numCache>
                <c:formatCode>General</c:formatCode>
                <c:ptCount val="3"/>
                <c:pt idx="0">
                  <c:v>0</c:v>
                </c:pt>
                <c:pt idx="1">
                  <c:v>0</c:v>
                </c:pt>
                <c:pt idx="2">
                  <c:v>0</c:v>
                </c:pt>
              </c:numCache>
            </c:numRef>
          </c:val>
          <c:extLst>
            <c:ext xmlns:c16="http://schemas.microsoft.com/office/drawing/2014/chart" uri="{C3380CC4-5D6E-409C-BE32-E72D297353CC}">
              <c16:uniqueId val="{00000000-581B-4BBE-BE56-9AB2240DE69B}"/>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D-220A-4DEA-9593-2FF7FB6EA5B8}"/>
              </c:ext>
            </c:extLst>
          </c:dPt>
          <c:val>
            <c:numRef>
              <c:f>Dashboard!$I$33:$K$33</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image" Target="../media/image1.png"/><Relationship Id="rId26" Type="http://schemas.openxmlformats.org/officeDocument/2006/relationships/chart" Target="../charts/chart25.xml"/><Relationship Id="rId3" Type="http://schemas.openxmlformats.org/officeDocument/2006/relationships/chart" Target="../charts/chart3.xml"/><Relationship Id="rId21" Type="http://schemas.openxmlformats.org/officeDocument/2006/relationships/chart" Target="../charts/chart20.xml"/><Relationship Id="rId34" Type="http://schemas.openxmlformats.org/officeDocument/2006/relationships/chart" Target="../charts/chart3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4.xml"/><Relationship Id="rId33" Type="http://schemas.openxmlformats.org/officeDocument/2006/relationships/chart" Target="../charts/chart32.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19.xml"/><Relationship Id="rId29" Type="http://schemas.openxmlformats.org/officeDocument/2006/relationships/chart" Target="../charts/chart28.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3.xml"/><Relationship Id="rId32" Type="http://schemas.openxmlformats.org/officeDocument/2006/relationships/chart" Target="../charts/chart31.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2.xml"/><Relationship Id="rId28" Type="http://schemas.openxmlformats.org/officeDocument/2006/relationships/chart" Target="../charts/chart27.xml"/><Relationship Id="rId10" Type="http://schemas.openxmlformats.org/officeDocument/2006/relationships/chart" Target="../charts/chart10.xml"/><Relationship Id="rId19" Type="http://schemas.openxmlformats.org/officeDocument/2006/relationships/chart" Target="../charts/chart18.xml"/><Relationship Id="rId31" Type="http://schemas.openxmlformats.org/officeDocument/2006/relationships/chart" Target="../charts/chart3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8"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16</xdr:col>
      <xdr:colOff>85725</xdr:colOff>
      <xdr:row>50</xdr:row>
      <xdr:rowOff>38100</xdr:rowOff>
    </xdr:to>
    <xdr:sp macro="" textlink="">
      <xdr:nvSpPr>
        <xdr:cNvPr id="2" name="TextBox 1">
          <a:extLst>
            <a:ext uri="{FF2B5EF4-FFF2-40B4-BE49-F238E27FC236}">
              <a16:creationId xmlns:a16="http://schemas.microsoft.com/office/drawing/2014/main" id="{38103B66-8330-42B4-8B00-7A513ED40108}"/>
            </a:ext>
          </a:extLst>
        </xdr:cNvPr>
        <xdr:cNvSpPr txBox="1"/>
      </xdr:nvSpPr>
      <xdr:spPr>
        <a:xfrm>
          <a:off x="0" y="9525"/>
          <a:ext cx="9839325" cy="9236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Introduction</a:t>
          </a:r>
        </a:p>
        <a:p>
          <a:r>
            <a:rPr lang="en-GB" sz="1100"/>
            <a:t>This spreadsheet has been created</a:t>
          </a:r>
          <a:r>
            <a:rPr lang="en-GB" sz="1100" baseline="0"/>
            <a:t> to assist Fire and Rescue Services when planning the implementation of this Fire Standard. It provides a facility to record actions that have been taken, or need to be taken, to move toward achieving the Fire Standard. When first completed, it will provide a benchmark from which progress over time can be measured. </a:t>
          </a:r>
        </a:p>
        <a:p>
          <a:endParaRPr lang="en-GB" sz="1100" baseline="0"/>
        </a:p>
        <a:p>
          <a:r>
            <a:rPr lang="en-GB" sz="1100" baseline="0"/>
            <a:t>The spreadsheet is inteded to used to assist FRS with their planning and implementation, but it will also provide useful evidence for HMICFRS inspections. Time-stamped versions of this spreadsheet will show progress being made with individual action points over time. The Dashboard provides a pictorial overview of the level of compliance.</a:t>
          </a:r>
        </a:p>
        <a:p>
          <a:endParaRPr lang="en-GB" sz="1100" baseline="0"/>
        </a:p>
        <a:p>
          <a:r>
            <a:rPr lang="en-GB" sz="1100" baseline="0"/>
            <a:t>The spreadsheet is a tool that is intended to assist services and they are therefore free to make any changes they wish in order to aid their planning and implementation of this Standard.</a:t>
          </a:r>
        </a:p>
        <a:p>
          <a:endParaRPr lang="en-GB" sz="1100" baseline="0"/>
        </a:p>
        <a:p>
          <a:r>
            <a:rPr lang="en-GB" sz="1100" b="1" baseline="0"/>
            <a:t>Instructions for Use</a:t>
          </a:r>
          <a:endParaRPr lang="en-GB" sz="1100" b="0" baseline="0"/>
        </a:p>
        <a:p>
          <a:r>
            <a:rPr lang="en-GB" sz="1100" b="0" baseline="0"/>
            <a:t>The spreadsheet has been set-up to record actions for each Criteria listed in the 'To Achieve...' section of the Fire Standard.</a:t>
          </a:r>
        </a:p>
        <a:p>
          <a:endParaRPr lang="en-GB" sz="1100" b="0" baseline="0"/>
        </a:p>
        <a:p>
          <a:r>
            <a:rPr lang="en-GB" sz="1100" b="1" baseline="0"/>
            <a:t>Criteria Tabs</a:t>
          </a:r>
        </a:p>
        <a:p>
          <a:r>
            <a:rPr lang="en-GB" sz="1100" b="0" baseline="0"/>
            <a:t>1. Move to the Tab for Criteria 1. In column A, define the work that needs to be done to achieve complaince with the criteria (tasks). The template provides for up to 10 actions/tasks to be added, but further rows can be added to the table as required (down to row 50, after which some formulas on the Dashboard will stop working). Overtype 'Task 1/1' with an actual action/task. Even work that has already been completed can be recorded here to show the extend of the work that was carried-out.</a:t>
          </a:r>
        </a:p>
        <a:p>
          <a:endParaRPr lang="en-GB" sz="1100" b="0" baseline="0"/>
        </a:p>
        <a:p>
          <a:r>
            <a:rPr lang="en-GB" sz="1100" b="0" baseline="0"/>
            <a:t>2. In Column B, set the Priority for the action. Select high, medium or low from the drop-down list. Some tasks will be considered to be a higher priority than others, and this information will allow FRS to plan work to address high priority matters first. Lower priority matters can be addressed later.</a:t>
          </a:r>
        </a:p>
        <a:p>
          <a:endParaRPr lang="en-GB" sz="1100" b="0" baseline="0"/>
        </a:p>
        <a:p>
          <a:r>
            <a:rPr lang="en-GB" sz="1100" b="0" baseline="0"/>
            <a:t>3. In Column C, record the Impact that the Action will have on complaince. </a:t>
          </a:r>
          <a:r>
            <a:rPr lang="en-GB" sz="1100" b="0" baseline="0">
              <a:solidFill>
                <a:schemeClr val="dk1"/>
              </a:solidFill>
              <a:effectLst/>
              <a:latin typeface="+mn-lt"/>
              <a:ea typeface="+mn-ea"/>
              <a:cs typeface="+mn-cs"/>
            </a:rPr>
            <a:t>Select high, medium or low from the drop-down list. To progress an action plan in a timely manner, FRS may choose to address tasks likely to have the greatest impact first, alghough this information must also be considered in conjunction with the Priority (Column B).</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4. In Column D, the level of compliance for each task should be recorded in the drop-down list. If the task requires new work and no progress has yet been made, then the task should be recorded as Non-compliant. If some work has been completed but the task is incomplete, then the the task should be recorded as Partially Compliant. And if all work is complete, the task should be recorded as Fully Compliant.</a:t>
          </a:r>
        </a:p>
        <a:p>
          <a:endParaRPr lang="en-GB" sz="1100" b="0" baseline="0">
            <a:solidFill>
              <a:schemeClr val="dk1"/>
            </a:solidFill>
            <a:effectLst/>
            <a:latin typeface="+mn-lt"/>
            <a:ea typeface="+mn-ea"/>
            <a:cs typeface="+mn-cs"/>
          </a:endParaRPr>
        </a:p>
        <a:p>
          <a:r>
            <a:rPr lang="en-GB" sz="1100" b="0"/>
            <a:t>5. The cell in D2 will automatically</a:t>
          </a:r>
          <a:r>
            <a:rPr lang="en-GB" sz="1100" b="0" baseline="0"/>
            <a:t> update to reflect the lowest level of complaince that exists in the task below. This information is then used to populate the 'Overall Complaince' graph at the top of the Dashboard.</a:t>
          </a:r>
        </a:p>
        <a:p>
          <a:endParaRPr lang="en-GB" sz="1100" b="0" baseline="0"/>
        </a:p>
        <a:p>
          <a:r>
            <a:rPr lang="en-GB" sz="1100" b="0" baseline="0"/>
            <a:t>6. Repeat the process for each Criteria tab.</a:t>
          </a:r>
        </a:p>
        <a:p>
          <a:endParaRPr lang="en-GB" sz="1100" b="0" baseline="0"/>
        </a:p>
        <a:p>
          <a:r>
            <a:rPr lang="en-GB" sz="1100" b="1" baseline="0"/>
            <a:t>Dashboard</a:t>
          </a:r>
          <a:endParaRPr lang="en-GB" sz="1100" b="0" baseline="0"/>
        </a:p>
        <a:p>
          <a:r>
            <a:rPr lang="en-GB" sz="1100" b="0" baseline="0"/>
            <a:t>1. The Dashboard sheet has been locked (protected) to prevent accidental changes being made to formula. However, competent users can unprotect the sheet and make changes as required.</a:t>
          </a:r>
        </a:p>
        <a:p>
          <a:endParaRPr lang="en-GB" sz="1100" b="0" baseline="0"/>
        </a:p>
        <a:p>
          <a:r>
            <a:rPr lang="en-GB" sz="1100" b="0" baseline="0"/>
            <a:t>2. Only cells C4 to C7 allow data to be entered on the Dashboard, without unprotecting the sheet.</a:t>
          </a:r>
        </a:p>
        <a:p>
          <a:endParaRPr lang="en-GB" sz="1100" b="0" baseline="0"/>
        </a:p>
        <a:p>
          <a:r>
            <a:rPr lang="en-GB" sz="1100" b="0" baseline="0"/>
            <a:t>3. The Dashboard provides a summary view of the state of compliance against the standard. If versions are recorded over time, they will illustrate the progress being made. Easrly versions are likely to show high levels of non-compliance, with much work to be done. But later versions should show more tasks complete, with fewer outstanding. The doughnut graphs should change from Red, to Amber to Green over time. </a:t>
          </a:r>
        </a:p>
        <a:p>
          <a:endParaRPr lang="en-GB" sz="1100" b="0" baseline="0"/>
        </a:p>
        <a:p>
          <a:r>
            <a:rPr lang="en-GB" sz="1100" b="0" baseline="0"/>
            <a:t>4. The most significant graph on the Dashboard is the 'Overall Compliance' graph at the top. It provides an 'at a glance' overview of the state of complaince with the standard. It provides a summary of data in cell D2 on each criteria tab. For senior managers, this single graph provides the simplest indication of the state of play.</a:t>
          </a:r>
        </a:p>
        <a:p>
          <a:endParaRPr lang="en-GB" sz="1100" b="0" baseline="0"/>
        </a:p>
        <a:p>
          <a:r>
            <a:rPr lang="en-GB" sz="1100" b="1" baseline="0"/>
            <a:t>Hidden Lists Tab</a:t>
          </a:r>
          <a:endParaRPr lang="en-GB" sz="1100" b="0" baseline="0"/>
        </a:p>
        <a:p>
          <a:r>
            <a:rPr lang="en-GB" sz="1100" b="0" baseline="0"/>
            <a:t>There is one hidden tab on the spreadsheet which can be revealed if necessary by 'Unhiding' (right click on the tabs). It contains the data used in drop-down lists and is also used to collate some data used for graphs. The information on this sheet should not normally need to be altered, which is why the tab is normally hidden from view.</a:t>
          </a:r>
          <a:endParaRPr lang="en-GB" sz="1100" b="1"/>
        </a:p>
      </xdr:txBody>
    </xdr:sp>
    <xdr:clientData/>
  </xdr:twoCellAnchor>
  <xdr:twoCellAnchor>
    <xdr:from>
      <xdr:col>0</xdr:col>
      <xdr:colOff>0</xdr:colOff>
      <xdr:row>0</xdr:row>
      <xdr:rowOff>0</xdr:rowOff>
    </xdr:from>
    <xdr:to>
      <xdr:col>18</xdr:col>
      <xdr:colOff>390525</xdr:colOff>
      <xdr:row>67</xdr:row>
      <xdr:rowOff>120650</xdr:rowOff>
    </xdr:to>
    <xdr:sp macro="" textlink="">
      <xdr:nvSpPr>
        <xdr:cNvPr id="5" name="TextBox 4">
          <a:extLst>
            <a:ext uri="{FF2B5EF4-FFF2-40B4-BE49-F238E27FC236}">
              <a16:creationId xmlns:a16="http://schemas.microsoft.com/office/drawing/2014/main" id="{7DFD076E-48BB-457F-A780-FF243DDA4D15}"/>
            </a:ext>
          </a:extLst>
        </xdr:cNvPr>
        <xdr:cNvSpPr txBox="1"/>
      </xdr:nvSpPr>
      <xdr:spPr>
        <a:xfrm>
          <a:off x="0" y="0"/>
          <a:ext cx="11363325" cy="1245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I</a:t>
          </a:r>
          <a:r>
            <a:rPr lang="en-GB" sz="1200" b="1">
              <a:solidFill>
                <a:schemeClr val="dk1"/>
              </a:solidFill>
              <a:effectLst/>
              <a:latin typeface="+mn-lt"/>
              <a:ea typeface="+mn-ea"/>
              <a:cs typeface="+mn-cs"/>
            </a:rPr>
            <a:t>ntroduction</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This spreadsheet has been created to assist Fire and Rescue Services when planning the implementation of this Fire Standard. It provides a facility to record actions that have been taken, or need to be taken, to move toward achieving the Fire Standard. When first completed, it will provide a benchmark from which progress over time can be measured.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spreadsheet is intended to be used to assist services with their planning and implementation, but it will also provide useful evidence for HMICFRS inspections. It is a tool that is intended to assist services and they are therefore free to make any changes they wish to aid their planning and implementation of this Standard.</a:t>
          </a:r>
        </a:p>
        <a:p>
          <a:r>
            <a:rPr lang="en-GB" sz="1200">
              <a:solidFill>
                <a:schemeClr val="dk1"/>
              </a:solidFill>
              <a:effectLst/>
              <a:latin typeface="+mn-lt"/>
              <a:ea typeface="+mn-ea"/>
              <a:cs typeface="+mn-cs"/>
            </a:rPr>
            <a:t>Services can create time-stamped versions of this spreadsheet which will help them to show progress being made with individual action points over time.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Dashboard provides a pictorial overview of the level of compliance and may support services with strategic level reporting. </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Instructions for Use</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spreadsheet has been set-up to record actions for each Criteria listed in the 'To Achieve this Fire Standard' section of the Fire Standard.</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Dashboard</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1. The Dashboard sheet has been locked (protected) to prevent accidental changes being made to formula. Only cells C4 to C7 allow data to be entered on the Dashboard, without unprotecting the sheet. Competent users can unprotect the sheet and make changes as required. The password to unlock the sheet is: </a:t>
          </a:r>
          <a:r>
            <a:rPr lang="en-GB" sz="1200" b="1">
              <a:solidFill>
                <a:schemeClr val="dk1"/>
              </a:solidFill>
              <a:effectLst/>
              <a:latin typeface="+mn-lt"/>
              <a:ea typeface="+mn-ea"/>
              <a:cs typeface="+mn-cs"/>
            </a:rPr>
            <a:t>FireStandards</a:t>
          </a:r>
          <a:r>
            <a:rPr lang="en-GB" sz="1200">
              <a:solidFill>
                <a:schemeClr val="dk1"/>
              </a:solidFill>
              <a:effectLst/>
              <a:latin typeface="+mn-lt"/>
              <a:ea typeface="+mn-ea"/>
              <a:cs typeface="+mn-cs"/>
            </a:rPr>
            <a:t>.</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2. The Dashboard provides a summary view of the state of compliance against the standard. If versions are recorded over time, they will illustrate the progress being made. Early versions are likely to show high levels of non-compliance, with much work to be done. But later versions should show more tasks complete, with fewer outstanding. The doughnut graphs should change from Red, to Amber to Green over time.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3. The most significant graph on the Dashboard is the 'Overall Compliance' graph at the top. It provides an 'at a glance' overview of the state of compliance with the standard. It provides a summary of data in cell D2 on each criteria tab. For senior managers, this single graph provides the simplest indication of the state of play.</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Criteria Tabs</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1. Move to the Tab for Criteria 1.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2. In column A, you will need to define each task/action that needs to be completed to achieve compliance with the criteria. The template provides for up to 10 actions/tasks to be added, but further rows can be added to the table as required (down to row 50, after which some formulas on the Dashboard will stop working).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3. In Column A, overtype 'Task 1/1' with your defined task/action. Even work that has already been completed can be recorded here to show the extent of the work that was carried out.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4. In Column B, set the Priority for the action. Select high, medium or low from the drop-down list. You may decide that some tasks will be a higher priority than others, and this information will allow you to plan work to address high priority matters first. Lower priority matters can be addressed later. These priorities will be subjective and will be for you and your service to agree upon.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5. In Column C, record the Impact that the task/action will have on compliance. Select high, medium or low from the drop-down list. To progress an action plan in a timely manner, services may choose to address tasks likely to have the greatest impact first, although this information must also be considered in conjunction with the Priority (Column B).</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6. In Column D, the level of compliance for each task should be recorded in the drop-down list:</a:t>
          </a:r>
        </a:p>
        <a:p>
          <a:endParaRPr lang="en-GB" sz="1200">
            <a:solidFill>
              <a:schemeClr val="dk1"/>
            </a:solidFill>
            <a:effectLst/>
            <a:latin typeface="+mn-lt"/>
            <a:ea typeface="+mn-ea"/>
            <a:cs typeface="+mn-cs"/>
          </a:endParaRPr>
        </a:p>
        <a:p>
          <a:pPr lvl="1"/>
          <a:r>
            <a:rPr lang="en-GB" sz="1200">
              <a:solidFill>
                <a:schemeClr val="dk1"/>
              </a:solidFill>
              <a:effectLst/>
              <a:latin typeface="+mn-lt"/>
              <a:ea typeface="+mn-ea"/>
              <a:cs typeface="+mn-cs"/>
            </a:rPr>
            <a:t>a. If the task requires new work and no progress has yet been made, then the task should be recorded as ‘Non-Compliant’;</a:t>
          </a:r>
        </a:p>
        <a:p>
          <a:pPr lvl="1"/>
          <a:r>
            <a:rPr lang="en-GB" sz="1200">
              <a:solidFill>
                <a:schemeClr val="dk1"/>
              </a:solidFill>
              <a:effectLst/>
              <a:latin typeface="+mn-lt"/>
              <a:ea typeface="+mn-ea"/>
              <a:cs typeface="+mn-cs"/>
            </a:rPr>
            <a:t>b. If some work has been completed but the task is incomplete, then the task should be recorded as ‘Partially Compliant’; and </a:t>
          </a:r>
        </a:p>
        <a:p>
          <a:pPr lvl="1"/>
          <a:r>
            <a:rPr lang="en-GB" sz="1200">
              <a:solidFill>
                <a:schemeClr val="dk1"/>
              </a:solidFill>
              <a:effectLst/>
              <a:latin typeface="+mn-lt"/>
              <a:ea typeface="+mn-ea"/>
              <a:cs typeface="+mn-cs"/>
            </a:rPr>
            <a:t>c. If all work is complete, the task should be recorded as ‘Fully Compliant’.</a:t>
          </a:r>
        </a:p>
        <a:p>
          <a:pPr lvl="1"/>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7. The cell in D2 will automatically update to reflect the lowest level of compliance that exists in the task below. This information is then used to populate the 'Overall Compliance' graph at the top of the Dashboard.</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8. Repeat the process for each Criteria tab.</a:t>
          </a:r>
        </a:p>
        <a:p>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Hidden Lists Tab</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There is one hidden tab on the spreadsheet which can be revealed, if necessary, by 'Unhiding' (right click on the tabs). It contains the data used in drop-down lists and is also used to collate some data used for graphs.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information on this sheet should not need to be altered, which is why the tab is hidden from view.</a:t>
          </a:r>
        </a:p>
        <a:p>
          <a:endParaRPr lang="en-GB" sz="1200">
            <a:solidFill>
              <a:schemeClr val="dk1"/>
            </a:solidFill>
            <a:effectLst/>
            <a:latin typeface="+mn-lt"/>
            <a:ea typeface="+mn-ea"/>
            <a:cs typeface="+mn-cs"/>
          </a:endParaRPr>
        </a:p>
        <a:p>
          <a:r>
            <a:rPr lang="en-GB" sz="1100" b="1" baseline="0">
              <a:solidFill>
                <a:schemeClr val="dk1"/>
              </a:solidFill>
              <a:effectLst/>
              <a:latin typeface="+mn-lt"/>
              <a:ea typeface="+mn-ea"/>
              <a:cs typeface="+mn-cs"/>
            </a:rPr>
            <a:t>Worked example</a:t>
          </a:r>
          <a:endParaRPr lang="en-GB" sz="1200">
            <a:effectLst/>
          </a:endParaRPr>
        </a:p>
        <a:p>
          <a:r>
            <a:rPr lang="en-GB" sz="1100" b="0" baseline="0">
              <a:solidFill>
                <a:schemeClr val="dk1"/>
              </a:solidFill>
              <a:effectLst/>
              <a:latin typeface="+mn-lt"/>
              <a:ea typeface="+mn-ea"/>
              <a:cs typeface="+mn-cs"/>
            </a:rPr>
            <a:t>The final tab on the sheet is a worked example put together by the subject matter experts involved in the development of the Fire Standard, it can be used as additional guidance for services when populating the implementation tool. This is only guidance to suggest what a service may consider in order to have processes in place to work toward achieving the Fire Standard. The onus remains with the service to formulate a robust strategy, decide complete relevant actions and put mechanisms in place to achieve the Fire Standard. </a:t>
          </a:r>
          <a:endParaRPr lang="en-GB" sz="1200">
            <a:effectLst/>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4943475</xdr:colOff>
      <xdr:row>0</xdr:row>
      <xdr:rowOff>752475</xdr:rowOff>
    </xdr:to>
    <xdr:sp macro="" textlink="">
      <xdr:nvSpPr>
        <xdr:cNvPr id="2" name="TextBox 1">
          <a:extLst>
            <a:ext uri="{FF2B5EF4-FFF2-40B4-BE49-F238E27FC236}">
              <a16:creationId xmlns:a16="http://schemas.microsoft.com/office/drawing/2014/main" id="{E4895978-1BDC-45CB-B38B-A24836D83C96}"/>
            </a:ext>
          </a:extLst>
        </xdr:cNvPr>
        <xdr:cNvSpPr txBox="1"/>
      </xdr:nvSpPr>
      <xdr:spPr>
        <a:xfrm>
          <a:off x="0" y="0"/>
          <a:ext cx="4943475" cy="752475"/>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Establish and regularly test and evaluate robust business continuity plans (BCP) and arrangements relating to critical fire control functions, that:</a:t>
          </a:r>
        </a:p>
        <a:p>
          <a:r>
            <a:rPr lang="en-GB" sz="1100" b="1"/>
            <a:t>a. plan for the degradation and loss of fire control capabilities, including systems, infrastructure and people; </a:t>
          </a:r>
        </a:p>
        <a:p>
          <a:endParaRPr lang="en-GB" sz="1100" b="1"/>
        </a:p>
        <a:p>
          <a:endParaRPr lang="en-GB"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48658</xdr:colOff>
      <xdr:row>12</xdr:row>
      <xdr:rowOff>104568</xdr:rowOff>
    </xdr:from>
    <xdr:to>
      <xdr:col>11</xdr:col>
      <xdr:colOff>609391</xdr:colOff>
      <xdr:row>12</xdr:row>
      <xdr:rowOff>649330</xdr:rowOff>
    </xdr:to>
    <xdr:graphicFrame macro="">
      <xdr:nvGraphicFramePr>
        <xdr:cNvPr id="2" name="Chart 1">
          <a:extLst>
            <a:ext uri="{FF2B5EF4-FFF2-40B4-BE49-F238E27FC236}">
              <a16:creationId xmlns:a16="http://schemas.microsoft.com/office/drawing/2014/main" id="{B066E4E1-2B7A-4979-8FB6-F7DE295BEF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58598</xdr:colOff>
      <xdr:row>14</xdr:row>
      <xdr:rowOff>129409</xdr:rowOff>
    </xdr:from>
    <xdr:to>
      <xdr:col>12</xdr:col>
      <xdr:colOff>2251</xdr:colOff>
      <xdr:row>14</xdr:row>
      <xdr:rowOff>636071</xdr:rowOff>
    </xdr:to>
    <xdr:graphicFrame macro="">
      <xdr:nvGraphicFramePr>
        <xdr:cNvPr id="4" name="Chart 3">
          <a:extLst>
            <a:ext uri="{FF2B5EF4-FFF2-40B4-BE49-F238E27FC236}">
              <a16:creationId xmlns:a16="http://schemas.microsoft.com/office/drawing/2014/main" id="{7F3FC350-C63B-485B-9B48-7084EEAA2B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67313</xdr:colOff>
      <xdr:row>15</xdr:row>
      <xdr:rowOff>56731</xdr:rowOff>
    </xdr:from>
    <xdr:to>
      <xdr:col>12</xdr:col>
      <xdr:colOff>3512</xdr:colOff>
      <xdr:row>15</xdr:row>
      <xdr:rowOff>527741</xdr:rowOff>
    </xdr:to>
    <xdr:graphicFrame macro="">
      <xdr:nvGraphicFramePr>
        <xdr:cNvPr id="5" name="Chart 4">
          <a:extLst>
            <a:ext uri="{FF2B5EF4-FFF2-40B4-BE49-F238E27FC236}">
              <a16:creationId xmlns:a16="http://schemas.microsoft.com/office/drawing/2014/main" id="{03092366-1EA2-4F8A-AF3D-6C9EAF223C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58597</xdr:colOff>
      <xdr:row>16</xdr:row>
      <xdr:rowOff>99804</xdr:rowOff>
    </xdr:from>
    <xdr:to>
      <xdr:col>11</xdr:col>
      <xdr:colOff>608121</xdr:colOff>
      <xdr:row>16</xdr:row>
      <xdr:rowOff>644566</xdr:rowOff>
    </xdr:to>
    <xdr:graphicFrame macro="">
      <xdr:nvGraphicFramePr>
        <xdr:cNvPr id="6" name="Chart 5">
          <a:extLst>
            <a:ext uri="{FF2B5EF4-FFF2-40B4-BE49-F238E27FC236}">
              <a16:creationId xmlns:a16="http://schemas.microsoft.com/office/drawing/2014/main" id="{3E46E306-6946-4F24-B249-38E7C6B4E7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58598</xdr:colOff>
      <xdr:row>25</xdr:row>
      <xdr:rowOff>73712</xdr:rowOff>
    </xdr:from>
    <xdr:to>
      <xdr:col>12</xdr:col>
      <xdr:colOff>2251</xdr:colOff>
      <xdr:row>25</xdr:row>
      <xdr:rowOff>608949</xdr:rowOff>
    </xdr:to>
    <xdr:graphicFrame macro="">
      <xdr:nvGraphicFramePr>
        <xdr:cNvPr id="8" name="Chart 7">
          <a:extLst>
            <a:ext uri="{FF2B5EF4-FFF2-40B4-BE49-F238E27FC236}">
              <a16:creationId xmlns:a16="http://schemas.microsoft.com/office/drawing/2014/main" id="{9B0E8E97-BD3D-405C-BF2D-83396CA99D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46795</xdr:colOff>
      <xdr:row>26</xdr:row>
      <xdr:rowOff>123825</xdr:rowOff>
    </xdr:from>
    <xdr:to>
      <xdr:col>11</xdr:col>
      <xdr:colOff>591557</xdr:colOff>
      <xdr:row>26</xdr:row>
      <xdr:rowOff>663825</xdr:rowOff>
    </xdr:to>
    <xdr:graphicFrame macro="">
      <xdr:nvGraphicFramePr>
        <xdr:cNvPr id="9" name="Chart 8">
          <a:extLst>
            <a:ext uri="{FF2B5EF4-FFF2-40B4-BE49-F238E27FC236}">
              <a16:creationId xmlns:a16="http://schemas.microsoft.com/office/drawing/2014/main" id="{6C5F7901-E6E1-4D89-9F90-AA302AA252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55077</xdr:colOff>
      <xdr:row>27</xdr:row>
      <xdr:rowOff>108087</xdr:rowOff>
    </xdr:from>
    <xdr:to>
      <xdr:col>11</xdr:col>
      <xdr:colOff>590315</xdr:colOff>
      <xdr:row>27</xdr:row>
      <xdr:rowOff>648087</xdr:rowOff>
    </xdr:to>
    <xdr:graphicFrame macro="">
      <xdr:nvGraphicFramePr>
        <xdr:cNvPr id="10" name="Chart 9">
          <a:extLst>
            <a:ext uri="{FF2B5EF4-FFF2-40B4-BE49-F238E27FC236}">
              <a16:creationId xmlns:a16="http://schemas.microsoft.com/office/drawing/2014/main" id="{E62E1CF3-843A-48E7-9938-D9D099505D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55078</xdr:colOff>
      <xdr:row>29</xdr:row>
      <xdr:rowOff>95042</xdr:rowOff>
    </xdr:from>
    <xdr:to>
      <xdr:col>11</xdr:col>
      <xdr:colOff>590316</xdr:colOff>
      <xdr:row>29</xdr:row>
      <xdr:rowOff>635042</xdr:rowOff>
    </xdr:to>
    <xdr:graphicFrame macro="">
      <xdr:nvGraphicFramePr>
        <xdr:cNvPr id="11" name="Chart 10">
          <a:extLst>
            <a:ext uri="{FF2B5EF4-FFF2-40B4-BE49-F238E27FC236}">
              <a16:creationId xmlns:a16="http://schemas.microsoft.com/office/drawing/2014/main" id="{F0742A99-4A5D-450D-9236-0AA4092520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42033</xdr:colOff>
      <xdr:row>32</xdr:row>
      <xdr:rowOff>115128</xdr:rowOff>
    </xdr:from>
    <xdr:to>
      <xdr:col>11</xdr:col>
      <xdr:colOff>582033</xdr:colOff>
      <xdr:row>32</xdr:row>
      <xdr:rowOff>659890</xdr:rowOff>
    </xdr:to>
    <xdr:graphicFrame macro="">
      <xdr:nvGraphicFramePr>
        <xdr:cNvPr id="12" name="Chart 11">
          <a:extLst>
            <a:ext uri="{FF2B5EF4-FFF2-40B4-BE49-F238E27FC236}">
              <a16:creationId xmlns:a16="http://schemas.microsoft.com/office/drawing/2014/main" id="{41B07B83-5BB9-4C84-850F-7B3633D8AA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58598</xdr:colOff>
      <xdr:row>13</xdr:row>
      <xdr:rowOff>101046</xdr:rowOff>
    </xdr:from>
    <xdr:to>
      <xdr:col>11</xdr:col>
      <xdr:colOff>598598</xdr:colOff>
      <xdr:row>13</xdr:row>
      <xdr:rowOff>641046</xdr:rowOff>
    </xdr:to>
    <xdr:graphicFrame macro="">
      <xdr:nvGraphicFramePr>
        <xdr:cNvPr id="13" name="Chart 12">
          <a:extLst>
            <a:ext uri="{FF2B5EF4-FFF2-40B4-BE49-F238E27FC236}">
              <a16:creationId xmlns:a16="http://schemas.microsoft.com/office/drawing/2014/main" id="{D12FBA59-B13B-4610-B6C1-AB825EF7B8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46795</xdr:colOff>
      <xdr:row>43</xdr:row>
      <xdr:rowOff>112847</xdr:rowOff>
    </xdr:from>
    <xdr:to>
      <xdr:col>11</xdr:col>
      <xdr:colOff>582033</xdr:colOff>
      <xdr:row>43</xdr:row>
      <xdr:rowOff>652847</xdr:rowOff>
    </xdr:to>
    <xdr:graphicFrame macro="">
      <xdr:nvGraphicFramePr>
        <xdr:cNvPr id="20" name="Chart 19">
          <a:extLst>
            <a:ext uri="{FF2B5EF4-FFF2-40B4-BE49-F238E27FC236}">
              <a16:creationId xmlns:a16="http://schemas.microsoft.com/office/drawing/2014/main" id="{2FA05C35-A469-41CF-B571-C27C789A2A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220110</xdr:colOff>
      <xdr:row>1</xdr:row>
      <xdr:rowOff>166894</xdr:rowOff>
    </xdr:from>
    <xdr:to>
      <xdr:col>8</xdr:col>
      <xdr:colOff>286370</xdr:colOff>
      <xdr:row>1</xdr:row>
      <xdr:rowOff>891001</xdr:rowOff>
    </xdr:to>
    <xdr:sp macro="" textlink="">
      <xdr:nvSpPr>
        <xdr:cNvPr id="3" name="TextBox 2">
          <a:extLst>
            <a:ext uri="{FF2B5EF4-FFF2-40B4-BE49-F238E27FC236}">
              <a16:creationId xmlns:a16="http://schemas.microsoft.com/office/drawing/2014/main" id="{97F6DB0D-C171-482A-A716-43752FA2EC47}"/>
            </a:ext>
          </a:extLst>
        </xdr:cNvPr>
        <xdr:cNvSpPr txBox="1"/>
      </xdr:nvSpPr>
      <xdr:spPr>
        <a:xfrm>
          <a:off x="4692719" y="166894"/>
          <a:ext cx="3793434" cy="724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b="1" baseline="0"/>
            <a:t>FIRE CONTROL FIRE STANDARD</a:t>
          </a:r>
          <a:r>
            <a:rPr lang="en-GB" sz="2000" b="1" baseline="0"/>
            <a:t> </a:t>
          </a:r>
          <a:r>
            <a:rPr lang="en-GB" sz="1800" b="1" baseline="0"/>
            <a:t>GAP ANALYSIS TOOL</a:t>
          </a:r>
        </a:p>
      </xdr:txBody>
    </xdr:sp>
    <xdr:clientData/>
  </xdr:twoCellAnchor>
  <xdr:twoCellAnchor>
    <xdr:from>
      <xdr:col>7</xdr:col>
      <xdr:colOff>33129</xdr:colOff>
      <xdr:row>4</xdr:row>
      <xdr:rowOff>121960</xdr:rowOff>
    </xdr:from>
    <xdr:to>
      <xdr:col>12</xdr:col>
      <xdr:colOff>112436</xdr:colOff>
      <xdr:row>7</xdr:row>
      <xdr:rowOff>162131</xdr:rowOff>
    </xdr:to>
    <xdr:graphicFrame macro="">
      <xdr:nvGraphicFramePr>
        <xdr:cNvPr id="25" name="Chart 24">
          <a:extLst>
            <a:ext uri="{FF2B5EF4-FFF2-40B4-BE49-F238E27FC236}">
              <a16:creationId xmlns:a16="http://schemas.microsoft.com/office/drawing/2014/main" id="{86589369-F3B6-4D2D-AFBE-F0BFE4E675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42033</xdr:colOff>
      <xdr:row>34</xdr:row>
      <xdr:rowOff>96078</xdr:rowOff>
    </xdr:from>
    <xdr:to>
      <xdr:col>11</xdr:col>
      <xdr:colOff>582033</xdr:colOff>
      <xdr:row>34</xdr:row>
      <xdr:rowOff>640840</xdr:rowOff>
    </xdr:to>
    <xdr:graphicFrame macro="">
      <xdr:nvGraphicFramePr>
        <xdr:cNvPr id="17" name="Chart 16">
          <a:extLst>
            <a:ext uri="{FF2B5EF4-FFF2-40B4-BE49-F238E27FC236}">
              <a16:creationId xmlns:a16="http://schemas.microsoft.com/office/drawing/2014/main" id="{E4294701-171C-4945-B866-AFB1A39F29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32508</xdr:colOff>
      <xdr:row>35</xdr:row>
      <xdr:rowOff>134178</xdr:rowOff>
    </xdr:from>
    <xdr:to>
      <xdr:col>11</xdr:col>
      <xdr:colOff>572508</xdr:colOff>
      <xdr:row>35</xdr:row>
      <xdr:rowOff>678940</xdr:rowOff>
    </xdr:to>
    <xdr:graphicFrame macro="">
      <xdr:nvGraphicFramePr>
        <xdr:cNvPr id="18" name="Chart 17">
          <a:extLst>
            <a:ext uri="{FF2B5EF4-FFF2-40B4-BE49-F238E27FC236}">
              <a16:creationId xmlns:a16="http://schemas.microsoft.com/office/drawing/2014/main" id="{1A26E61D-C7EC-40D6-B3BD-30CCA222CD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32508</xdr:colOff>
      <xdr:row>36</xdr:row>
      <xdr:rowOff>105603</xdr:rowOff>
    </xdr:from>
    <xdr:to>
      <xdr:col>11</xdr:col>
      <xdr:colOff>572508</xdr:colOff>
      <xdr:row>36</xdr:row>
      <xdr:rowOff>650365</xdr:rowOff>
    </xdr:to>
    <xdr:graphicFrame macro="">
      <xdr:nvGraphicFramePr>
        <xdr:cNvPr id="19" name="Chart 18">
          <a:extLst>
            <a:ext uri="{FF2B5EF4-FFF2-40B4-BE49-F238E27FC236}">
              <a16:creationId xmlns:a16="http://schemas.microsoft.com/office/drawing/2014/main" id="{6D566F2E-202C-4DEB-B9C2-1896E7F458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32508</xdr:colOff>
      <xdr:row>41</xdr:row>
      <xdr:rowOff>115128</xdr:rowOff>
    </xdr:from>
    <xdr:to>
      <xdr:col>11</xdr:col>
      <xdr:colOff>572508</xdr:colOff>
      <xdr:row>41</xdr:row>
      <xdr:rowOff>659890</xdr:rowOff>
    </xdr:to>
    <xdr:graphicFrame macro="">
      <xdr:nvGraphicFramePr>
        <xdr:cNvPr id="22" name="Chart 21">
          <a:extLst>
            <a:ext uri="{FF2B5EF4-FFF2-40B4-BE49-F238E27FC236}">
              <a16:creationId xmlns:a16="http://schemas.microsoft.com/office/drawing/2014/main" id="{F96F57F9-0C62-4DA9-A3B8-ED025D3D97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32508</xdr:colOff>
      <xdr:row>42</xdr:row>
      <xdr:rowOff>105603</xdr:rowOff>
    </xdr:from>
    <xdr:to>
      <xdr:col>11</xdr:col>
      <xdr:colOff>572508</xdr:colOff>
      <xdr:row>42</xdr:row>
      <xdr:rowOff>650365</xdr:rowOff>
    </xdr:to>
    <xdr:graphicFrame macro="">
      <xdr:nvGraphicFramePr>
        <xdr:cNvPr id="23" name="Chart 22">
          <a:extLst>
            <a:ext uri="{FF2B5EF4-FFF2-40B4-BE49-F238E27FC236}">
              <a16:creationId xmlns:a16="http://schemas.microsoft.com/office/drawing/2014/main" id="{1A57CE7C-2464-47C3-A76B-E5B418B824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xdr:col>
      <xdr:colOff>1</xdr:colOff>
      <xdr:row>1</xdr:row>
      <xdr:rowOff>0</xdr:rowOff>
    </xdr:from>
    <xdr:to>
      <xdr:col>1</xdr:col>
      <xdr:colOff>1828801</xdr:colOff>
      <xdr:row>2</xdr:row>
      <xdr:rowOff>49228</xdr:rowOff>
    </xdr:to>
    <xdr:pic>
      <xdr:nvPicPr>
        <xdr:cNvPr id="14" name="Picture 13">
          <a:extLst>
            <a:ext uri="{FF2B5EF4-FFF2-40B4-BE49-F238E27FC236}">
              <a16:creationId xmlns:a16="http://schemas.microsoft.com/office/drawing/2014/main" id="{94FD1953-E83B-4575-8DC2-A50D62C2EF1B}"/>
            </a:ext>
          </a:extLst>
        </xdr:cNvPr>
        <xdr:cNvPicPr>
          <a:picLocks noChangeAspect="1"/>
        </xdr:cNvPicPr>
      </xdr:nvPicPr>
      <xdr:blipFill>
        <a:blip xmlns:r="http://schemas.openxmlformats.org/officeDocument/2006/relationships" r:embed="rId18"/>
        <a:stretch>
          <a:fillRect/>
        </a:stretch>
      </xdr:blipFill>
      <xdr:spPr>
        <a:xfrm>
          <a:off x="642939" y="0"/>
          <a:ext cx="1828800" cy="974741"/>
        </a:xfrm>
        <a:prstGeom prst="rect">
          <a:avLst/>
        </a:prstGeom>
      </xdr:spPr>
    </xdr:pic>
    <xdr:clientData/>
  </xdr:twoCellAnchor>
  <xdr:oneCellAnchor>
    <xdr:from>
      <xdr:col>1</xdr:col>
      <xdr:colOff>792443</xdr:colOff>
      <xdr:row>36</xdr:row>
      <xdr:rowOff>523502</xdr:rowOff>
    </xdr:from>
    <xdr:ext cx="184731" cy="264560"/>
    <xdr:sp macro="" textlink="">
      <xdr:nvSpPr>
        <xdr:cNvPr id="15" name="TextBox 14">
          <a:extLst>
            <a:ext uri="{FF2B5EF4-FFF2-40B4-BE49-F238E27FC236}">
              <a16:creationId xmlns:a16="http://schemas.microsoft.com/office/drawing/2014/main" id="{D126FC4B-3C42-E970-AAD1-56417929754D}"/>
            </a:ext>
          </a:extLst>
        </xdr:cNvPr>
        <xdr:cNvSpPr txBox="1"/>
      </xdr:nvSpPr>
      <xdr:spPr>
        <a:xfrm>
          <a:off x="1419972" y="159203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11</xdr:col>
      <xdr:colOff>67236</xdr:colOff>
      <xdr:row>17</xdr:row>
      <xdr:rowOff>123265</xdr:rowOff>
    </xdr:from>
    <xdr:to>
      <xdr:col>11</xdr:col>
      <xdr:colOff>626284</xdr:colOff>
      <xdr:row>17</xdr:row>
      <xdr:rowOff>668027</xdr:rowOff>
    </xdr:to>
    <xdr:graphicFrame macro="">
      <xdr:nvGraphicFramePr>
        <xdr:cNvPr id="21" name="Chart 20">
          <a:extLst>
            <a:ext uri="{FF2B5EF4-FFF2-40B4-BE49-F238E27FC236}">
              <a16:creationId xmlns:a16="http://schemas.microsoft.com/office/drawing/2014/main" id="{32E01278-1A61-4DAE-867A-D8CF3894BD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11</xdr:col>
      <xdr:colOff>44824</xdr:colOff>
      <xdr:row>18</xdr:row>
      <xdr:rowOff>100853</xdr:rowOff>
    </xdr:from>
    <xdr:to>
      <xdr:col>11</xdr:col>
      <xdr:colOff>643179</xdr:colOff>
      <xdr:row>18</xdr:row>
      <xdr:rowOff>655139</xdr:rowOff>
    </xdr:to>
    <xdr:graphicFrame macro="">
      <xdr:nvGraphicFramePr>
        <xdr:cNvPr id="26" name="Chart 25">
          <a:extLst>
            <a:ext uri="{FF2B5EF4-FFF2-40B4-BE49-F238E27FC236}">
              <a16:creationId xmlns:a16="http://schemas.microsoft.com/office/drawing/2014/main" id="{35A6665C-2977-4E25-8CED-3A6927958C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11</xdr:col>
      <xdr:colOff>44824</xdr:colOff>
      <xdr:row>19</xdr:row>
      <xdr:rowOff>100853</xdr:rowOff>
    </xdr:from>
    <xdr:to>
      <xdr:col>11</xdr:col>
      <xdr:colOff>643179</xdr:colOff>
      <xdr:row>19</xdr:row>
      <xdr:rowOff>655139</xdr:rowOff>
    </xdr:to>
    <xdr:graphicFrame macro="">
      <xdr:nvGraphicFramePr>
        <xdr:cNvPr id="27" name="Chart 26">
          <a:extLst>
            <a:ext uri="{FF2B5EF4-FFF2-40B4-BE49-F238E27FC236}">
              <a16:creationId xmlns:a16="http://schemas.microsoft.com/office/drawing/2014/main" id="{E9B320E5-47F8-4540-BADB-0823C706C5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11</xdr:col>
      <xdr:colOff>44824</xdr:colOff>
      <xdr:row>20</xdr:row>
      <xdr:rowOff>190500</xdr:rowOff>
    </xdr:from>
    <xdr:to>
      <xdr:col>11</xdr:col>
      <xdr:colOff>643180</xdr:colOff>
      <xdr:row>20</xdr:row>
      <xdr:rowOff>725737</xdr:rowOff>
    </xdr:to>
    <xdr:graphicFrame macro="">
      <xdr:nvGraphicFramePr>
        <xdr:cNvPr id="28" name="Chart 27">
          <a:extLst>
            <a:ext uri="{FF2B5EF4-FFF2-40B4-BE49-F238E27FC236}">
              <a16:creationId xmlns:a16="http://schemas.microsoft.com/office/drawing/2014/main" id="{27A9AFCD-96E9-4A37-9AC2-24DDE1A9D8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11</xdr:col>
      <xdr:colOff>44824</xdr:colOff>
      <xdr:row>21</xdr:row>
      <xdr:rowOff>201706</xdr:rowOff>
    </xdr:from>
    <xdr:to>
      <xdr:col>11</xdr:col>
      <xdr:colOff>643180</xdr:colOff>
      <xdr:row>21</xdr:row>
      <xdr:rowOff>736943</xdr:rowOff>
    </xdr:to>
    <xdr:graphicFrame macro="">
      <xdr:nvGraphicFramePr>
        <xdr:cNvPr id="29" name="Chart 28">
          <a:extLst>
            <a:ext uri="{FF2B5EF4-FFF2-40B4-BE49-F238E27FC236}">
              <a16:creationId xmlns:a16="http://schemas.microsoft.com/office/drawing/2014/main" id="{18A05041-F5BB-4352-ABA4-23BF92FE5E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11</xdr:col>
      <xdr:colOff>56030</xdr:colOff>
      <xdr:row>22</xdr:row>
      <xdr:rowOff>190500</xdr:rowOff>
    </xdr:from>
    <xdr:to>
      <xdr:col>12</xdr:col>
      <xdr:colOff>4445</xdr:colOff>
      <xdr:row>22</xdr:row>
      <xdr:rowOff>725737</xdr:rowOff>
    </xdr:to>
    <xdr:graphicFrame macro="">
      <xdr:nvGraphicFramePr>
        <xdr:cNvPr id="30" name="Chart 29">
          <a:extLst>
            <a:ext uri="{FF2B5EF4-FFF2-40B4-BE49-F238E27FC236}">
              <a16:creationId xmlns:a16="http://schemas.microsoft.com/office/drawing/2014/main" id="{FB3BCED8-3D63-4AD7-B8DB-DD464FA6B9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11</xdr:col>
      <xdr:colOff>56030</xdr:colOff>
      <xdr:row>23</xdr:row>
      <xdr:rowOff>112059</xdr:rowOff>
    </xdr:from>
    <xdr:to>
      <xdr:col>12</xdr:col>
      <xdr:colOff>4445</xdr:colOff>
      <xdr:row>23</xdr:row>
      <xdr:rowOff>647296</xdr:rowOff>
    </xdr:to>
    <xdr:graphicFrame macro="">
      <xdr:nvGraphicFramePr>
        <xdr:cNvPr id="31" name="Chart 30">
          <a:extLst>
            <a:ext uri="{FF2B5EF4-FFF2-40B4-BE49-F238E27FC236}">
              <a16:creationId xmlns:a16="http://schemas.microsoft.com/office/drawing/2014/main" id="{55CF182D-F92D-423D-A1A1-74FA84C6CC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11</xdr:col>
      <xdr:colOff>0</xdr:colOff>
      <xdr:row>39</xdr:row>
      <xdr:rowOff>0</xdr:rowOff>
    </xdr:from>
    <xdr:to>
      <xdr:col>11</xdr:col>
      <xdr:colOff>540000</xdr:colOff>
      <xdr:row>40</xdr:row>
      <xdr:rowOff>1276</xdr:rowOff>
    </xdr:to>
    <xdr:graphicFrame macro="">
      <xdr:nvGraphicFramePr>
        <xdr:cNvPr id="39" name="Chart 38">
          <a:extLst>
            <a:ext uri="{FF2B5EF4-FFF2-40B4-BE49-F238E27FC236}">
              <a16:creationId xmlns:a16="http://schemas.microsoft.com/office/drawing/2014/main" id="{06A1B47F-F6E2-4F3D-BAA7-4C3B4232F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11</xdr:col>
      <xdr:colOff>0</xdr:colOff>
      <xdr:row>40</xdr:row>
      <xdr:rowOff>0</xdr:rowOff>
    </xdr:from>
    <xdr:to>
      <xdr:col>11</xdr:col>
      <xdr:colOff>540000</xdr:colOff>
      <xdr:row>41</xdr:row>
      <xdr:rowOff>1277</xdr:rowOff>
    </xdr:to>
    <xdr:graphicFrame macro="">
      <xdr:nvGraphicFramePr>
        <xdr:cNvPr id="40" name="Chart 39">
          <a:extLst>
            <a:ext uri="{FF2B5EF4-FFF2-40B4-BE49-F238E27FC236}">
              <a16:creationId xmlns:a16="http://schemas.microsoft.com/office/drawing/2014/main" id="{B3064692-AEB6-4D13-B6F6-1B7F2508FE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0</xdr:colOff>
      <xdr:row>24</xdr:row>
      <xdr:rowOff>0</xdr:rowOff>
    </xdr:from>
    <xdr:to>
      <xdr:col>11</xdr:col>
      <xdr:colOff>553532</xdr:colOff>
      <xdr:row>24</xdr:row>
      <xdr:rowOff>535237</xdr:rowOff>
    </xdr:to>
    <xdr:graphicFrame macro="">
      <xdr:nvGraphicFramePr>
        <xdr:cNvPr id="7" name="Chart 6">
          <a:extLst>
            <a:ext uri="{FF2B5EF4-FFF2-40B4-BE49-F238E27FC236}">
              <a16:creationId xmlns:a16="http://schemas.microsoft.com/office/drawing/2014/main" id="{9A0D1BBA-16EA-4307-9764-97D4A3CB3D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11</xdr:col>
      <xdr:colOff>0</xdr:colOff>
      <xdr:row>28</xdr:row>
      <xdr:rowOff>0</xdr:rowOff>
    </xdr:from>
    <xdr:to>
      <xdr:col>11</xdr:col>
      <xdr:colOff>535238</xdr:colOff>
      <xdr:row>28</xdr:row>
      <xdr:rowOff>540000</xdr:rowOff>
    </xdr:to>
    <xdr:graphicFrame macro="">
      <xdr:nvGraphicFramePr>
        <xdr:cNvPr id="16" name="Chart 15">
          <a:extLst>
            <a:ext uri="{FF2B5EF4-FFF2-40B4-BE49-F238E27FC236}">
              <a16:creationId xmlns:a16="http://schemas.microsoft.com/office/drawing/2014/main" id="{B4D9BCEC-5320-42D3-BDC0-50BF976EF8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11</xdr:col>
      <xdr:colOff>11206</xdr:colOff>
      <xdr:row>30</xdr:row>
      <xdr:rowOff>89647</xdr:rowOff>
    </xdr:from>
    <xdr:to>
      <xdr:col>11</xdr:col>
      <xdr:colOff>546444</xdr:colOff>
      <xdr:row>30</xdr:row>
      <xdr:rowOff>562972</xdr:rowOff>
    </xdr:to>
    <xdr:graphicFrame macro="">
      <xdr:nvGraphicFramePr>
        <xdr:cNvPr id="41" name="Chart 40">
          <a:extLst>
            <a:ext uri="{FF2B5EF4-FFF2-40B4-BE49-F238E27FC236}">
              <a16:creationId xmlns:a16="http://schemas.microsoft.com/office/drawing/2014/main" id="{EDA6A62A-2DC8-4193-A914-7F8831A981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11206</xdr:colOff>
      <xdr:row>31</xdr:row>
      <xdr:rowOff>145676</xdr:rowOff>
    </xdr:from>
    <xdr:to>
      <xdr:col>11</xdr:col>
      <xdr:colOff>546444</xdr:colOff>
      <xdr:row>31</xdr:row>
      <xdr:rowOff>619001</xdr:rowOff>
    </xdr:to>
    <xdr:graphicFrame macro="">
      <xdr:nvGraphicFramePr>
        <xdr:cNvPr id="42" name="Chart 41">
          <a:extLst>
            <a:ext uri="{FF2B5EF4-FFF2-40B4-BE49-F238E27FC236}">
              <a16:creationId xmlns:a16="http://schemas.microsoft.com/office/drawing/2014/main" id="{CC56A8DD-8373-4BB8-BFAB-4BB5BFFDBB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11</xdr:col>
      <xdr:colOff>56029</xdr:colOff>
      <xdr:row>33</xdr:row>
      <xdr:rowOff>212912</xdr:rowOff>
    </xdr:from>
    <xdr:to>
      <xdr:col>11</xdr:col>
      <xdr:colOff>591267</xdr:colOff>
      <xdr:row>33</xdr:row>
      <xdr:rowOff>686237</xdr:rowOff>
    </xdr:to>
    <xdr:graphicFrame macro="">
      <xdr:nvGraphicFramePr>
        <xdr:cNvPr id="44" name="Chart 43">
          <a:extLst>
            <a:ext uri="{FF2B5EF4-FFF2-40B4-BE49-F238E27FC236}">
              <a16:creationId xmlns:a16="http://schemas.microsoft.com/office/drawing/2014/main" id="{66B5636D-BCEE-4372-931E-4465B830F2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11</xdr:col>
      <xdr:colOff>11206</xdr:colOff>
      <xdr:row>37</xdr:row>
      <xdr:rowOff>201706</xdr:rowOff>
    </xdr:from>
    <xdr:to>
      <xdr:col>11</xdr:col>
      <xdr:colOff>546444</xdr:colOff>
      <xdr:row>37</xdr:row>
      <xdr:rowOff>675031</xdr:rowOff>
    </xdr:to>
    <xdr:graphicFrame macro="">
      <xdr:nvGraphicFramePr>
        <xdr:cNvPr id="45" name="Chart 44">
          <a:extLst>
            <a:ext uri="{FF2B5EF4-FFF2-40B4-BE49-F238E27FC236}">
              <a16:creationId xmlns:a16="http://schemas.microsoft.com/office/drawing/2014/main" id="{775FAE32-639F-4C5B-89FF-2AE9A611DE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11</xdr:col>
      <xdr:colOff>0</xdr:colOff>
      <xdr:row>38</xdr:row>
      <xdr:rowOff>0</xdr:rowOff>
    </xdr:from>
    <xdr:to>
      <xdr:col>11</xdr:col>
      <xdr:colOff>535238</xdr:colOff>
      <xdr:row>38</xdr:row>
      <xdr:rowOff>473325</xdr:rowOff>
    </xdr:to>
    <xdr:graphicFrame macro="">
      <xdr:nvGraphicFramePr>
        <xdr:cNvPr id="48" name="Chart 47">
          <a:extLst>
            <a:ext uri="{FF2B5EF4-FFF2-40B4-BE49-F238E27FC236}">
              <a16:creationId xmlns:a16="http://schemas.microsoft.com/office/drawing/2014/main" id="{10C38347-E3FF-408F-A178-4654CF3E3D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10</xdr:col>
      <xdr:colOff>582705</xdr:colOff>
      <xdr:row>39</xdr:row>
      <xdr:rowOff>0</xdr:rowOff>
    </xdr:from>
    <xdr:to>
      <xdr:col>11</xdr:col>
      <xdr:colOff>627528</xdr:colOff>
      <xdr:row>39</xdr:row>
      <xdr:rowOff>593912</xdr:rowOff>
    </xdr:to>
    <xdr:graphicFrame macro="">
      <xdr:nvGraphicFramePr>
        <xdr:cNvPr id="49" name="Chart 48">
          <a:extLst>
            <a:ext uri="{FF2B5EF4-FFF2-40B4-BE49-F238E27FC236}">
              <a16:creationId xmlns:a16="http://schemas.microsoft.com/office/drawing/2014/main" id="{906D1151-2D3E-4A18-8D93-C828C1523C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19049</xdr:colOff>
      <xdr:row>0</xdr:row>
      <xdr:rowOff>28575</xdr:rowOff>
    </xdr:from>
    <xdr:to>
      <xdr:col>1</xdr:col>
      <xdr:colOff>0</xdr:colOff>
      <xdr:row>0</xdr:row>
      <xdr:rowOff>1047751</xdr:rowOff>
    </xdr:to>
    <xdr:sp macro="" textlink="">
      <xdr:nvSpPr>
        <xdr:cNvPr id="2" name="TextBox 1">
          <a:extLst>
            <a:ext uri="{FF2B5EF4-FFF2-40B4-BE49-F238E27FC236}">
              <a16:creationId xmlns:a16="http://schemas.microsoft.com/office/drawing/2014/main" id="{F219F88C-585A-6D95-74E7-A7769073BEAB}"/>
            </a:ext>
          </a:extLst>
        </xdr:cNvPr>
        <xdr:cNvSpPr txBox="1"/>
      </xdr:nvSpPr>
      <xdr:spPr>
        <a:xfrm>
          <a:off x="19049" y="28575"/>
          <a:ext cx="4600576" cy="1019176"/>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none" strike="noStrike">
              <a:solidFill>
                <a:schemeClr val="dk1"/>
              </a:solidFill>
              <a:effectLst/>
              <a:latin typeface="+mn-lt"/>
              <a:ea typeface="+mn-ea"/>
              <a:cs typeface="+mn-cs"/>
            </a:rPr>
            <a:t>As part of their community risk management, strategic and workforce planning, consider the resources they need to provide a resilient fire control, including: </a:t>
          </a:r>
          <a:br>
            <a:rPr lang="en-GB" sz="1100" b="1" i="0" u="none" strike="noStrike">
              <a:solidFill>
                <a:schemeClr val="dk1"/>
              </a:solidFill>
              <a:effectLst/>
              <a:latin typeface="+mn-lt"/>
              <a:ea typeface="+mn-ea"/>
              <a:cs typeface="+mn-cs"/>
            </a:rPr>
          </a:br>
          <a:r>
            <a:rPr lang="en-GB" sz="1100" b="1" i="0" u="none" strike="noStrike">
              <a:solidFill>
                <a:schemeClr val="dk1"/>
              </a:solidFill>
              <a:effectLst/>
              <a:latin typeface="+mn-lt"/>
              <a:ea typeface="+mn-ea"/>
              <a:cs typeface="+mn-cs"/>
            </a:rPr>
            <a:t>a. the number of fire control employees required for the safe and effective command and operation of fire control;</a:t>
          </a:r>
          <a:r>
            <a:rPr lang="en-GB" b="1"/>
            <a:t> </a:t>
          </a:r>
          <a:endParaRPr lang="en-GB"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15875</xdr:colOff>
      <xdr:row>0</xdr:row>
      <xdr:rowOff>34925</xdr:rowOff>
    </xdr:from>
    <xdr:to>
      <xdr:col>0</xdr:col>
      <xdr:colOff>4724400</xdr:colOff>
      <xdr:row>0</xdr:row>
      <xdr:rowOff>1190625</xdr:rowOff>
    </xdr:to>
    <xdr:sp macro="" textlink="">
      <xdr:nvSpPr>
        <xdr:cNvPr id="2" name="TextBox 1">
          <a:extLst>
            <a:ext uri="{FF2B5EF4-FFF2-40B4-BE49-F238E27FC236}">
              <a16:creationId xmlns:a16="http://schemas.microsoft.com/office/drawing/2014/main" id="{6185CEC8-0BFA-F6BC-7DC1-104A9BEE5AE6}"/>
            </a:ext>
          </a:extLst>
        </xdr:cNvPr>
        <xdr:cNvSpPr txBox="1"/>
      </xdr:nvSpPr>
      <xdr:spPr>
        <a:xfrm>
          <a:off x="15875" y="34925"/>
          <a:ext cx="4708525" cy="11557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As part of their community risk management, strategic and workforce planning, consider the resources they need to provide a resilient fire control, including: </a:t>
          </a:r>
        </a:p>
        <a:p>
          <a:r>
            <a:rPr lang="en-GB" sz="1100" b="1"/>
            <a:t>b. the role and level of the fire control commander; response</a:t>
          </a:r>
        </a:p>
        <a:p>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3667125</xdr:colOff>
      <xdr:row>0</xdr:row>
      <xdr:rowOff>1155700</xdr:rowOff>
    </xdr:to>
    <xdr:sp macro="" textlink="">
      <xdr:nvSpPr>
        <xdr:cNvPr id="2" name="TextBox 1">
          <a:extLst>
            <a:ext uri="{FF2B5EF4-FFF2-40B4-BE49-F238E27FC236}">
              <a16:creationId xmlns:a16="http://schemas.microsoft.com/office/drawing/2014/main" id="{AF2DFDA3-52F8-4A9C-842F-7373C4465A1F}"/>
            </a:ext>
          </a:extLst>
        </xdr:cNvPr>
        <xdr:cNvSpPr txBox="1"/>
      </xdr:nvSpPr>
      <xdr:spPr>
        <a:xfrm>
          <a:off x="0" y="0"/>
          <a:ext cx="3667125" cy="11557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As part of their community risk management, strategic and workforce planning, consider the resources they need to provide a resilient fire control, including: </a:t>
          </a:r>
        </a:p>
        <a:p>
          <a:r>
            <a:rPr lang="en-GB" sz="1100" b="1"/>
            <a:t>c. an effective fire control management structure that takes into account the leadership and ongoing development of its fire control function</a:t>
          </a:r>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0</xdr:row>
      <xdr:rowOff>39687</xdr:rowOff>
    </xdr:from>
    <xdr:to>
      <xdr:col>0</xdr:col>
      <xdr:colOff>6238875</xdr:colOff>
      <xdr:row>0</xdr:row>
      <xdr:rowOff>2219324</xdr:rowOff>
    </xdr:to>
    <xdr:sp macro="" textlink="">
      <xdr:nvSpPr>
        <xdr:cNvPr id="2" name="TextBox 1">
          <a:extLst>
            <a:ext uri="{FF2B5EF4-FFF2-40B4-BE49-F238E27FC236}">
              <a16:creationId xmlns:a16="http://schemas.microsoft.com/office/drawing/2014/main" id="{F2499B80-2799-4B2D-ABE1-85320BE5A880}"/>
            </a:ext>
          </a:extLst>
        </xdr:cNvPr>
        <xdr:cNvSpPr txBox="1"/>
      </xdr:nvSpPr>
      <xdr:spPr>
        <a:xfrm>
          <a:off x="28575" y="39687"/>
          <a:ext cx="6210300" cy="608012"/>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100" b="1">
              <a:solidFill>
                <a:schemeClr val="dk1"/>
              </a:solidFill>
              <a:effectLst/>
              <a:latin typeface="+mn-lt"/>
              <a:ea typeface="+mn-ea"/>
              <a:cs typeface="+mn-cs"/>
            </a:rPr>
            <a:t>Provide fire control employees with effective systems and arrangements to:</a:t>
          </a:r>
        </a:p>
        <a:p>
          <a:pPr lvl="0"/>
          <a:r>
            <a:rPr lang="en-GB" sz="1100" b="1">
              <a:solidFill>
                <a:schemeClr val="dk1"/>
              </a:solidFill>
              <a:effectLst/>
              <a:latin typeface="+mn-lt"/>
              <a:ea typeface="+mn-ea"/>
              <a:cs typeface="+mn-cs"/>
            </a:rPr>
            <a:t>a.</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Receive and manage emergency calls;</a:t>
          </a:r>
          <a:endParaRPr lang="en-GB" sz="1050" b="1">
            <a:solidFill>
              <a:schemeClr val="dk1"/>
            </a:solidFill>
            <a:effectLst/>
            <a:latin typeface="+mn-lt"/>
            <a:ea typeface="+mn-ea"/>
            <a:cs typeface="+mn-cs"/>
          </a:endParaRPr>
        </a:p>
        <a:p>
          <a:br>
            <a:rPr lang="en-GB"/>
          </a:br>
          <a:endParaRPr lang="en-GB"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0</xdr:row>
      <xdr:rowOff>39687</xdr:rowOff>
    </xdr:from>
    <xdr:to>
      <xdr:col>0</xdr:col>
      <xdr:colOff>6238875</xdr:colOff>
      <xdr:row>0</xdr:row>
      <xdr:rowOff>2219324</xdr:rowOff>
    </xdr:to>
    <xdr:sp macro="" textlink="">
      <xdr:nvSpPr>
        <xdr:cNvPr id="2" name="TextBox 1">
          <a:extLst>
            <a:ext uri="{FF2B5EF4-FFF2-40B4-BE49-F238E27FC236}">
              <a16:creationId xmlns:a16="http://schemas.microsoft.com/office/drawing/2014/main" id="{B8AB1C84-884D-46DD-A30B-16BCD1C048EE}"/>
            </a:ext>
          </a:extLst>
        </xdr:cNvPr>
        <xdr:cNvSpPr txBox="1"/>
      </xdr:nvSpPr>
      <xdr:spPr>
        <a:xfrm>
          <a:off x="28575" y="39687"/>
          <a:ext cx="6210300" cy="608012"/>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100" b="1">
              <a:solidFill>
                <a:schemeClr val="dk1"/>
              </a:solidFill>
              <a:effectLst/>
              <a:latin typeface="+mn-lt"/>
              <a:ea typeface="+mn-ea"/>
              <a:cs typeface="+mn-cs"/>
            </a:rPr>
            <a:t>Provide fire control employees with effective systems and arrangements to:</a:t>
          </a:r>
          <a:endParaRPr lang="en-GB" sz="105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50" b="1">
              <a:solidFill>
                <a:schemeClr val="dk1"/>
              </a:solidFill>
              <a:effectLst/>
              <a:latin typeface="+mn-lt"/>
              <a:ea typeface="+mn-ea"/>
              <a:cs typeface="+mn-cs"/>
            </a:rPr>
            <a:t>b.</a:t>
          </a:r>
          <a:r>
            <a:rPr lang="en-GB" sz="1050" b="1" baseline="0">
              <a:solidFill>
                <a:schemeClr val="dk1"/>
              </a:solidFill>
              <a:effectLst/>
              <a:latin typeface="+mn-lt"/>
              <a:ea typeface="+mn-ea"/>
              <a:cs typeface="+mn-cs"/>
            </a:rPr>
            <a:t> </a:t>
          </a:r>
          <a:r>
            <a:rPr lang="en-GB" sz="1100" b="1">
              <a:solidFill>
                <a:schemeClr val="dk1"/>
              </a:solidFill>
              <a:effectLst/>
              <a:latin typeface="+mn-lt"/>
              <a:ea typeface="+mn-ea"/>
              <a:cs typeface="+mn-cs"/>
            </a:rPr>
            <a:t>Identify and record the location of emergency callers and incidents;</a:t>
          </a:r>
        </a:p>
        <a:p>
          <a:pPr lvl="0"/>
          <a:br>
            <a:rPr lang="en-GB" sz="1100" b="1"/>
          </a:br>
          <a:endParaRPr lang="en-GB" sz="1100" b="1" i="0">
            <a:solidFill>
              <a:schemeClr val="dk1"/>
            </a:solidFill>
            <a:effectLst/>
            <a:latin typeface="+mn-lt"/>
            <a:ea typeface="+mn-ea"/>
            <a:cs typeface="+mn-cs"/>
          </a:endParaRPr>
        </a:p>
        <a:p>
          <a:br>
            <a:rPr lang="en-GB"/>
          </a:br>
          <a:endParaRPr lang="en-GB" sz="11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0</xdr:row>
      <xdr:rowOff>39687</xdr:rowOff>
    </xdr:from>
    <xdr:to>
      <xdr:col>0</xdr:col>
      <xdr:colOff>6238875</xdr:colOff>
      <xdr:row>0</xdr:row>
      <xdr:rowOff>2219324</xdr:rowOff>
    </xdr:to>
    <xdr:sp macro="" textlink="">
      <xdr:nvSpPr>
        <xdr:cNvPr id="2" name="TextBox 1">
          <a:extLst>
            <a:ext uri="{FF2B5EF4-FFF2-40B4-BE49-F238E27FC236}">
              <a16:creationId xmlns:a16="http://schemas.microsoft.com/office/drawing/2014/main" id="{01D6ED87-DBB8-4D29-B564-6B56A3C21A40}"/>
            </a:ext>
          </a:extLst>
        </xdr:cNvPr>
        <xdr:cNvSpPr txBox="1"/>
      </xdr:nvSpPr>
      <xdr:spPr>
        <a:xfrm>
          <a:off x="28575" y="39687"/>
          <a:ext cx="6210300" cy="608012"/>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100" b="1">
              <a:solidFill>
                <a:schemeClr val="dk1"/>
              </a:solidFill>
              <a:effectLst/>
              <a:latin typeface="+mn-lt"/>
              <a:ea typeface="+mn-ea"/>
              <a:cs typeface="+mn-cs"/>
            </a:rPr>
            <a:t>Provide fire control employees with effective systems and arrangements to:</a:t>
          </a:r>
          <a:endParaRPr lang="en-GB" sz="1050" b="1">
            <a:solidFill>
              <a:schemeClr val="dk1"/>
            </a:solidFill>
            <a:effectLst/>
            <a:latin typeface="+mn-lt"/>
            <a:ea typeface="+mn-ea"/>
            <a:cs typeface="+mn-cs"/>
          </a:endParaRPr>
        </a:p>
        <a:p>
          <a:pPr lvl="0"/>
          <a:r>
            <a:rPr lang="en-GB" sz="1050" b="1">
              <a:solidFill>
                <a:schemeClr val="dk1"/>
              </a:solidFill>
              <a:effectLst/>
              <a:latin typeface="+mn-lt"/>
              <a:ea typeface="+mn-ea"/>
              <a:cs typeface="+mn-cs"/>
            </a:rPr>
            <a:t>c.</a:t>
          </a:r>
          <a:r>
            <a:rPr lang="en-GB" sz="1050" b="1" baseline="0">
              <a:solidFill>
                <a:schemeClr val="dk1"/>
              </a:solidFill>
              <a:effectLst/>
              <a:latin typeface="+mn-lt"/>
              <a:ea typeface="+mn-ea"/>
              <a:cs typeface="+mn-cs"/>
            </a:rPr>
            <a:t> </a:t>
          </a:r>
          <a:r>
            <a:rPr lang="en-GB" sz="1100" b="1">
              <a:solidFill>
                <a:schemeClr val="dk1"/>
              </a:solidFill>
              <a:effectLst/>
              <a:latin typeface="+mn-lt"/>
              <a:ea typeface="+mn-ea"/>
              <a:cs typeface="+mn-cs"/>
            </a:rPr>
            <a:t>Provide advice and life-saving survival guidance to help people at risk;</a:t>
          </a:r>
          <a:endParaRPr lang="en-GB" sz="1050" b="1">
            <a:solidFill>
              <a:schemeClr val="dk1"/>
            </a:solidFill>
            <a:effectLst/>
            <a:latin typeface="+mn-lt"/>
            <a:ea typeface="+mn-ea"/>
            <a:cs typeface="+mn-cs"/>
          </a:endParaRPr>
        </a:p>
        <a:p>
          <a:br>
            <a:rPr lang="en-GB" sz="1100" b="1"/>
          </a:br>
          <a:endParaRPr lang="en-GB" sz="1100" b="1"/>
        </a:p>
        <a:p>
          <a:br>
            <a:rPr lang="en-GB" sz="1100" b="1"/>
          </a:br>
          <a:endParaRPr lang="en-GB" sz="1100" b="1" i="0">
            <a:solidFill>
              <a:schemeClr val="dk1"/>
            </a:solidFill>
            <a:effectLst/>
            <a:latin typeface="+mn-lt"/>
            <a:ea typeface="+mn-ea"/>
            <a:cs typeface="+mn-cs"/>
          </a:endParaRPr>
        </a:p>
        <a:p>
          <a:br>
            <a:rPr lang="en-GB"/>
          </a:br>
          <a:endParaRPr lang="en-GB" sz="11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0</xdr:row>
      <xdr:rowOff>39686</xdr:rowOff>
    </xdr:from>
    <xdr:to>
      <xdr:col>0</xdr:col>
      <xdr:colOff>6115050</xdr:colOff>
      <xdr:row>0</xdr:row>
      <xdr:rowOff>647699</xdr:rowOff>
    </xdr:to>
    <xdr:sp macro="" textlink="">
      <xdr:nvSpPr>
        <xdr:cNvPr id="2" name="TextBox 1">
          <a:extLst>
            <a:ext uri="{FF2B5EF4-FFF2-40B4-BE49-F238E27FC236}">
              <a16:creationId xmlns:a16="http://schemas.microsoft.com/office/drawing/2014/main" id="{02DF2A85-A331-4D70-B9E2-AA4F89507C39}"/>
            </a:ext>
          </a:extLst>
        </xdr:cNvPr>
        <xdr:cNvSpPr txBox="1"/>
      </xdr:nvSpPr>
      <xdr:spPr>
        <a:xfrm>
          <a:off x="28575" y="39686"/>
          <a:ext cx="6086475" cy="608013"/>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100" b="1">
              <a:solidFill>
                <a:schemeClr val="dk1"/>
              </a:solidFill>
              <a:effectLst/>
              <a:latin typeface="+mn-lt"/>
              <a:ea typeface="+mn-ea"/>
              <a:cs typeface="+mn-cs"/>
            </a:rPr>
            <a:t>Provide fire control employees with effective systems and arrangements to:</a:t>
          </a:r>
          <a:endParaRPr lang="en-GB" sz="1050" b="1">
            <a:solidFill>
              <a:schemeClr val="dk1"/>
            </a:solidFill>
            <a:effectLst/>
            <a:latin typeface="+mn-lt"/>
            <a:ea typeface="+mn-ea"/>
            <a:cs typeface="+mn-cs"/>
          </a:endParaRPr>
        </a:p>
        <a:p>
          <a:pPr lvl="0"/>
          <a:r>
            <a:rPr lang="en-GB" sz="1050" b="1">
              <a:solidFill>
                <a:schemeClr val="dk1"/>
              </a:solidFill>
              <a:effectLst/>
              <a:latin typeface="+mn-lt"/>
              <a:ea typeface="+mn-ea"/>
              <a:cs typeface="+mn-cs"/>
            </a:rPr>
            <a:t>d.</a:t>
          </a:r>
          <a:r>
            <a:rPr lang="en-GB" sz="1050" b="1" baseline="0">
              <a:solidFill>
                <a:schemeClr val="dk1"/>
              </a:solidFill>
              <a:effectLst/>
              <a:latin typeface="+mn-lt"/>
              <a:ea typeface="+mn-ea"/>
              <a:cs typeface="+mn-cs"/>
            </a:rPr>
            <a:t> </a:t>
          </a:r>
          <a:r>
            <a:rPr lang="en-GB" sz="1100" b="1">
              <a:solidFill>
                <a:schemeClr val="dk1"/>
              </a:solidFill>
              <a:effectLst/>
              <a:latin typeface="+mn-lt"/>
              <a:ea typeface="+mn-ea"/>
              <a:cs typeface="+mn-cs"/>
            </a:rPr>
            <a:t>Determine an appropriate response;</a:t>
          </a:r>
          <a:endParaRPr lang="en-GB" sz="1050" b="1">
            <a:solidFill>
              <a:schemeClr val="dk1"/>
            </a:solidFill>
            <a:effectLst/>
            <a:latin typeface="+mn-lt"/>
            <a:ea typeface="+mn-ea"/>
            <a:cs typeface="+mn-cs"/>
          </a:endParaRPr>
        </a:p>
        <a:p>
          <a:br>
            <a:rPr lang="en-GB" sz="1100" b="1"/>
          </a:br>
          <a:endParaRPr lang="en-GB" sz="1100" b="1"/>
        </a:p>
        <a:p>
          <a:br>
            <a:rPr lang="en-GB" sz="1100" b="1"/>
          </a:br>
          <a:endParaRPr lang="en-GB" sz="1100" b="1"/>
        </a:p>
        <a:p>
          <a:br>
            <a:rPr lang="en-GB" sz="1100" b="1"/>
          </a:br>
          <a:endParaRPr lang="en-GB" sz="1100" b="1" i="0">
            <a:solidFill>
              <a:schemeClr val="dk1"/>
            </a:solidFill>
            <a:effectLst/>
            <a:latin typeface="+mn-lt"/>
            <a:ea typeface="+mn-ea"/>
            <a:cs typeface="+mn-cs"/>
          </a:endParaRPr>
        </a:p>
        <a:p>
          <a:br>
            <a:rPr lang="en-GB"/>
          </a:br>
          <a:endParaRPr lang="en-GB" sz="11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07DEB57-DF19-479D-BE7C-8B8285AE166F}" name="Table1" displayName="Table1" ref="A1:H12" totalsRowShown="0" headerRowDxfId="656" dataDxfId="654" headerRowBorderDxfId="655" tableBorderDxfId="653" totalsRowBorderDxfId="652">
  <tableColumns count="8">
    <tableColumn id="1" xr3:uid="{D6F7D6F8-E727-4E81-B3E7-5F643C5F63BD}" name="Include fire control managers in its community risk management and strategic planning;" dataDxfId="651"/>
    <tableColumn id="2" xr3:uid="{0D1441E6-D5DC-44E1-B017-C9AC07ABEFB6}" name="Priority" dataDxfId="650"/>
    <tableColumn id="3" xr3:uid="{711D3D35-E45F-4699-A8AB-CD5D7824C884}" name="Impact" dataDxfId="649"/>
    <tableColumn id="4" xr3:uid="{DB77F1FA-84F5-43D8-BAA3-10663E50A68B}" name="Compliance" dataDxfId="648">
      <calculatedColumnFormula>IF(COUNTIF(D3:D49,"Non Compliant")&gt;0,"Non Compliant",IF(COUNTIF(D3:D49,"Partially Compliant")&gt;0,"Partially Compliant","Fully Compliant"))</calculatedColumnFormula>
    </tableColumn>
    <tableColumn id="5" xr3:uid="{07B139BB-FB53-4675-82EE-60FAAD67DAC0}" name="Work assigned to" dataDxfId="647"/>
    <tableColumn id="6" xr3:uid="{6E20B333-2265-4245-BAC8-D7352FA772BE}" name="Projected date for completion" dataDxfId="646"/>
    <tableColumn id="7" xr3:uid="{E4672199-92C8-47C4-9B27-283E8CCCF8BD}" name="Description of work needing to be done" dataDxfId="645"/>
    <tableColumn id="8" xr3:uid="{59AAAE0C-969C-4105-8535-3E65C413EBA2}" name="Evidence of Compliance" dataDxfId="644"/>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2F241702-A0FC-4C73-ABB2-7DFAF549DB26}" name="Table3562829303132" displayName="Table3562829303132" ref="A1:H12" totalsRowShown="0" headerRowDxfId="542" dataDxfId="540" headerRowBorderDxfId="541" tableBorderDxfId="539" totalsRowBorderDxfId="538">
  <autoFilter ref="A1:H12" xr:uid="{3CF12713-E1DC-4042-A595-A161AA9BAFD5}"/>
  <tableColumns count="8">
    <tableColumn id="1" xr3:uid="{4B948BE5-6043-412D-AB12-16B9D8779244}" name="Column1" dataDxfId="537"/>
    <tableColumn id="2" xr3:uid="{14DFCF6C-B939-4AA7-861D-185FF79D6524}" name="Priority" dataDxfId="536"/>
    <tableColumn id="3" xr3:uid="{1150EAD3-B6A9-44B1-AB7E-ECC9CB84025B}" name="Impact" dataDxfId="535"/>
    <tableColumn id="4" xr3:uid="{C65DC5DB-1C9A-46B0-8526-B9D20C0FAEAB}" name="Compliance" dataDxfId="534">
      <calculatedColumnFormula>IF(COUNTIF(D3:D50,"Non Compliant")&gt;0,"Non Compliant",IF(COUNTIF(D3:D50,"Partially Compliant")&gt;0,"Partially Compliant","Fully Compliant"))</calculatedColumnFormula>
    </tableColumn>
    <tableColumn id="5" xr3:uid="{7CC277DC-709F-46AE-A912-734B38AD53C6}" name="Work assigned to" dataDxfId="533"/>
    <tableColumn id="6" xr3:uid="{CF749776-9030-43E6-B2D9-C5B65F861897}" name="Projected date for completion" dataDxfId="532"/>
    <tableColumn id="7" xr3:uid="{AF389EAD-4543-40C4-8059-9DEDA1F59F57}" name="Description of work needing to be done" dataDxfId="531"/>
    <tableColumn id="8" xr3:uid="{7CDD7E2D-CEA5-4FB4-8187-90CB95B31213}" name="Evidence of Compliance" dataDxfId="530"/>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F71B3363-2ADA-439D-8148-5A67A7F1F4DA}" name="Table356282930313233" displayName="Table356282930313233" ref="A1:H12" totalsRowShown="0" headerRowDxfId="529" dataDxfId="527" headerRowBorderDxfId="528" tableBorderDxfId="526" totalsRowBorderDxfId="525">
  <autoFilter ref="A1:H12" xr:uid="{3CF12713-E1DC-4042-A595-A161AA9BAFD5}"/>
  <tableColumns count="8">
    <tableColumn id="1" xr3:uid="{D25DEE7D-6193-4FB8-9137-D5D816D83771}" name="Column1" dataDxfId="524"/>
    <tableColumn id="2" xr3:uid="{B681F970-3CBE-49F2-89E9-845EF810F567}" name="Priority" dataDxfId="523"/>
    <tableColumn id="3" xr3:uid="{73CB11C8-3B6C-43AC-B83E-F575F1ADB863}" name="Impact" dataDxfId="522"/>
    <tableColumn id="4" xr3:uid="{054604D1-FF58-454D-A6E3-6ADD659011A7}" name="Compliance" dataDxfId="521">
      <calculatedColumnFormula>IF(COUNTIF(D3:D50,"Non Compliant")&gt;0,"Non Compliant",IF(COUNTIF(D3:D50,"Partially Compliant")&gt;0,"Partially Compliant","Fully Compliant"))</calculatedColumnFormula>
    </tableColumn>
    <tableColumn id="5" xr3:uid="{B29B05A0-58AC-47D3-86B1-69EB5B41D32F}" name="Work assigned to" dataDxfId="520"/>
    <tableColumn id="6" xr3:uid="{83DA9D2A-E6EF-43C2-8778-9DEF63488CBD}" name="Projected date for completion" dataDxfId="519"/>
    <tableColumn id="7" xr3:uid="{F6368D6D-1D83-42AA-B5B4-CF21711AC398}" name="Description of work needing to be done" dataDxfId="518"/>
    <tableColumn id="8" xr3:uid="{2EC9FE14-C03B-41BC-A552-ACA42ED4B2CC}" name="Evidence of Compliance" dataDxfId="517"/>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FAB40A5-13AB-4732-ADE2-D6DAE3C38473}" name="Table3567" displayName="Table3567" ref="A1:H12" totalsRowShown="0" headerRowDxfId="516" dataDxfId="514" headerRowBorderDxfId="515" tableBorderDxfId="513" totalsRowBorderDxfId="512">
  <autoFilter ref="A1:H12" xr:uid="{3CF12713-E1DC-4042-A595-A161AA9BAFD5}"/>
  <tableColumns count="8">
    <tableColumn id="1" xr3:uid="{3A872D1F-A2A9-44CB-8E50-33958C765656}" name="Provide fire control employees with effective systems and arrangements to:_x000a_e. Identify the location, skills and availability of resources;" dataDxfId="511"/>
    <tableColumn id="2" xr3:uid="{BDE76DF8-B202-4CB5-8EF0-792DAA3BE78C}" name="Priority" dataDxfId="510"/>
    <tableColumn id="3" xr3:uid="{150D7184-FC04-426D-A17C-9026EDFDB86A}" name="Impact" dataDxfId="509"/>
    <tableColumn id="4" xr3:uid="{299C91EC-3524-4E7B-B1E1-D398D6CF4560}" name="Compliance" dataDxfId="508">
      <calculatedColumnFormula>IF(COUNTIF(D3:D50,"Non Compliant")&gt;0,"Non Compliant",IF(COUNTIF(D3:D50,"Partially Compliant")&gt;0,"Partially Compliant","Fully Compliant"))</calculatedColumnFormula>
    </tableColumn>
    <tableColumn id="5" xr3:uid="{FB037CB6-E0BE-4402-9B7A-2662756E3EED}" name="Work assigned to" dataDxfId="507"/>
    <tableColumn id="6" xr3:uid="{6BDBC66A-F628-4DC4-9237-B4968BBE0DBE}" name="Projected date for completion" dataDxfId="506"/>
    <tableColumn id="7" xr3:uid="{0886FBD4-98D3-4301-8DD5-7710F2B3739B}" name="Description of work needing to be done" dataDxfId="505"/>
    <tableColumn id="8" xr3:uid="{774C8EB9-D328-4C26-A61C-181189FE20B8}" name="Evidence of Compliance" dataDxfId="504"/>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65CDD9F-52F6-419F-A818-B601BAC1D9C7}" name="Table35678" displayName="Table35678" ref="A1:H12" totalsRowShown="0" headerRowDxfId="503" dataDxfId="501" headerRowBorderDxfId="502" tableBorderDxfId="500" totalsRowBorderDxfId="499">
  <autoFilter ref="A1:H12" xr:uid="{3CF12713-E1DC-4042-A595-A161AA9BAFD5}"/>
  <tableColumns count="8">
    <tableColumn id="1" xr3:uid="{CFF3F8FB-F7A0-4522-964D-22641C1819E5}" name="Provide fire control employees with effective systems and arrangements to:_x000a_f. Mobilise appropriate resources;e" dataDxfId="498"/>
    <tableColumn id="2" xr3:uid="{BA3D16EA-74B7-4614-A673-B3DE08B154F8}" name="Priority" dataDxfId="497"/>
    <tableColumn id="3" xr3:uid="{62728A32-AF84-4C70-8392-B3418DD8A8A0}" name="Impact" dataDxfId="496"/>
    <tableColumn id="4" xr3:uid="{79879EFD-CB0C-492C-B36A-AEFADF73BA53}" name="Compliance" dataDxfId="0">
      <calculatedColumnFormula>IF(COUNTIF(D3:D60,"Non Compliant")&gt;0,"Non Compliant",IF(COUNTIF(D3:D60,"Partially Compliant")&gt;0,"Partially Compliant","Fully Compliant"))</calculatedColumnFormula>
    </tableColumn>
    <tableColumn id="5" xr3:uid="{7840CCE3-523C-4655-B9AF-67A1F2AE9DC7}" name="Work assigned to" dataDxfId="495"/>
    <tableColumn id="6" xr3:uid="{8E2DD7FD-EF42-4319-9325-63A23055BB36}" name="Projected date for completion" dataDxfId="494"/>
    <tableColumn id="7" xr3:uid="{D7C28EB5-DD64-4ADA-BF6A-0C864EB061F4}" name="Description of work needing to be done" dataDxfId="493"/>
    <tableColumn id="8" xr3:uid="{790730B9-60F1-4090-B1A5-D24F4005C216}" name="Evidence of Compliance" dataDxfId="492"/>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E080D31-62F8-4CB8-9C83-D6802E30E60A}" name="Table356789" displayName="Table356789" ref="A1:H12" totalsRowShown="0" headerRowDxfId="491" dataDxfId="489" headerRowBorderDxfId="490" tableBorderDxfId="488" totalsRowBorderDxfId="487">
  <autoFilter ref="A1:H12" xr:uid="{3CF12713-E1DC-4042-A595-A161AA9BAFD5}"/>
  <tableColumns count="8">
    <tableColumn id="1" xr3:uid="{E6B96B4F-17AD-4373-8919-F01DE883C874}" name="Provide fire control employees with effective systems and arrangements to:_x000a_g. Share incident related information with operational employees, other fire controls and other multi-agency organisations;" dataDxfId="486"/>
    <tableColumn id="2" xr3:uid="{387129E5-8910-4D75-9847-DC3097452C69}" name="Priority" dataDxfId="485"/>
    <tableColumn id="3" xr3:uid="{E9CCBFDB-E024-454A-92BA-700B84F312A6}" name="Impact" dataDxfId="484"/>
    <tableColumn id="4" xr3:uid="{436248BC-7BF3-4B9B-8102-3CDF11D3E380}" name="Compliance" dataDxfId="483">
      <calculatedColumnFormula>IF(COUNTIF(D3:D50,"Non Compliant")&gt;0,"Non Compliant",IF(COUNTIF(D3:D50,"Partially Compliant")&gt;0,"Partially Compliant","Fully Compliant"))</calculatedColumnFormula>
    </tableColumn>
    <tableColumn id="5" xr3:uid="{AF8791CB-14C0-4B18-83CE-9005DB722E79}" name="Work assigned to" dataDxfId="482"/>
    <tableColumn id="6" xr3:uid="{BB3255AF-AD00-42A3-9538-B18905477F17}" name="Projected date for completion" dataDxfId="481"/>
    <tableColumn id="7" xr3:uid="{502A6AD2-7C9F-49AB-8705-9B71E4A9D5B0}" name="Description of work needing to be done" dataDxfId="480"/>
    <tableColumn id="8" xr3:uid="{69F9EB2B-3E33-4098-9E4A-BF26137FC127}" name="Evidence of Compliance" dataDxfId="479"/>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6AA0F11-54DE-491E-AAF9-8EDBC74E7B96}" name="Table35678910" displayName="Table35678910" ref="A1:H12" totalsRowShown="0" headerRowDxfId="478" dataDxfId="476" headerRowBorderDxfId="477" tableBorderDxfId="475" totalsRowBorderDxfId="474">
  <autoFilter ref="A1:H12" xr:uid="{3CF12713-E1DC-4042-A595-A161AA9BAFD5}"/>
  <tableColumns count="8">
    <tableColumn id="1" xr3:uid="{08AC25F6-8908-497A-8F87-B202493D77C4}" name="Provide fire control employees with effective systems and arrangements to:_x000a_h. Increase emergency call management capacity;" dataDxfId="473"/>
    <tableColumn id="2" xr3:uid="{CFA2B752-B4DB-4373-8494-D2453FF24F6D}" name="Priority" dataDxfId="472"/>
    <tableColumn id="3" xr3:uid="{B4D5222A-DE19-4321-8A97-DB2BA479436D}" name="Impact" dataDxfId="471"/>
    <tableColumn id="4" xr3:uid="{7D5DDBCA-B38D-4E41-8D58-39C624998731}" name="Compliance" dataDxfId="470">
      <calculatedColumnFormula>IF(COUNTIF(D3:D50,"Non Compliant")&gt;0,"Non Compliant",IF(COUNTIF(D3:D50,"Partially Compliant")&gt;0,"Partially Compliant","Fully Compliant"))</calculatedColumnFormula>
    </tableColumn>
    <tableColumn id="5" xr3:uid="{29EA3BB8-27B6-4AF4-9E7D-1A431F928F22}" name="Work assigned to" dataDxfId="469"/>
    <tableColumn id="6" xr3:uid="{4500AF78-9D2C-46C6-9478-42F70B08FF7D}" name="Projected date for completion" dataDxfId="468"/>
    <tableColumn id="7" xr3:uid="{55BF8418-7F30-495F-97D1-73D82DE3BB5D}" name="Description of work needing to be done" dataDxfId="467"/>
    <tableColumn id="8" xr3:uid="{9BB72DA0-667B-47E4-9DF1-F2F72093F5AF}" name="Evidence of Compliance" dataDxfId="466"/>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6727DF49-EE5D-4406-A59E-C5359EC79C8A}" name="Table3567891024" displayName="Table3567891024" ref="A1:H12" totalsRowShown="0" headerRowDxfId="465" dataDxfId="463" headerRowBorderDxfId="464" tableBorderDxfId="462" totalsRowBorderDxfId="461">
  <autoFilter ref="A1:H12" xr:uid="{3CF12713-E1DC-4042-A595-A161AA9BAFD5}"/>
  <tableColumns count="8">
    <tableColumn id="1" xr3:uid="{B3AE190C-C8A4-49BD-951D-55FC54819342}" name="Provide fire control employees with effective systems and arrangements to:_x000a_i. Escalate fire control command levels according to operational need;" dataDxfId="460"/>
    <tableColumn id="2" xr3:uid="{610874BC-F0E2-47FA-B919-9040C03AEB00}" name="Priority" dataDxfId="459"/>
    <tableColumn id="3" xr3:uid="{4877D8FB-0FAC-42CA-8114-7E5B07A72DA5}" name="Impact" dataDxfId="458"/>
    <tableColumn id="4" xr3:uid="{F44ACCB4-2DC4-4F2D-9096-FEAA973FBAE6}" name="Compliance" dataDxfId="457">
      <calculatedColumnFormula>IF(COUNTIF(D3:D50,"Non Compliant")&gt;0,"Non Compliant",IF(COUNTIF(D3:D50,"Partially Compliant")&gt;0,"Partially Compliant","Fully Compliant"))</calculatedColumnFormula>
    </tableColumn>
    <tableColumn id="5" xr3:uid="{1334D58E-58AF-443D-BD00-14DD50522B00}" name="Work assigned to" dataDxfId="456"/>
    <tableColumn id="6" xr3:uid="{B4B4C4F4-25D2-4BE6-88F9-1BA0E5535EA2}" name="Projected date for completion" dataDxfId="455"/>
    <tableColumn id="7" xr3:uid="{6FE23CA0-2D92-4881-B8A1-60C6450B2E88}" name="Description of work needing to be done" dataDxfId="454"/>
    <tableColumn id="8" xr3:uid="{EA47A118-FEBE-4ED9-B4DF-1C0054A96F67}" name="Evidence of Compliance" dataDxfId="453"/>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1817401-094A-49E1-801A-DDF66D0DDF7C}" name="Table356789102425" displayName="Table356789102425" ref="A1:H12" totalsRowShown="0" headerRowDxfId="452" dataDxfId="450" headerRowBorderDxfId="451" tableBorderDxfId="449" totalsRowBorderDxfId="448">
  <autoFilter ref="A1:H12" xr:uid="{3CF12713-E1DC-4042-A595-A161AA9BAFD5}"/>
  <tableColumns count="8">
    <tableColumn id="1" xr3:uid="{798520EA-6150-4C6F-957B-C60BF4AA1513}" name="Provide fire control employees with effective systems and arrangements to:_x000a_j._x0009_Record all incident-related actions and decisions; " dataDxfId="447"/>
    <tableColumn id="2" xr3:uid="{9FBDB289-9093-4651-98EB-25763209DECC}" name="Priority" dataDxfId="446"/>
    <tableColumn id="3" xr3:uid="{F079B724-F3C5-47F0-90CC-2B373C82DDD9}" name="Impact" dataDxfId="445"/>
    <tableColumn id="4" xr3:uid="{D0325976-00FD-47C0-BA84-28AFCFEE80F2}" name="Compliance" dataDxfId="444">
      <calculatedColumnFormula>IF(COUNTIF(D3:D50,"Non Compliant")&gt;0,"Non Compliant",IF(COUNTIF(D3:D50,"Partially Compliant")&gt;0,"Partially Compliant","Fully Compliant"))</calculatedColumnFormula>
    </tableColumn>
    <tableColumn id="5" xr3:uid="{6A9F2A3C-DB64-4C44-A93D-7F3E76AD3570}" name="Work assigned to" dataDxfId="443"/>
    <tableColumn id="6" xr3:uid="{999E6846-CE1B-4478-8135-126C0DD493DC}" name="Projected date for completion" dataDxfId="442"/>
    <tableColumn id="7" xr3:uid="{ADDDAA72-6E77-44A8-8D77-604E642DC496}" name="Description of work needing to be done" dataDxfId="441"/>
    <tableColumn id="8" xr3:uid="{E9C2E790-E41D-4DDE-9250-6C1E481109A6}" name="Evidence of Compliance" dataDxfId="440"/>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BAABAA-9001-4E2A-864E-6C654F51B7F8}" name="Table3567891011" displayName="Table3567891011" ref="A1:H12" totalsRowShown="0" headerRowDxfId="439" dataDxfId="437" headerRowBorderDxfId="438" tableBorderDxfId="436" totalsRowBorderDxfId="435">
  <autoFilter ref="A1:H12" xr:uid="{3CF12713-E1DC-4042-A595-A161AA9BAFD5}"/>
  <tableColumns count="8">
    <tableColumn id="1" xr3:uid="{BD1DCD0D-9A1F-47FB-9686-08977129CF74}" name="Provide fire control employees with effective systems and arrangements to:_x000a_k._x0009_Support the ongoing needs of an incident." dataDxfId="434"/>
    <tableColumn id="2" xr3:uid="{5041C8F8-5705-4ACD-A552-69E0565E3234}" name="Priority" dataDxfId="433"/>
    <tableColumn id="3" xr3:uid="{C59B8678-715C-4CEB-83B3-A3496FE30CFE}" name="Impact" dataDxfId="432"/>
    <tableColumn id="4" xr3:uid="{02340F3A-439E-4129-AE65-CF1151C1AF5B}" name="Compliance" dataDxfId="431">
      <calculatedColumnFormula>IF(COUNTIF(D3:D50,"Non Compliant")&gt;0,"Non Compliant",IF(COUNTIF(D3:D50,"Partially Compliant")&gt;0,"Partially Compliant","Fully Compliant"))</calculatedColumnFormula>
    </tableColumn>
    <tableColumn id="5" xr3:uid="{5EE15833-E80D-412C-A7C4-5A88ECCB24D6}" name="Work assigned to" dataDxfId="430"/>
    <tableColumn id="6" xr3:uid="{8CA4DC95-DBA2-4C41-B067-5F7C8CC75C5E}" name="Projected date for completion" dataDxfId="429"/>
    <tableColumn id="7" xr3:uid="{E9285546-EBA5-475F-9818-B88033912E81}" name="Description of work needing to be done" dataDxfId="428"/>
    <tableColumn id="8" xr3:uid="{BBE6DD71-6000-4FD9-961A-2717A399120C}" name="Evidence of Compliance" dataDxfId="427"/>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52476967-A116-41C9-82EC-CE80E6214ECF}" name="Table356789101126" displayName="Table356789101126" ref="A1:H12" totalsRowShown="0" headerRowDxfId="426" dataDxfId="424" headerRowBorderDxfId="425" tableBorderDxfId="423" totalsRowBorderDxfId="422">
  <autoFilter ref="A1:H12" xr:uid="{3CF12713-E1DC-4042-A595-A161AA9BAFD5}"/>
  <tableColumns count="8">
    <tableColumn id="1" xr3:uid="{FA171426-8D37-475E-9B1B-2C11C138ADBC}" name="Recruit, train, exercise, develop and maintain a competent and professional fire control workforce;" dataDxfId="421"/>
    <tableColumn id="2" xr3:uid="{440843ED-38BE-4EDC-9E0F-6ADA7D8C56DE}" name="Priority" dataDxfId="420"/>
    <tableColumn id="3" xr3:uid="{EEAB1539-5FD9-4765-BEA3-20F04FADC773}" name="Impact" dataDxfId="419"/>
    <tableColumn id="4" xr3:uid="{FAECC4DA-0B66-403C-84EC-E430F2CF465B}" name="Compliance" dataDxfId="418">
      <calculatedColumnFormula>IF(COUNTIF(D3:D50,"Non Compliant")&gt;0,"Non Compliant",IF(COUNTIF(D3:D50,"Partially Compliant")&gt;0,"Partially Compliant","Fully Compliant"))</calculatedColumnFormula>
    </tableColumn>
    <tableColumn id="5" xr3:uid="{A8DA07CB-F1BC-45D0-ADBE-C6D5BAC44C73}" name="Work assigned to" dataDxfId="417"/>
    <tableColumn id="6" xr3:uid="{3BDAAD9E-3E28-460E-B485-18D979AEB6E7}" name="Projected date for completion" dataDxfId="416"/>
    <tableColumn id="7" xr3:uid="{9414BFEA-E27A-4B53-A4FE-62DAEC72799A}" name="Description of work needing to be done" dataDxfId="415"/>
    <tableColumn id="8" xr3:uid="{67838EFA-7E1C-4DEA-9127-358B2EFFA9F6}" name="Evidence of Compliance" dataDxfId="41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DCC37FE-1CD9-431E-A10E-C103AAF088AE}" name="Table2" displayName="Table2" ref="A1:G12" totalsRowShown="0" headerRowDxfId="643" dataDxfId="641" headerRowBorderDxfId="642" tableBorderDxfId="640" totalsRowBorderDxfId="639">
  <autoFilter ref="A1:G12" xr:uid="{5A30A0DF-7076-4884-8122-D7A248085FB4}"/>
  <tableColumns count="7">
    <tableColumn id="1" xr3:uid="{CC71243E-5FD8-4265-A5E8-61AB93FAE605}" name="Column1" dataDxfId="638"/>
    <tableColumn id="2" xr3:uid="{C569FC8F-3305-408D-A6B5-32FB31447DFA}" name="Priority" dataDxfId="637"/>
    <tableColumn id="3" xr3:uid="{C560D761-CD11-46ED-B34D-322A0F5A5486}" name="Impact" dataDxfId="636"/>
    <tableColumn id="4" xr3:uid="{1FD61E97-DFDF-41D8-9C0D-42461F747643}" name="Compliance" dataDxfId="635">
      <calculatedColumnFormula>IF(COUNTIF(D3:D50,"Non Compliant")&gt;0,"Non Compliant",IF(COUNTIF(D3:D50,"Partially Compliant")&gt;0,"Partially Compliant","Fully Compliant"))</calculatedColumnFormula>
    </tableColumn>
    <tableColumn id="5" xr3:uid="{CB0DC206-C95D-49AA-8331-9E1F6B58B161}" name="Work assigned to" dataDxfId="634"/>
    <tableColumn id="6" xr3:uid="{DE7AAE90-1CA9-442F-ACCA-1BB77E89A084}" name="Projected date for completion" dataDxfId="633"/>
    <tableColumn id="7" xr3:uid="{00236093-171D-476B-B9B3-7D057583008C}" name="Description of work needing to be done" dataDxfId="632"/>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45B4AEFF-E8A4-46E7-9A85-9E8DAF6254FC}" name="Table35678910112627" displayName="Table35678910112627" ref="A1:H12" totalsRowShown="0" headerRowDxfId="413" dataDxfId="411" headerRowBorderDxfId="412" tableBorderDxfId="410" totalsRowBorderDxfId="409">
  <autoFilter ref="A1:H12" xr:uid="{3CF12713-E1DC-4042-A595-A161AA9BAFD5}"/>
  <tableColumns count="8">
    <tableColumn id="1" xr3:uid="{8A75646E-2263-4DFF-BE75-8372EE05BEDD}" name="Have in place necessary succession planning and processes to maintain a sustainable competent fire control workforce;" dataDxfId="408"/>
    <tableColumn id="2" xr3:uid="{5F3A8056-FD4E-45D0-8CC5-F7E24A9ADA70}" name="Priority" dataDxfId="407"/>
    <tableColumn id="3" xr3:uid="{34B29700-6D57-42F2-A584-4C0E377F38B4}" name="Impact" dataDxfId="406"/>
    <tableColumn id="4" xr3:uid="{36C3256D-C167-4CA6-9F49-E4A712EEAF88}" name="Compliance" dataDxfId="405">
      <calculatedColumnFormula>IF(COUNTIF(D3:D50,"Non Compliant")&gt;0,"Non Compliant",IF(COUNTIF(D3:D50,"Partially Compliant")&gt;0,"Partially Compliant","Fully Compliant"))</calculatedColumnFormula>
    </tableColumn>
    <tableColumn id="5" xr3:uid="{2D27E3C6-A2B9-409A-90F6-A846517E63FB}" name="Work assigned to" dataDxfId="404"/>
    <tableColumn id="6" xr3:uid="{07A0882A-4472-4CD7-BFD6-B55E8D6E6DDB}" name="Projected date for completion" dataDxfId="403"/>
    <tableColumn id="7" xr3:uid="{411F02FD-E422-4BE3-A683-1C70DE06E75A}" name="Description of work needing to be done" dataDxfId="402"/>
    <tableColumn id="8" xr3:uid="{FB91F95C-4569-4CFC-BBA3-B180AB6AF537}" name="Evidence of Compliance" dataDxfId="401"/>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1203014-13F0-4CB0-9389-E997D432DFE0}" name="Table356789101112" displayName="Table356789101112" ref="A1:H12" totalsRowShown="0" headerRowDxfId="400" dataDxfId="398" headerRowBorderDxfId="399" tableBorderDxfId="397" totalsRowBorderDxfId="396">
  <autoFilter ref="A1:H12" xr:uid="{3CF12713-E1DC-4042-A595-A161AA9BAFD5}"/>
  <tableColumns count="8">
    <tableColumn id="1" xr3:uid="{F02C7BC7-1B82-4FF2-8655-6371A19767EC}" name="Develop a cycle of continuous learning and professional development for fire control employees that considers relevant occupational standards; " dataDxfId="395"/>
    <tableColumn id="2" xr3:uid="{8423513E-BD6F-49C7-A79C-113B9043C50C}" name="Priority" dataDxfId="394"/>
    <tableColumn id="3" xr3:uid="{78C0E9E7-36BE-4CF9-91BF-B9B04E8E9202}" name="Impact" dataDxfId="393"/>
    <tableColumn id="4" xr3:uid="{F00353B0-A1F4-48A6-A25A-85CDE8DB35D4}" name="Compliance" dataDxfId="392">
      <calculatedColumnFormula>IF(COUNTIF(D3:D50,"Non Compliant")&gt;0,"Non Compliant",IF(COUNTIF(D3:D50,"Partially Compliant")&gt;0,"Partially Compliant","Fully Compliant"))</calculatedColumnFormula>
    </tableColumn>
    <tableColumn id="5" xr3:uid="{18CDD81E-E77A-4442-B779-85424B6312E1}" name="Work assigned to" dataDxfId="391"/>
    <tableColumn id="6" xr3:uid="{C6EB9B3B-18CD-4156-A3D4-677DA95FA80B}" name="Projected date for completion" dataDxfId="390"/>
    <tableColumn id="7" xr3:uid="{E913AE16-6D87-4B69-8FBF-AF4CC2E5ACA3}" name="Description of work needing to be done" dataDxfId="389"/>
    <tableColumn id="8" xr3:uid="{F10E1447-D392-4365-BDF9-5627F4D4558E}" name="Evidence of Compliance" dataDxfId="388"/>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B64A0CE3-5512-4B48-8082-DE237994E2D6}" name="Table35678910111223" displayName="Table35678910111223" ref="A1:H12" totalsRowShown="0" headerRowDxfId="387" dataDxfId="385" headerRowBorderDxfId="386" tableBorderDxfId="384" totalsRowBorderDxfId="383">
  <autoFilter ref="A1:H12" xr:uid="{3CF12713-E1DC-4042-A595-A161AA9BAFD5}"/>
  <tableColumns count="8">
    <tableColumn id="1" xr3:uid="{6D675A90-77EE-4336-990A-833ECCDE9A02}" name="Have assurance processes in place to ensure that fire control commanders and employees working within its fire control are suitably competent; " dataDxfId="382"/>
    <tableColumn id="2" xr3:uid="{C29B3E1C-93C2-452F-A430-4CBB903B35E7}" name="Priority" dataDxfId="381"/>
    <tableColumn id="3" xr3:uid="{CBC391E0-5081-4E51-A7A6-11BC516F9F71}" name="Impact" dataDxfId="380"/>
    <tableColumn id="4" xr3:uid="{116B9B0F-8108-41CD-8087-D1F5357BD009}" name="Compliance" dataDxfId="379">
      <calculatedColumnFormula>IF(COUNTIF(D3:D50,"Non Compliant")&gt;0,"Non Compliant",IF(COUNTIF(D3:D50,"Partially Compliant")&gt;0,"Partially Compliant","Fully Compliant"))</calculatedColumnFormula>
    </tableColumn>
    <tableColumn id="5" xr3:uid="{98368AC1-C342-4BD1-AD0F-CCDA8A5F7D98}" name="Work assigned to" dataDxfId="378"/>
    <tableColumn id="6" xr3:uid="{44250506-6403-4CD8-B11E-7E6431038230}" name="Projected date for completion" dataDxfId="377"/>
    <tableColumn id="7" xr3:uid="{2426E098-26BD-4F13-AF0A-0FA665734FA4}" name="Description of work needing to be done" dataDxfId="376"/>
    <tableColumn id="8" xr3:uid="{AB8AD02E-8D8E-4707-9783-018CD119C934}" name="Evidence of Compliance" dataDxfId="375"/>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746EFE8-DB4F-4026-9BF1-44B23E913003}" name="Table35678910111213" displayName="Table35678910111213" ref="A1:H12" totalsRowShown="0" headerRowDxfId="374" dataDxfId="372" headerRowBorderDxfId="373" tableBorderDxfId="371" totalsRowBorderDxfId="370">
  <autoFilter ref="A1:H12" xr:uid="{3CF12713-E1DC-4042-A595-A161AA9BAFD5}"/>
  <tableColumns count="8">
    <tableColumn id="1" xr3:uid="{46282C90-E19B-48CA-9801-EE18B783A5C4}" name="Column1" dataDxfId="369"/>
    <tableColumn id="2" xr3:uid="{7C75C808-5269-4F0B-8FB1-38C61C0F4EE6}" name="Priority" dataDxfId="368"/>
    <tableColumn id="3" xr3:uid="{D31D36C1-42A6-4EE4-8030-E8FC2D288E18}" name="Impact" dataDxfId="367"/>
    <tableColumn id="4" xr3:uid="{0BC1E5C1-5E86-4F15-BB4D-4F98E11B79E9}" name="Compliance" dataDxfId="366">
      <calculatedColumnFormula>IF(COUNTIF(D3:D50,"Non Compliant")&gt;0,"Non Compliant",IF(COUNTIF(D3:D50,"Partially Compliant")&gt;0,"Partially Compliant","Fully Compliant"))</calculatedColumnFormula>
    </tableColumn>
    <tableColumn id="5" xr3:uid="{217AF267-9C92-4725-BB23-12010600329D}" name="Work assigned to" dataDxfId="365"/>
    <tableColumn id="6" xr3:uid="{96DFF750-F864-4C7A-BE1C-166A612160D5}" name="Projected date for completion" dataDxfId="364"/>
    <tableColumn id="7" xr3:uid="{D427D76C-6A0B-4B33-B2D4-687D21FD981F}" name="Description of work needing to be done" dataDxfId="363"/>
    <tableColumn id="8" xr3:uid="{92CAF5F7-314E-4CE4-982A-2F54655A770D}" name="Evidence of Compliance" dataDxfId="362"/>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188EBC1-3BE5-41B6-A7D0-FACE883C41C4}" name="Table3567891011121314" displayName="Table3567891011121314" ref="A1:H12" totalsRowShown="0" headerRowDxfId="361" dataDxfId="359" headerRowBorderDxfId="360" tableBorderDxfId="358" totalsRowBorderDxfId="357">
  <autoFilter ref="A1:H12" xr:uid="{3CF12713-E1DC-4042-A595-A161AA9BAFD5}"/>
  <tableColumns count="8">
    <tableColumn id="1" xr3:uid="{E5AFF5DF-7399-413F-BF0E-1AB3A7E81A69}" name="Establish and regularly test and evaluate robust business continuity plans (BCP) and arrangements relating to critical fire control functions, that:_x000a_b. provide clear steps for invoking the BCP with assigned responsibilities." dataDxfId="356"/>
    <tableColumn id="2" xr3:uid="{6AC24FF1-1DBC-445D-962A-2A56F627851C}" name="Priority" dataDxfId="355"/>
    <tableColumn id="3" xr3:uid="{AACD731A-59FD-41FE-BB3B-CCBA994EEC65}" name="Impact" dataDxfId="354"/>
    <tableColumn id="4" xr3:uid="{4D0B498A-A2E2-42B9-B1A1-E43AD1D88511}" name="Compliance" dataDxfId="353">
      <calculatedColumnFormula>IF(COUNTIF(D3:D50,"Non Compliant")&gt;0,"Non Compliant",IF(COUNTIF(D3:D50,"Partially Compliant")&gt;0,"Partially Compliant","Fully Compliant"))</calculatedColumnFormula>
    </tableColumn>
    <tableColumn id="5" xr3:uid="{22A664C7-C07C-4763-A952-9FC13CD750BE}" name="Work assigned to" dataDxfId="352"/>
    <tableColumn id="6" xr3:uid="{2B3E8145-40E2-4DBC-81D8-92F7F845A15A}" name="Projected date for completion" dataDxfId="351"/>
    <tableColumn id="7" xr3:uid="{116004C2-F440-4AD1-83F9-0991F88068F5}" name="Description of work needing to be done" dataDxfId="350"/>
    <tableColumn id="8" xr3:uid="{FB90C4EB-8486-4AEB-9F4A-4E99AB789CC2}" name="Evidence of Compliance" dataDxfId="349"/>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12A4963-FD88-4800-8310-93B43B1ED6C5}" name="Table356789101112131415" displayName="Table356789101112131415" ref="A1:H12" totalsRowShown="0" headerRowDxfId="348" dataDxfId="346" headerRowBorderDxfId="347" tableBorderDxfId="345" totalsRowBorderDxfId="344">
  <autoFilter ref="A1:H12" xr:uid="{3CF12713-E1DC-4042-A595-A161AA9BAFD5}"/>
  <tableColumns count="8">
    <tableColumn id="1" xr3:uid="{57DECBE1-AB93-469B-9F97-280433A91013}" name="Provide easily accessible and widely promoted mental and physical health and wellbeing support to its fire control employees;" dataDxfId="343"/>
    <tableColumn id="2" xr3:uid="{FD0B3A2C-B3F3-4F59-AEC5-DB4FEF8216CE}" name="Priority" dataDxfId="342"/>
    <tableColumn id="3" xr3:uid="{835F7CD4-0945-4A6E-A41D-9E02B43111E4}" name="Impact" dataDxfId="341"/>
    <tableColumn id="4" xr3:uid="{A61C6923-6D71-4E0D-B246-77253A5E9EED}" name="Compliance" dataDxfId="340">
      <calculatedColumnFormula>IF(COUNTIF(D3:D50,"Non Compliant")&gt;0,"Non Compliant",IF(COUNTIF(D3:D50,"Partially Compliant")&gt;0,"Partially Compliant","Fully Compliant"))</calculatedColumnFormula>
    </tableColumn>
    <tableColumn id="5" xr3:uid="{C16BC935-BA9F-457C-A9E4-A3F1F7486259}" name="Work assigned to" dataDxfId="339"/>
    <tableColumn id="6" xr3:uid="{410A5087-6EA5-499D-946B-C59330B0D9E4}" name="Projected date for completion" dataDxfId="338"/>
    <tableColumn id="7" xr3:uid="{4CD201CA-D36A-4425-A2BE-A61BD3C5AA5A}" name="Description of work needing to be done" dataDxfId="337"/>
    <tableColumn id="8" xr3:uid="{E9ECED98-487A-450C-8A2D-86D3EB193995}" name="Evidence of Compliance" dataDxfId="336"/>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D0F131D-4591-4E94-A8EF-70716CB02C93}" name="Table35678910111213141519" displayName="Table35678910111213141519" ref="A1:H12" totalsRowShown="0" headerRowDxfId="335" dataDxfId="333" headerRowBorderDxfId="334" tableBorderDxfId="332" totalsRowBorderDxfId="331">
  <autoFilter ref="A1:H12" xr:uid="{3CF12713-E1DC-4042-A595-A161AA9BAFD5}"/>
  <tableColumns count="8">
    <tableColumn id="1" xr3:uid="{41A3283C-6657-4785-A7EA-BA58DC9D566C}" name="Integrate fire control employees in organisational and multi-agency learning processes, providing opportunities and tools to:_x000a_a._x0009_Share relevant learning;" dataDxfId="330"/>
    <tableColumn id="2" xr3:uid="{2E45075A-5F01-4BD4-BB91-11FB6B0ACDC8}" name="Priority" dataDxfId="329"/>
    <tableColumn id="3" xr3:uid="{C0017654-9226-456E-AEE9-F32DC10AA21A}" name="Impact" dataDxfId="328"/>
    <tableColumn id="4" xr3:uid="{5DABF824-C5B8-4469-AE68-B8D50581DFB7}" name="Compliance" dataDxfId="327">
      <calculatedColumnFormula>IF(COUNTIF(D3:D50,"Non Compliant")&gt;0,"Non Compliant",IF(COUNTIF(D3:D50,"Partially Compliant")&gt;0,"Partially Compliant","Fully Compliant"))</calculatedColumnFormula>
    </tableColumn>
    <tableColumn id="5" xr3:uid="{AA03CE26-3078-41A1-BCDF-FCCC4CAB5E03}" name="Work assigned to" dataDxfId="326"/>
    <tableColumn id="6" xr3:uid="{28F61086-9E62-42AB-A41D-32C3B3069D93}" name="Projected date for completion" dataDxfId="325"/>
    <tableColumn id="7" xr3:uid="{20686841-7D00-4BE2-BA82-0B15A0F1FCB5}" name="Description of work needing to be done" dataDxfId="324"/>
    <tableColumn id="8" xr3:uid="{99D85F2D-C916-443C-B612-C04736D05178}" name="Evidence of Compliance" dataDxfId="323"/>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9D10FD5-136F-46EC-BC7D-71DA24EC445B}" name="Table3567891011121314151920" displayName="Table3567891011121314151920" ref="A1:H12" totalsRowShown="0" headerRowDxfId="322" dataDxfId="320" headerRowBorderDxfId="321" tableBorderDxfId="319" totalsRowBorderDxfId="318">
  <autoFilter ref="A1:H12" xr:uid="{3CF12713-E1DC-4042-A595-A161AA9BAFD5}"/>
  <tableColumns count="8">
    <tableColumn id="1" xr3:uid="{3670B226-0413-4953-940A-143A927739BA}" name="Integrate fire control employees in organisational and multi-agency learning processes, providing opportunities and tools to:_x000a_b._x0009_Receive relevant learning; " dataDxfId="317"/>
    <tableColumn id="2" xr3:uid="{3F4C5FA5-401D-4980-9CFB-9FD697839E99}" name="Priority" dataDxfId="316"/>
    <tableColumn id="3" xr3:uid="{5C5352ED-03D8-45C9-8EBF-67154EDE2769}" name="Impact" dataDxfId="315"/>
    <tableColumn id="4" xr3:uid="{C23EE0D5-1A60-4E5B-8EAA-46FB30379D6D}" name="Compliance" dataDxfId="314">
      <calculatedColumnFormula>IF(COUNTIF(D3:D50,"Non Compliant")&gt;0,"Non Compliant",IF(COUNTIF(D3:D50,"Partially Compliant")&gt;0,"Partially Compliant","Fully Compliant"))</calculatedColumnFormula>
    </tableColumn>
    <tableColumn id="5" xr3:uid="{5711A87E-68AD-45C0-AE9E-3B49A90BACA4}" name="Work assigned to" dataDxfId="313"/>
    <tableColumn id="6" xr3:uid="{9C3E94DF-AA29-4C53-ADDF-0239A7D9386F}" name="Projected date for completion" dataDxfId="312"/>
    <tableColumn id="7" xr3:uid="{AD38D969-649B-4068-8753-672156A800B0}" name="Description of work needing to be done" dataDxfId="311"/>
    <tableColumn id="8" xr3:uid="{41B80311-66DF-497A-BE0C-ADF8F3A3C794}" name="Evidence of Compliance" dataDxfId="310"/>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B63E2B3E-39E3-44BA-A129-1E614A1B02BC}" name="Table356789101112131415192021" displayName="Table356789101112131415192021" ref="A1:H12" totalsRowShown="0" headerRowDxfId="309" dataDxfId="307" headerRowBorderDxfId="308" tableBorderDxfId="306" totalsRowBorderDxfId="305">
  <autoFilter ref="A1:H12" xr:uid="{3CF12713-E1DC-4042-A595-A161AA9BAFD5}"/>
  <tableColumns count="8">
    <tableColumn id="1" xr3:uid="{3A4DACA0-8C5E-4429-8E12-2F2E17142992}" name="Integrate fire control employees in organisational and multi-agency learning processes, providing opportunities and tools to:_x000a_c._x0009_Implement improvements by acting on relevant learning." dataDxfId="304"/>
    <tableColumn id="2" xr3:uid="{5E093631-0C50-4618-A0D3-ABECA55EE339}" name="Priority" dataDxfId="303"/>
    <tableColumn id="3" xr3:uid="{01F7176F-0D3C-43BB-A10D-3F3C96DC36E7}" name="Impact" dataDxfId="302"/>
    <tableColumn id="4" xr3:uid="{E8849BCE-7B56-4169-88D2-CB67134761BE}" name="Compliance" dataDxfId="301">
      <calculatedColumnFormula>IF(COUNTIF(D3:D50,"Non Compliant")&gt;0,"Non Compliant",IF(COUNTIF(D3:D50,"Partially Compliant")&gt;0,"Partially Compliant","Fully Compliant"))</calculatedColumnFormula>
    </tableColumn>
    <tableColumn id="5" xr3:uid="{BEC5B6AB-B1BE-4646-9266-56107C21A34A}" name="Work assigned to" dataDxfId="300"/>
    <tableColumn id="6" xr3:uid="{ED549CC1-F0F9-4D9E-A6A9-84E0D9FD6007}" name="Projected date for completion" dataDxfId="299"/>
    <tableColumn id="7" xr3:uid="{28C5BD89-1421-46ED-A248-3F05A1F1BD20}" name="Description of work needing to be done" dataDxfId="298"/>
    <tableColumn id="8" xr3:uid="{882B23EB-06AC-48A0-BA3A-379F17CAC103}" name="Evidence of Compliance" dataDxfId="297"/>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21DC8294-2751-4BD2-B312-5050C390B8CE}" name="Table35678910111213141519202122" displayName="Table35678910111213141519202122" ref="A1:H12" totalsRowShown="0" headerRowDxfId="296" dataDxfId="294" headerRowBorderDxfId="295" tableBorderDxfId="293" totalsRowBorderDxfId="292">
  <autoFilter ref="A1:H12" xr:uid="{3CF12713-E1DC-4042-A595-A161AA9BAFD5}"/>
  <tableColumns count="8">
    <tableColumn id="1" xr3:uid="{256B6467-C725-4320-A6A7-7E542B9C503D}" name="Use the training specification component of National Operational Guidance to inform their training needs analysis;" dataDxfId="291"/>
    <tableColumn id="2" xr3:uid="{F704F9DF-82D2-4017-8989-9ECE9A720992}" name="Priority" dataDxfId="290"/>
    <tableColumn id="3" xr3:uid="{2BEE9C86-E681-4F85-A5C2-81EC4F7AA178}" name="Impact" dataDxfId="289"/>
    <tableColumn id="4" xr3:uid="{872632BA-E026-4113-A513-4958B3E7C807}" name="Compliance" dataDxfId="288">
      <calculatedColumnFormula>IF(COUNTIF(D3:D50,"Non Compliant")&gt;0,"Non Compliant",IF(COUNTIF(D3:D50,"Partially Compliant")&gt;0,"Partially Compliant","Fully Compliant"))</calculatedColumnFormula>
    </tableColumn>
    <tableColumn id="5" xr3:uid="{287789B2-51F8-4816-9635-CF5DEC6BC3D9}" name="Work assigned to" dataDxfId="287"/>
    <tableColumn id="6" xr3:uid="{D96E355F-0B4E-4E8A-814C-041B8873C4ED}" name="Projected date for completion" dataDxfId="286"/>
    <tableColumn id="7" xr3:uid="{F8821DC0-EF89-48A2-A390-A44CCF8BFF9D}" name="Description of work needing to be done" dataDxfId="285"/>
    <tableColumn id="8" xr3:uid="{E710825F-910A-426E-9FBA-2D6CE35B28F7}" name="Evidence of Compliance" dataDxfId="28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8DC2799-09A5-4580-9A98-26719C912E7E}" name="Table3" displayName="Table3" ref="A1:H12" totalsRowShown="0" headerRowDxfId="631" dataDxfId="630" tableBorderDxfId="629">
  <tableColumns count="8">
    <tableColumn id="1" xr3:uid="{D24E95F5-5FC7-48F5-901E-71A6E7717326}" name="Column1" dataDxfId="628"/>
    <tableColumn id="2" xr3:uid="{37C2E8BE-99CF-41D6-B422-CD6B797FF304}" name="Priority" dataDxfId="627"/>
    <tableColumn id="3" xr3:uid="{89F11A9A-A7ED-4B06-B3B1-63FFE4D100DF}" name="Impact" dataDxfId="626"/>
    <tableColumn id="4" xr3:uid="{FD1641D6-E1C5-4633-86B0-EFB28287887C}" name="Compliance" dataDxfId="625">
      <calculatedColumnFormula>IF(COUNTIF(D3:D50,"Non Compliant")&gt;0,"Non Compliant",IF(COUNTIF(D3:D50,"Partially Compliant")&gt;0,"Partially Compliant","Fully Compliant"))</calculatedColumnFormula>
    </tableColumn>
    <tableColumn id="5" xr3:uid="{584A011F-D808-4E2D-813F-CE06397AD97D}" name="Work assigned to" dataDxfId="624"/>
    <tableColumn id="6" xr3:uid="{E0125C64-5D43-4750-A9BF-320A97BB2A88}" name="Projected date for completion" dataDxfId="623"/>
    <tableColumn id="7" xr3:uid="{F7E45963-6608-4EA7-AF15-FC3D4C328B3B}" name="Description of work needing to be done" dataDxfId="622"/>
    <tableColumn id="8" xr3:uid="{B83CB38B-639C-4B95-8C66-84437C26022E}" name="Evidence of Compliance" dataDxfId="621"/>
  </tableColumns>
  <tableStyleInfo name="TableStyleMedium2"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B038D81-BBCA-4147-88DD-A482C20EDB67}" name="Table35678910111213141516" displayName="Table35678910111213141516" ref="A1:H12" totalsRowShown="0" headerRowDxfId="283" dataDxfId="281" headerRowBorderDxfId="282" tableBorderDxfId="280" totalsRowBorderDxfId="279">
  <autoFilter ref="A1:H12" xr:uid="{3CF12713-E1DC-4042-A595-A161AA9BAFD5}"/>
  <tableColumns count="8">
    <tableColumn id="1" xr3:uid="{1D0370E7-76DF-4DB2-A6FA-41A93674F51C}" name="Stay informed of trends, developments and innovations in mobilising and communications technologies" dataDxfId="278"/>
    <tableColumn id="2" xr3:uid="{34FAD863-68A1-4A95-8CE1-1B9941F1EF6F}" name="Priority" dataDxfId="277"/>
    <tableColumn id="3" xr3:uid="{ED74CF99-CAA3-4151-A9AE-E1455E6D3F2C}" name="Impact" dataDxfId="276"/>
    <tableColumn id="4" xr3:uid="{C1049A21-89B6-40EE-9894-5B6796A51B30}" name="Compliance" dataDxfId="275">
      <calculatedColumnFormula>IF(COUNTIF(D3:D50,"Non Compliant")&gt;0,"Non Compliant",IF(COUNTIF(D3:D50,"Partially Compliant")&gt;0,"Partially Compliant","Fully Compliant"))</calculatedColumnFormula>
    </tableColumn>
    <tableColumn id="5" xr3:uid="{50464C00-1E13-41E6-835E-82E22BAF3140}" name="Work assigned to" dataDxfId="274"/>
    <tableColumn id="6" xr3:uid="{8E421C91-1A54-4895-8E38-9EE958ADA09B}" name="Projected date for completion" dataDxfId="273"/>
    <tableColumn id="7" xr3:uid="{03F0FFF0-A9F7-46D3-8542-34D9D0C10809}" name="Description of work needing to be done" dataDxfId="272"/>
    <tableColumn id="8" xr3:uid="{FED56D06-3E57-42B1-89BB-97201460DEF8}" name="Evidence of Compliance" dataDxfId="27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844166-F20A-4268-A5E4-6E29F9C1449A}" name="Table35" displayName="Table35" ref="A1:H12" totalsRowShown="0" headerRowDxfId="620" dataDxfId="618" headerRowBorderDxfId="619" tableBorderDxfId="617" totalsRowBorderDxfId="616">
  <autoFilter ref="A1:H12" xr:uid="{3CF12713-E1DC-4042-A595-A161AA9BAFD5}"/>
  <tableColumns count="8">
    <tableColumn id="1" xr3:uid="{4097D040-8181-40FE-8F4C-BB2A4A6D0B47}" name="Column1" dataDxfId="615"/>
    <tableColumn id="2" xr3:uid="{95E9F0E7-8742-4577-BAE2-A99DF2365F62}" name="Priority" dataDxfId="614"/>
    <tableColumn id="3" xr3:uid="{56C71826-1E47-4FB9-A98C-FDBBFA777A91}" name="Impact" dataDxfId="613"/>
    <tableColumn id="4" xr3:uid="{661CEB2A-4F8D-42E6-94D3-89A4A2625D99}" name="Compliance" dataDxfId="612">
      <calculatedColumnFormula>IF(COUNTIF(D3:D50,"Non Compliant")&gt;0,"Non Compliant",IF(COUNTIF(D3:D50,"Partially Compliant")&gt;0,"Partially Compliant","Fully Compliant"))</calculatedColumnFormula>
    </tableColumn>
    <tableColumn id="5" xr3:uid="{C48C0D03-C90A-4DF9-B9BB-350FBBCEF464}" name="Work assigned to" dataDxfId="611"/>
    <tableColumn id="6" xr3:uid="{8BAF97BC-6396-48DA-94D1-30A85AC1A838}" name="Projected date for completion" dataDxfId="610"/>
    <tableColumn id="7" xr3:uid="{B028F557-8B01-4364-A6DB-CB486213C76C}" name="Description of work needing to be done" dataDxfId="609"/>
    <tableColumn id="8" xr3:uid="{C9AF09B5-3F1F-408F-A0C4-053F8EDDF04F}" name="Evidence of Compliance" dataDxfId="60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36A7879-11E9-447E-BE29-AB30CFD75264}" name="Table356" displayName="Table356" ref="A1:H12" totalsRowShown="0" headerRowDxfId="607" dataDxfId="605" headerRowBorderDxfId="606" tableBorderDxfId="604" totalsRowBorderDxfId="603">
  <autoFilter ref="A1:H12" xr:uid="{3CF12713-E1DC-4042-A595-A161AA9BAFD5}"/>
  <tableColumns count="8">
    <tableColumn id="1" xr3:uid="{D218B91B-550B-4D35-A882-38701708192D}" name="Base fire control policies, procedures and tailored guidance on National Operational Guidance, unless by exception its content is not relevant to the service" dataDxfId="602"/>
    <tableColumn id="2" xr3:uid="{166D8C3B-79B1-4340-B2C4-EED243ADF177}" name="Priority" dataDxfId="601"/>
    <tableColumn id="3" xr3:uid="{21DBE1EA-083E-4AC1-81B7-6553E83D05F3}" name="Impact" dataDxfId="600"/>
    <tableColumn id="4" xr3:uid="{D6986B9E-027F-4D1D-8988-1EEFDA4F7BDD}" name="Compliance" dataDxfId="599">
      <calculatedColumnFormula>IF(COUNTIF(D3:D50,"Non Compliant")&gt;0,"Non Compliant",IF(COUNTIF(D3:D50,"Partially Compliant")&gt;0,"Partially Compliant","Fully Compliant"))</calculatedColumnFormula>
    </tableColumn>
    <tableColumn id="5" xr3:uid="{BBE8C6D4-5951-420F-8E6A-DFF1C597ECC8}" name="Work assigned to" dataDxfId="598"/>
    <tableColumn id="6" xr3:uid="{9957A2B3-CD88-4EA7-9191-B5CE60E66421}" name="Projected date for completion" dataDxfId="597"/>
    <tableColumn id="7" xr3:uid="{6ECA12D3-6F96-44EE-A042-33F062519FC3}" name="Description of work needing to be done" dataDxfId="596"/>
    <tableColumn id="8" xr3:uid="{888F4CC2-0AAC-4406-AF97-9A475C3F9FFF}" name="Evidence of Compliance" dataDxfId="595"/>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E4DD19CA-EA47-4A19-AF47-55F591CECC34}" name="Table35628" displayName="Table35628" ref="A1:H12" totalsRowShown="0" headerRowDxfId="594" dataDxfId="592" headerRowBorderDxfId="593" tableBorderDxfId="591" totalsRowBorderDxfId="590">
  <autoFilter ref="A1:H12" xr:uid="{3CF12713-E1DC-4042-A595-A161AA9BAFD5}"/>
  <tableColumns count="8">
    <tableColumn id="1" xr3:uid="{E6D081CE-B6C5-4324-B10B-9335D92E319B}" name="Embed JESIP principles into policies, procedures, training and exercising to support interoperability and multi-agency working;" dataDxfId="589"/>
    <tableColumn id="2" xr3:uid="{6BC7023C-1070-40A9-B090-9FF8B376A543}" name="Priority" dataDxfId="588"/>
    <tableColumn id="3" xr3:uid="{B2CE581F-5567-4DF8-8FBA-9682462219F4}" name="Impact" dataDxfId="587"/>
    <tableColumn id="4" xr3:uid="{017DF409-BB90-4D6A-9DF9-001DC5901576}" name="Compliance" dataDxfId="586">
      <calculatedColumnFormula>IF(COUNTIF(D3:D50,"Non Compliant")&gt;0,"Non Compliant",IF(COUNTIF(D3:D50,"Partially Compliant")&gt;0,"Partially Compliant","Fully Compliant"))</calculatedColumnFormula>
    </tableColumn>
    <tableColumn id="5" xr3:uid="{DB6941C3-A101-4003-A648-FF7EF7DC1C5B}" name="Work assigned to" dataDxfId="585"/>
    <tableColumn id="6" xr3:uid="{97D27B93-BCEC-46E9-9B23-23CE8D8FB373}" name="Projected date for completion" dataDxfId="584"/>
    <tableColumn id="7" xr3:uid="{16C44FAA-F8EC-4006-9150-4F9B14B9C12F}" name="Description of work needing to be done" dataDxfId="583"/>
    <tableColumn id="8" xr3:uid="{D4B265E7-AA86-40A3-8172-32D8F2C07DDC}" name="Evidence of Compliance" dataDxfId="582"/>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67762733-28AE-4781-B53B-A838CC8DA8C2}" name="Table3562829" displayName="Table3562829" ref="A1:H12" totalsRowShown="0" headerRowDxfId="581" dataDxfId="579" headerRowBorderDxfId="580" tableBorderDxfId="578" totalsRowBorderDxfId="577">
  <autoFilter ref="A1:H12" xr:uid="{3CF12713-E1DC-4042-A595-A161AA9BAFD5}"/>
  <tableColumns count="8">
    <tableColumn id="1" xr3:uid="{32BF55A4-0F94-4E1B-8989-383D4736CCB1}" name="Embed national resilience arrangements into policies, procedures, training and exercising to support intraoperability" dataDxfId="576"/>
    <tableColumn id="2" xr3:uid="{C6CC0602-5552-4E22-82B8-B87C44B7E7A4}" name="Priority" dataDxfId="575"/>
    <tableColumn id="3" xr3:uid="{28D566D2-2CF9-4CC1-8C25-4B208C504F74}" name="Impact" dataDxfId="574"/>
    <tableColumn id="4" xr3:uid="{EFB100DD-7294-4FEB-A937-30F029877874}" name="Compliance" dataDxfId="573">
      <calculatedColumnFormula>IF(COUNTIF(D3:D50,"Non Compliant")&gt;0,"Non Compliant",IF(COUNTIF(D3:D50,"Partially Compliant")&gt;0,"Partially Compliant","Fully Compliant"))</calculatedColumnFormula>
    </tableColumn>
    <tableColumn id="5" xr3:uid="{7839583A-C964-46AE-9ACA-3ECD29E61162}" name="Work assigned to" dataDxfId="572"/>
    <tableColumn id="6" xr3:uid="{6B0A3520-46AD-4839-9258-7E38DE8CC267}" name="Projected date for completion" dataDxfId="571"/>
    <tableColumn id="7" xr3:uid="{5C4C4CD9-5E86-4B7E-BD82-F9F9BDA42F02}" name="Description of work needing to be done" dataDxfId="570"/>
    <tableColumn id="8" xr3:uid="{98AC5AC7-D513-44C1-8F6B-D49C0BFD5673}" name="Evidence of Compliance" dataDxfId="569"/>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D795C3CF-8354-4027-A399-2FBDD1350984}" name="Table356282930" displayName="Table356282930" ref="A1:H12" totalsRowShown="0" headerRowDxfId="568" dataDxfId="566" headerRowBorderDxfId="567" tableBorderDxfId="565" totalsRowBorderDxfId="564">
  <autoFilter ref="A1:H12" xr:uid="{3CF12713-E1DC-4042-A595-A161AA9BAFD5}"/>
  <tableColumns count="8">
    <tableColumn id="1" xr3:uid="{616EF364-BAC1-42DE-9128-D8AA2D94472A}" name="Column1" dataDxfId="563"/>
    <tableColumn id="2" xr3:uid="{041EB531-116C-4588-8387-E354DB6D618E}" name="Priority" dataDxfId="562"/>
    <tableColumn id="3" xr3:uid="{D3CADDF8-0697-4886-BCAD-7466E48949CC}" name="Impact" dataDxfId="561"/>
    <tableColumn id="4" xr3:uid="{FA6129B5-0475-4BB3-95EA-CD9B87E938EA}" name="Compliance" dataDxfId="560">
      <calculatedColumnFormula>IF(COUNTIF(D3:D50,"Non Compliant")&gt;0,"Non Compliant",IF(COUNTIF(D3:D50,"Partially Compliant")&gt;0,"Partially Compliant","Fully Compliant"))</calculatedColumnFormula>
    </tableColumn>
    <tableColumn id="5" xr3:uid="{85BB8B59-A01A-49A2-92E3-D62B87C6FC4E}" name="Work assigned to" dataDxfId="559"/>
    <tableColumn id="6" xr3:uid="{C16F9259-4E23-40F1-83FF-1C940CD4C908}" name="Projected date for completion" dataDxfId="558"/>
    <tableColumn id="7" xr3:uid="{253D1E00-79DD-4925-8744-C0F6A7C10D5E}" name="Description of work needing to be done" dataDxfId="557"/>
    <tableColumn id="8" xr3:uid="{9E24EF08-081D-48AB-9A8E-18BED7355AD0}" name="Evidence of Compliance" dataDxfId="55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E7C25138-72C2-413F-B7B0-13C251358B29}" name="Table35628293031" displayName="Table35628293031" ref="A1:H12" totalsRowShown="0" headerRowDxfId="555" dataDxfId="553" headerRowBorderDxfId="554" tableBorderDxfId="552" totalsRowBorderDxfId="551">
  <autoFilter ref="A1:H12" xr:uid="{3CF12713-E1DC-4042-A595-A161AA9BAFD5}"/>
  <tableColumns count="8">
    <tableColumn id="1" xr3:uid="{5C6A696D-6684-455A-BE42-09C7713A887E}" name="Column1" dataDxfId="550"/>
    <tableColumn id="2" xr3:uid="{04D3283F-8EE7-4A48-8BE3-FBA47EDB57DC}" name="Priority" dataDxfId="549"/>
    <tableColumn id="3" xr3:uid="{5C033976-3129-460E-AE4E-DF2873D6351E}" name="Impact" dataDxfId="548"/>
    <tableColumn id="4" xr3:uid="{7A5333BD-5B61-47E0-B654-5315B94FC3DF}" name="Compliance" dataDxfId="547">
      <calculatedColumnFormula>IF(COUNTIF(D3:D50,"Non Compliant")&gt;0,"Non Compliant",IF(COUNTIF(D3:D50,"Partially Compliant")&gt;0,"Partially Compliant","Fully Compliant"))</calculatedColumnFormula>
    </tableColumn>
    <tableColumn id="5" xr3:uid="{FB94B068-EBD1-4696-9ECD-926D20251E2D}" name="Work assigned to" dataDxfId="546"/>
    <tableColumn id="6" xr3:uid="{AAAF48A8-5320-4190-828E-05EA27A7B7AB}" name="Projected date for completion" dataDxfId="545"/>
    <tableColumn id="7" xr3:uid="{37F34782-297F-405A-AC91-4D7BE3890F9B}" name="Description of work needing to be done" dataDxfId="544"/>
    <tableColumn id="8" xr3:uid="{285EFE38-1954-4887-8B47-03F36E9ECE61}" name="Evidence of Compliance" dataDxfId="543"/>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70363-2054-4626-8DBB-93CF51DC284E}">
  <dimension ref="A1"/>
  <sheetViews>
    <sheetView topLeftCell="A12" workbookViewId="0">
      <selection sqref="A1:XFD1048576"/>
    </sheetView>
  </sheetViews>
  <sheetFormatPr defaultRowHeight="14.75" x14ac:dyDescent="0.7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F08FD-EEDA-464A-9FA0-38B01A4952C7}">
  <dimension ref="A1:H12"/>
  <sheetViews>
    <sheetView workbookViewId="0">
      <pane ySplit="1" topLeftCell="A2" activePane="bottomLeft" state="frozen"/>
      <selection pane="bottomLeft" activeCell="A4" sqref="A4"/>
    </sheetView>
  </sheetViews>
  <sheetFormatPr defaultColWidth="9" defaultRowHeight="39.4" customHeight="1" x14ac:dyDescent="0.75"/>
  <cols>
    <col min="1" max="1" width="87.86328125"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1" customHeight="1" x14ac:dyDescent="0.75">
      <c r="A1" s="30" t="s">
        <v>95</v>
      </c>
      <c r="B1" s="31" t="s">
        <v>8</v>
      </c>
      <c r="C1" s="31" t="s">
        <v>9</v>
      </c>
      <c r="D1" s="31" t="s">
        <v>10</v>
      </c>
      <c r="E1" s="31" t="s">
        <v>29</v>
      </c>
      <c r="F1" s="31" t="s">
        <v>30</v>
      </c>
      <c r="G1" s="42" t="s">
        <v>31</v>
      </c>
      <c r="H1" s="71" t="s">
        <v>32</v>
      </c>
    </row>
    <row r="2" spans="1:8" s="32" customFormat="1" ht="48.75"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54</v>
      </c>
      <c r="B3" s="3"/>
      <c r="C3" s="3"/>
      <c r="D3" s="4"/>
      <c r="E3" s="35"/>
      <c r="F3" s="36"/>
      <c r="G3" s="44"/>
      <c r="H3" s="35"/>
    </row>
    <row r="4" spans="1:8" ht="39.4" customHeight="1" x14ac:dyDescent="0.75">
      <c r="A4" s="34" t="s">
        <v>55</v>
      </c>
      <c r="B4" s="3"/>
      <c r="C4" s="3"/>
      <c r="D4" s="4"/>
      <c r="E4" s="35"/>
      <c r="F4" s="36"/>
      <c r="G4" s="44"/>
      <c r="H4" s="69"/>
    </row>
    <row r="5" spans="1:8" ht="39.4" customHeight="1" x14ac:dyDescent="0.75">
      <c r="A5" s="34" t="s">
        <v>56</v>
      </c>
      <c r="B5" s="3"/>
      <c r="C5" s="3"/>
      <c r="D5" s="4"/>
      <c r="E5" s="35"/>
      <c r="F5" s="36"/>
      <c r="G5" s="44"/>
      <c r="H5" s="35"/>
    </row>
    <row r="6" spans="1:8" ht="39.4" customHeight="1" x14ac:dyDescent="0.75">
      <c r="A6" s="34" t="s">
        <v>57</v>
      </c>
      <c r="B6" s="3"/>
      <c r="C6" s="3"/>
      <c r="D6" s="4"/>
      <c r="E6" s="35"/>
      <c r="F6" s="36"/>
      <c r="G6" s="44"/>
      <c r="H6" s="69"/>
    </row>
    <row r="7" spans="1:8" ht="39.4" customHeight="1" x14ac:dyDescent="0.75">
      <c r="A7" s="34" t="s">
        <v>58</v>
      </c>
      <c r="B7" s="3"/>
      <c r="C7" s="3"/>
      <c r="D7" s="4"/>
      <c r="E7" s="35"/>
      <c r="F7" s="36"/>
      <c r="G7" s="44"/>
      <c r="H7" s="35"/>
    </row>
    <row r="8" spans="1:8" ht="39.4" customHeight="1" x14ac:dyDescent="0.75">
      <c r="A8" s="34" t="s">
        <v>59</v>
      </c>
      <c r="B8" s="3"/>
      <c r="C8" s="3"/>
      <c r="D8" s="4"/>
      <c r="E8" s="35"/>
      <c r="F8" s="36"/>
      <c r="G8" s="44"/>
      <c r="H8" s="69"/>
    </row>
    <row r="9" spans="1:8" ht="39.4" customHeight="1" x14ac:dyDescent="0.75">
      <c r="A9" s="34" t="s">
        <v>60</v>
      </c>
      <c r="B9" s="3"/>
      <c r="C9" s="3"/>
      <c r="D9" s="4"/>
      <c r="E9" s="35"/>
      <c r="F9" s="36"/>
      <c r="G9" s="44"/>
      <c r="H9" s="35"/>
    </row>
    <row r="10" spans="1:8" ht="39.4" customHeight="1" x14ac:dyDescent="0.75">
      <c r="A10" s="34" t="s">
        <v>61</v>
      </c>
      <c r="B10" s="3"/>
      <c r="C10" s="3"/>
      <c r="D10" s="4"/>
      <c r="E10" s="35"/>
      <c r="F10" s="36"/>
      <c r="G10" s="44"/>
      <c r="H10" s="69"/>
    </row>
    <row r="11" spans="1:8" ht="39.4" customHeight="1" x14ac:dyDescent="0.75">
      <c r="A11" s="34" t="s">
        <v>62</v>
      </c>
      <c r="B11" s="3"/>
      <c r="C11" s="3"/>
      <c r="D11" s="4"/>
      <c r="E11" s="35"/>
      <c r="F11" s="36"/>
      <c r="G11" s="44"/>
      <c r="H11" s="40"/>
    </row>
    <row r="12" spans="1:8" ht="39.4" customHeight="1" x14ac:dyDescent="0.75">
      <c r="A12" s="34" t="s">
        <v>63</v>
      </c>
      <c r="B12" s="38"/>
      <c r="C12" s="38"/>
      <c r="D12" s="39"/>
      <c r="E12" s="40"/>
      <c r="F12" s="41"/>
      <c r="G12" s="45"/>
      <c r="H12" s="69"/>
    </row>
  </sheetData>
  <phoneticPr fontId="2" type="noConversion"/>
  <conditionalFormatting sqref="B2:B12">
    <cfRule type="cellIs" dxfId="216" priority="7" operator="equal">
      <formula>"Low"</formula>
    </cfRule>
    <cfRule type="cellIs" dxfId="215" priority="8" operator="equal">
      <formula>"Medium"</formula>
    </cfRule>
    <cfRule type="cellIs" dxfId="214" priority="9" operator="equal">
      <formula>"High"</formula>
    </cfRule>
  </conditionalFormatting>
  <conditionalFormatting sqref="C2:C12">
    <cfRule type="cellIs" dxfId="213" priority="4" operator="equal">
      <formula>"Low"</formula>
    </cfRule>
    <cfRule type="cellIs" dxfId="212" priority="5" operator="equal">
      <formula>"Medium"</formula>
    </cfRule>
    <cfRule type="cellIs" dxfId="211"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8AA39FE-48CF-431D-A126-EF16ADAAE302}">
            <xm:f>Lists!$C$4</xm:f>
            <x14:dxf>
              <font>
                <color auto="1"/>
              </font>
              <fill>
                <patternFill>
                  <bgColor rgb="FFFF3300"/>
                </patternFill>
              </fill>
            </x14:dxf>
          </x14:cfRule>
          <x14:cfRule type="cellIs" priority="2" operator="equal" id="{A9BE3EEC-F36D-45D5-B4F4-66FD9DEFCCBA}">
            <xm:f>Lists!$C$3</xm:f>
            <x14:dxf>
              <font>
                <color auto="1"/>
              </font>
              <fill>
                <patternFill>
                  <bgColor rgb="FFFFC000"/>
                </patternFill>
              </fill>
            </x14:dxf>
          </x14:cfRule>
          <x14:cfRule type="cellIs" priority="3" operator="equal" id="{ED294014-36C7-4A43-8F1F-74DC5CD81972}">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FA4FA5DE-D05D-40DC-B820-03BD44BF12D8}">
          <x14:formula1>
            <xm:f>Lists!$A$2:$A$4</xm:f>
          </x14:formula1>
          <xm:sqref>B2:B50</xm:sqref>
        </x14:dataValidation>
        <x14:dataValidation type="list" allowBlank="1" showInputMessage="1" showErrorMessage="1" xr:uid="{5E1B426C-6329-4D74-93A2-650680A5D411}">
          <x14:formula1>
            <xm:f>Lists!$B$2:$B$4</xm:f>
          </x14:formula1>
          <xm:sqref>C2:C50</xm:sqref>
        </x14:dataValidation>
        <x14:dataValidation type="list" allowBlank="1" showInputMessage="1" showErrorMessage="1" xr:uid="{043BA202-A7C3-40E3-AA5F-2F2929CE6439}">
          <x14:formula1>
            <xm:f>Lists!$C$2:$C$4</xm:f>
          </x14:formula1>
          <xm:sqref>D3:D50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A092A-F271-4CF1-8673-A6AD637917B7}">
  <dimension ref="A1:H12"/>
  <sheetViews>
    <sheetView workbookViewId="0">
      <pane ySplit="1" topLeftCell="A2" activePane="bottomLeft" state="frozen"/>
      <selection pane="bottomLeft" activeCell="A6" sqref="A6"/>
    </sheetView>
  </sheetViews>
  <sheetFormatPr defaultColWidth="9" defaultRowHeight="39.4" customHeight="1" x14ac:dyDescent="0.75"/>
  <cols>
    <col min="1" max="1" width="87.86328125"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1" customHeight="1" x14ac:dyDescent="0.75">
      <c r="A1" s="30" t="s">
        <v>28</v>
      </c>
      <c r="B1" s="31" t="s">
        <v>8</v>
      </c>
      <c r="C1" s="31" t="s">
        <v>9</v>
      </c>
      <c r="D1" s="31" t="s">
        <v>10</v>
      </c>
      <c r="E1" s="31" t="s">
        <v>29</v>
      </c>
      <c r="F1" s="31" t="s">
        <v>30</v>
      </c>
      <c r="G1" s="42" t="s">
        <v>31</v>
      </c>
      <c r="H1" s="71" t="s">
        <v>32</v>
      </c>
    </row>
    <row r="2" spans="1:8" s="32" customFormat="1" ht="48.75"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209</v>
      </c>
      <c r="B3" s="3"/>
      <c r="C3" s="3"/>
      <c r="D3" s="4"/>
      <c r="E3" s="35"/>
      <c r="F3" s="36"/>
      <c r="G3" s="44"/>
      <c r="H3" s="35"/>
    </row>
    <row r="4" spans="1:8" ht="39.4" customHeight="1" x14ac:dyDescent="0.75">
      <c r="A4" s="34" t="s">
        <v>210</v>
      </c>
      <c r="B4" s="3"/>
      <c r="C4" s="3"/>
      <c r="D4" s="4"/>
      <c r="E4" s="35"/>
      <c r="F4" s="36"/>
      <c r="G4" s="44"/>
      <c r="H4" s="69"/>
    </row>
    <row r="5" spans="1:8" ht="39.4" customHeight="1" x14ac:dyDescent="0.75">
      <c r="A5" s="34" t="s">
        <v>211</v>
      </c>
      <c r="B5" s="3"/>
      <c r="C5" s="3"/>
      <c r="D5" s="4"/>
      <c r="E5" s="35"/>
      <c r="F5" s="36"/>
      <c r="G5" s="44"/>
      <c r="H5" s="35"/>
    </row>
    <row r="6" spans="1:8" ht="39.4" customHeight="1" x14ac:dyDescent="0.75">
      <c r="A6" s="34" t="s">
        <v>212</v>
      </c>
      <c r="B6" s="3"/>
      <c r="C6" s="3"/>
      <c r="D6" s="4"/>
      <c r="E6" s="35"/>
      <c r="F6" s="36"/>
      <c r="G6" s="44"/>
      <c r="H6" s="69"/>
    </row>
    <row r="7" spans="1:8" ht="39.4" customHeight="1" x14ac:dyDescent="0.75">
      <c r="A7" s="34" t="s">
        <v>213</v>
      </c>
      <c r="B7" s="3"/>
      <c r="C7" s="3"/>
      <c r="D7" s="4"/>
      <c r="E7" s="35"/>
      <c r="F7" s="36"/>
      <c r="G7" s="44"/>
      <c r="H7" s="35"/>
    </row>
    <row r="8" spans="1:8" ht="39.4" customHeight="1" x14ac:dyDescent="0.75">
      <c r="A8" s="34" t="s">
        <v>214</v>
      </c>
      <c r="B8" s="3"/>
      <c r="C8" s="3"/>
      <c r="D8" s="4"/>
      <c r="E8" s="35"/>
      <c r="F8" s="36"/>
      <c r="G8" s="44"/>
      <c r="H8" s="69"/>
    </row>
    <row r="9" spans="1:8" ht="39.4" customHeight="1" x14ac:dyDescent="0.75">
      <c r="A9" s="34" t="s">
        <v>215</v>
      </c>
      <c r="B9" s="3"/>
      <c r="C9" s="3"/>
      <c r="D9" s="4"/>
      <c r="E9" s="35"/>
      <c r="F9" s="36"/>
      <c r="G9" s="44"/>
      <c r="H9" s="35"/>
    </row>
    <row r="10" spans="1:8" ht="39.4" customHeight="1" x14ac:dyDescent="0.75">
      <c r="A10" s="34" t="s">
        <v>216</v>
      </c>
      <c r="B10" s="3"/>
      <c r="C10" s="3"/>
      <c r="D10" s="4"/>
      <c r="E10" s="35"/>
      <c r="F10" s="36"/>
      <c r="G10" s="44"/>
      <c r="H10" s="69"/>
    </row>
    <row r="11" spans="1:8" ht="39.4" customHeight="1" x14ac:dyDescent="0.75">
      <c r="A11" s="34" t="s">
        <v>217</v>
      </c>
      <c r="B11" s="3"/>
      <c r="C11" s="3"/>
      <c r="D11" s="4"/>
      <c r="E11" s="35"/>
      <c r="F11" s="36"/>
      <c r="G11" s="44"/>
      <c r="H11" s="40"/>
    </row>
    <row r="12" spans="1:8" ht="39.4" customHeight="1" x14ac:dyDescent="0.75">
      <c r="A12" s="34" t="s">
        <v>218</v>
      </c>
      <c r="B12" s="38"/>
      <c r="C12" s="38"/>
      <c r="D12" s="39"/>
      <c r="E12" s="40"/>
      <c r="F12" s="41"/>
      <c r="G12" s="45"/>
      <c r="H12" s="69"/>
    </row>
  </sheetData>
  <phoneticPr fontId="2" type="noConversion"/>
  <conditionalFormatting sqref="B2:B12">
    <cfRule type="cellIs" dxfId="207" priority="7" operator="equal">
      <formula>"Low"</formula>
    </cfRule>
    <cfRule type="cellIs" dxfId="206" priority="8" operator="equal">
      <formula>"Medium"</formula>
    </cfRule>
    <cfRule type="cellIs" dxfId="205" priority="9" operator="equal">
      <formula>"High"</formula>
    </cfRule>
  </conditionalFormatting>
  <conditionalFormatting sqref="C2:C12">
    <cfRule type="cellIs" dxfId="204" priority="4" operator="equal">
      <formula>"Low"</formula>
    </cfRule>
    <cfRule type="cellIs" dxfId="203" priority="5" operator="equal">
      <formula>"Medium"</formula>
    </cfRule>
    <cfRule type="cellIs" dxfId="202"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253B0FAF-7458-47C4-82FD-34023FF8E35E}">
            <xm:f>Lists!$C$4</xm:f>
            <x14:dxf>
              <font>
                <color auto="1"/>
              </font>
              <fill>
                <patternFill>
                  <bgColor rgb="FFFF3300"/>
                </patternFill>
              </fill>
            </x14:dxf>
          </x14:cfRule>
          <x14:cfRule type="cellIs" priority="2" operator="equal" id="{1D4EC1EC-708B-4436-A5F7-26DC9CC43266}">
            <xm:f>Lists!$C$3</xm:f>
            <x14:dxf>
              <font>
                <color auto="1"/>
              </font>
              <fill>
                <patternFill>
                  <bgColor rgb="FFFFC000"/>
                </patternFill>
              </fill>
            </x14:dxf>
          </x14:cfRule>
          <x14:cfRule type="cellIs" priority="3" operator="equal" id="{5EC421B8-A12B-4D74-918F-3FE09F89A680}">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5E59607-2BDC-4965-80D1-40D7819D8B20}">
          <x14:formula1>
            <xm:f>Lists!$C$2:$C$4</xm:f>
          </x14:formula1>
          <xm:sqref>D3:D50</xm:sqref>
        </x14:dataValidation>
        <x14:dataValidation type="list" allowBlank="1" showInputMessage="1" showErrorMessage="1" xr:uid="{975DD3E3-F70F-4EB2-887C-1E6E8C9A90A9}">
          <x14:formula1>
            <xm:f>Lists!$B$2:$B$4</xm:f>
          </x14:formula1>
          <xm:sqref>C2:C50</xm:sqref>
        </x14:dataValidation>
        <x14:dataValidation type="list" allowBlank="1" showInputMessage="1" showErrorMessage="1" xr:uid="{785CF369-E655-4428-ADD0-0EA28F3A394A}">
          <x14:formula1>
            <xm:f>Lists!$A$2:$A$4</xm:f>
          </x14:formula1>
          <xm:sqref>B2:B50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DA76D-A7C7-45B9-8535-88822520430F}">
  <dimension ref="A1:H12"/>
  <sheetViews>
    <sheetView workbookViewId="0">
      <pane ySplit="1" topLeftCell="A2" activePane="bottomLeft" state="frozen"/>
      <selection pane="bottomLeft" activeCell="C7" sqref="C7"/>
    </sheetView>
  </sheetViews>
  <sheetFormatPr defaultColWidth="9" defaultRowHeight="39.4" customHeight="1" x14ac:dyDescent="0.75"/>
  <cols>
    <col min="1" max="1" width="87.86328125"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1" customHeight="1" x14ac:dyDescent="0.75">
      <c r="A1" s="30" t="s">
        <v>28</v>
      </c>
      <c r="B1" s="31" t="s">
        <v>8</v>
      </c>
      <c r="C1" s="31" t="s">
        <v>9</v>
      </c>
      <c r="D1" s="31" t="s">
        <v>10</v>
      </c>
      <c r="E1" s="31" t="s">
        <v>29</v>
      </c>
      <c r="F1" s="31" t="s">
        <v>30</v>
      </c>
      <c r="G1" s="42" t="s">
        <v>31</v>
      </c>
      <c r="H1" s="71" t="s">
        <v>32</v>
      </c>
    </row>
    <row r="2" spans="1:8" s="32" customFormat="1" ht="48.75"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219</v>
      </c>
      <c r="B3" s="3"/>
      <c r="C3" s="3"/>
      <c r="D3" s="4"/>
      <c r="E3" s="35"/>
      <c r="F3" s="36"/>
      <c r="G3" s="44"/>
      <c r="H3" s="35"/>
    </row>
    <row r="4" spans="1:8" ht="39.4" customHeight="1" x14ac:dyDescent="0.75">
      <c r="A4" s="34" t="s">
        <v>220</v>
      </c>
      <c r="B4" s="3"/>
      <c r="C4" s="3"/>
      <c r="D4" s="4"/>
      <c r="E4" s="35"/>
      <c r="F4" s="36"/>
      <c r="G4" s="44"/>
      <c r="H4" s="69"/>
    </row>
    <row r="5" spans="1:8" ht="39.4" customHeight="1" x14ac:dyDescent="0.75">
      <c r="A5" s="34" t="s">
        <v>221</v>
      </c>
      <c r="B5" s="3"/>
      <c r="C5" s="3"/>
      <c r="D5" s="4"/>
      <c r="E5" s="35"/>
      <c r="F5" s="36"/>
      <c r="G5" s="44"/>
      <c r="H5" s="35"/>
    </row>
    <row r="6" spans="1:8" ht="39.4" customHeight="1" x14ac:dyDescent="0.75">
      <c r="A6" s="34" t="s">
        <v>222</v>
      </c>
      <c r="B6" s="3"/>
      <c r="C6" s="3"/>
      <c r="D6" s="4"/>
      <c r="E6" s="35"/>
      <c r="F6" s="36"/>
      <c r="G6" s="44"/>
      <c r="H6" s="69"/>
    </row>
    <row r="7" spans="1:8" ht="39.4" customHeight="1" x14ac:dyDescent="0.75">
      <c r="A7" s="34" t="s">
        <v>223</v>
      </c>
      <c r="B7" s="3"/>
      <c r="C7" s="3"/>
      <c r="D7" s="4"/>
      <c r="E7" s="35"/>
      <c r="F7" s="36"/>
      <c r="G7" s="44"/>
      <c r="H7" s="35"/>
    </row>
    <row r="8" spans="1:8" ht="39.4" customHeight="1" x14ac:dyDescent="0.75">
      <c r="A8" s="34" t="s">
        <v>224</v>
      </c>
      <c r="B8" s="3"/>
      <c r="C8" s="3"/>
      <c r="D8" s="4"/>
      <c r="E8" s="35"/>
      <c r="F8" s="36"/>
      <c r="G8" s="44"/>
      <c r="H8" s="69"/>
    </row>
    <row r="9" spans="1:8" ht="39.4" customHeight="1" x14ac:dyDescent="0.75">
      <c r="A9" s="34" t="s">
        <v>225</v>
      </c>
      <c r="B9" s="3"/>
      <c r="C9" s="3"/>
      <c r="D9" s="4"/>
      <c r="E9" s="35"/>
      <c r="F9" s="36"/>
      <c r="G9" s="44"/>
      <c r="H9" s="35"/>
    </row>
    <row r="10" spans="1:8" ht="39.4" customHeight="1" x14ac:dyDescent="0.75">
      <c r="A10" s="34" t="s">
        <v>226</v>
      </c>
      <c r="B10" s="3"/>
      <c r="C10" s="3"/>
      <c r="D10" s="4"/>
      <c r="E10" s="35"/>
      <c r="F10" s="36"/>
      <c r="G10" s="44"/>
      <c r="H10" s="69"/>
    </row>
    <row r="11" spans="1:8" ht="39.4" customHeight="1" x14ac:dyDescent="0.75">
      <c r="A11" s="34" t="s">
        <v>227</v>
      </c>
      <c r="B11" s="3"/>
      <c r="C11" s="3"/>
      <c r="D11" s="4"/>
      <c r="E11" s="35"/>
      <c r="F11" s="36"/>
      <c r="G11" s="44"/>
      <c r="H11" s="40"/>
    </row>
    <row r="12" spans="1:8" ht="39.4" customHeight="1" x14ac:dyDescent="0.75">
      <c r="A12" s="34" t="s">
        <v>228</v>
      </c>
      <c r="B12" s="38"/>
      <c r="C12" s="38"/>
      <c r="D12" s="39"/>
      <c r="E12" s="40"/>
      <c r="F12" s="41"/>
      <c r="G12" s="45"/>
      <c r="H12" s="69"/>
    </row>
  </sheetData>
  <phoneticPr fontId="2" type="noConversion"/>
  <conditionalFormatting sqref="B2:B12">
    <cfRule type="cellIs" dxfId="198" priority="7" operator="equal">
      <formula>"Low"</formula>
    </cfRule>
    <cfRule type="cellIs" dxfId="197" priority="8" operator="equal">
      <formula>"Medium"</formula>
    </cfRule>
    <cfRule type="cellIs" dxfId="196" priority="9" operator="equal">
      <formula>"High"</formula>
    </cfRule>
  </conditionalFormatting>
  <conditionalFormatting sqref="C2:C12">
    <cfRule type="cellIs" dxfId="195" priority="4" operator="equal">
      <formula>"Low"</formula>
    </cfRule>
    <cfRule type="cellIs" dxfId="194" priority="5" operator="equal">
      <formula>"Medium"</formula>
    </cfRule>
    <cfRule type="cellIs" dxfId="193" priority="6" operator="equal">
      <formula>"High"</formula>
    </cfRule>
  </conditionalFormatting>
  <pageMargins left="0.7" right="0.7" top="0.75" bottom="0.75" header="0.3" footer="0.3"/>
  <pageSetup paperSize="9" orientation="portrait" verticalDpi="0" r:id="rId1"/>
  <ignoredErrors>
    <ignoredError sqref="D3:D12"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BCDACF9D-9722-40F4-835B-93C812352812}">
            <xm:f>Lists!$C$4</xm:f>
            <x14:dxf>
              <font>
                <color auto="1"/>
              </font>
              <fill>
                <patternFill>
                  <bgColor rgb="FFFF3300"/>
                </patternFill>
              </fill>
            </x14:dxf>
          </x14:cfRule>
          <x14:cfRule type="cellIs" priority="2" operator="equal" id="{9F3FA870-ADD3-4FF3-9C5A-2D01373FC975}">
            <xm:f>Lists!$C$3</xm:f>
            <x14:dxf>
              <font>
                <color auto="1"/>
              </font>
              <fill>
                <patternFill>
                  <bgColor rgb="FFFFC000"/>
                </patternFill>
              </fill>
            </x14:dxf>
          </x14:cfRule>
          <x14:cfRule type="cellIs" priority="3" operator="equal" id="{4CD946DA-0DF4-46ED-AAB1-CDCFF2CD4BFB}">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584DB8BA-717B-45CA-A5E4-52CF8C454B32}">
          <x14:formula1>
            <xm:f>Lists!$A$2:$A$4</xm:f>
          </x14:formula1>
          <xm:sqref>B2:B50</xm:sqref>
        </x14:dataValidation>
        <x14:dataValidation type="list" allowBlank="1" showInputMessage="1" showErrorMessage="1" xr:uid="{15C79ABE-BE66-4B31-BC72-0AFB51E9943E}">
          <x14:formula1>
            <xm:f>Lists!$B$2:$B$4</xm:f>
          </x14:formula1>
          <xm:sqref>C2:C50</xm:sqref>
        </x14:dataValidation>
        <x14:dataValidation type="list" allowBlank="1" showInputMessage="1" showErrorMessage="1" xr:uid="{0F2AB9F3-4FAD-46A1-853A-1745E7DA2F19}">
          <x14:formula1>
            <xm:f>Lists!$C$2:$C$4</xm:f>
          </x14:formula1>
          <xm:sqref>D3:D50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45535-A754-4274-A90B-B9B92D1439B9}">
  <dimension ref="A1:H12"/>
  <sheetViews>
    <sheetView workbookViewId="0">
      <pane ySplit="1" topLeftCell="A2" activePane="bottomLeft" state="frozen"/>
      <selection pane="bottomLeft" activeCell="F5" sqref="F5"/>
    </sheetView>
  </sheetViews>
  <sheetFormatPr defaultColWidth="9" defaultRowHeight="39.4" customHeight="1" x14ac:dyDescent="0.75"/>
  <cols>
    <col min="1" max="1" width="87.86328125"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1" customHeight="1" x14ac:dyDescent="0.75">
      <c r="A1" s="30" t="s">
        <v>28</v>
      </c>
      <c r="B1" s="31" t="s">
        <v>8</v>
      </c>
      <c r="C1" s="31" t="s">
        <v>9</v>
      </c>
      <c r="D1" s="31" t="s">
        <v>10</v>
      </c>
      <c r="E1" s="31" t="s">
        <v>29</v>
      </c>
      <c r="F1" s="31" t="s">
        <v>30</v>
      </c>
      <c r="G1" s="42" t="s">
        <v>31</v>
      </c>
      <c r="H1" s="71" t="s">
        <v>32</v>
      </c>
    </row>
    <row r="2" spans="1:8" s="32" customFormat="1" ht="48.75"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229</v>
      </c>
      <c r="B3" s="3"/>
      <c r="C3" s="3"/>
      <c r="D3" s="4"/>
      <c r="E3" s="35"/>
      <c r="F3" s="36"/>
      <c r="G3" s="44"/>
      <c r="H3" s="35"/>
    </row>
    <row r="4" spans="1:8" ht="39.4" customHeight="1" x14ac:dyDescent="0.75">
      <c r="A4" s="34" t="s">
        <v>230</v>
      </c>
      <c r="B4" s="3"/>
      <c r="C4" s="3"/>
      <c r="D4" s="4"/>
      <c r="E4" s="35"/>
      <c r="F4" s="36"/>
      <c r="G4" s="44"/>
      <c r="H4" s="69"/>
    </row>
    <row r="5" spans="1:8" ht="39.4" customHeight="1" x14ac:dyDescent="0.75">
      <c r="A5" s="34" t="s">
        <v>231</v>
      </c>
      <c r="B5" s="3"/>
      <c r="C5" s="3"/>
      <c r="D5" s="4"/>
      <c r="E5" s="35"/>
      <c r="F5" s="36"/>
      <c r="G5" s="44"/>
      <c r="H5" s="35"/>
    </row>
    <row r="6" spans="1:8" ht="39.4" customHeight="1" x14ac:dyDescent="0.75">
      <c r="A6" s="34" t="s">
        <v>232</v>
      </c>
      <c r="B6" s="3"/>
      <c r="C6" s="3"/>
      <c r="D6" s="4"/>
      <c r="E6" s="35"/>
      <c r="F6" s="36"/>
      <c r="G6" s="44"/>
      <c r="H6" s="69"/>
    </row>
    <row r="7" spans="1:8" ht="39.4" customHeight="1" x14ac:dyDescent="0.75">
      <c r="A7" s="34" t="s">
        <v>233</v>
      </c>
      <c r="B7" s="3"/>
      <c r="C7" s="3"/>
      <c r="D7" s="4"/>
      <c r="E7" s="35"/>
      <c r="F7" s="36"/>
      <c r="G7" s="44"/>
      <c r="H7" s="35"/>
    </row>
    <row r="8" spans="1:8" ht="39.4" customHeight="1" x14ac:dyDescent="0.75">
      <c r="A8" s="34" t="s">
        <v>234</v>
      </c>
      <c r="B8" s="3"/>
      <c r="C8" s="3"/>
      <c r="D8" s="4"/>
      <c r="E8" s="35"/>
      <c r="F8" s="36"/>
      <c r="G8" s="44"/>
      <c r="H8" s="69"/>
    </row>
    <row r="9" spans="1:8" ht="39.4" customHeight="1" x14ac:dyDescent="0.75">
      <c r="A9" s="34" t="s">
        <v>235</v>
      </c>
      <c r="B9" s="3"/>
      <c r="C9" s="3"/>
      <c r="D9" s="4"/>
      <c r="E9" s="35"/>
      <c r="F9" s="36"/>
      <c r="G9" s="44"/>
      <c r="H9" s="35"/>
    </row>
    <row r="10" spans="1:8" ht="39.4" customHeight="1" x14ac:dyDescent="0.75">
      <c r="A10" s="34" t="s">
        <v>236</v>
      </c>
      <c r="B10" s="3"/>
      <c r="C10" s="3"/>
      <c r="D10" s="4"/>
      <c r="E10" s="35"/>
      <c r="F10" s="36"/>
      <c r="G10" s="44"/>
      <c r="H10" s="69"/>
    </row>
    <row r="11" spans="1:8" ht="39.4" customHeight="1" x14ac:dyDescent="0.75">
      <c r="A11" s="34" t="s">
        <v>237</v>
      </c>
      <c r="B11" s="3"/>
      <c r="C11" s="3"/>
      <c r="D11" s="4"/>
      <c r="E11" s="35"/>
      <c r="F11" s="36"/>
      <c r="G11" s="44"/>
      <c r="H11" s="40"/>
    </row>
    <row r="12" spans="1:8" ht="39.4" customHeight="1" x14ac:dyDescent="0.75">
      <c r="A12" s="34" t="s">
        <v>238</v>
      </c>
      <c r="B12" s="38"/>
      <c r="C12" s="38"/>
      <c r="D12" s="39"/>
      <c r="E12" s="40"/>
      <c r="F12" s="41"/>
      <c r="G12" s="45"/>
      <c r="H12" s="69"/>
    </row>
  </sheetData>
  <phoneticPr fontId="2" type="noConversion"/>
  <conditionalFormatting sqref="B2:B12">
    <cfRule type="cellIs" dxfId="189" priority="7" operator="equal">
      <formula>"Low"</formula>
    </cfRule>
    <cfRule type="cellIs" dxfId="188" priority="8" operator="equal">
      <formula>"Medium"</formula>
    </cfRule>
    <cfRule type="cellIs" dxfId="187" priority="9" operator="equal">
      <formula>"High"</formula>
    </cfRule>
  </conditionalFormatting>
  <conditionalFormatting sqref="C2:C12">
    <cfRule type="cellIs" dxfId="186" priority="4" operator="equal">
      <formula>"Low"</formula>
    </cfRule>
    <cfRule type="cellIs" dxfId="185" priority="5" operator="equal">
      <formula>"Medium"</formula>
    </cfRule>
    <cfRule type="cellIs" dxfId="184" priority="6" operator="equal">
      <formula>"High"</formula>
    </cfRule>
  </conditionalFormatting>
  <pageMargins left="0.7" right="0.7" top="0.75" bottom="0.75" header="0.3" footer="0.3"/>
  <pageSetup paperSize="9" orientation="portrait" verticalDpi="0" r:id="rId1"/>
  <ignoredErrors>
    <ignoredError sqref="D3:D12"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ECC02498-C435-4CF8-9C59-48D646649C46}">
            <xm:f>Lists!$C$4</xm:f>
            <x14:dxf>
              <font>
                <color auto="1"/>
              </font>
              <fill>
                <patternFill>
                  <bgColor rgb="FFFF3300"/>
                </patternFill>
              </fill>
            </x14:dxf>
          </x14:cfRule>
          <x14:cfRule type="cellIs" priority="2" operator="equal" id="{1ACF17A6-3BCE-456E-8406-AAC9925F53F4}">
            <xm:f>Lists!$C$3</xm:f>
            <x14:dxf>
              <font>
                <color auto="1"/>
              </font>
              <fill>
                <patternFill>
                  <bgColor rgb="FFFFC000"/>
                </patternFill>
              </fill>
            </x14:dxf>
          </x14:cfRule>
          <x14:cfRule type="cellIs" priority="3" operator="equal" id="{27C12DED-FC87-4AF7-9DEB-A0BBE067D9D6}">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6709373-2D20-424C-8534-DBCFFA8EDFA6}">
          <x14:formula1>
            <xm:f>Lists!$C$2:$C$4</xm:f>
          </x14:formula1>
          <xm:sqref>D3:D50</xm:sqref>
        </x14:dataValidation>
        <x14:dataValidation type="list" allowBlank="1" showInputMessage="1" showErrorMessage="1" xr:uid="{04772C73-029B-49A1-ABF3-C49223A6ABF7}">
          <x14:formula1>
            <xm:f>Lists!$B$2:$B$4</xm:f>
          </x14:formula1>
          <xm:sqref>C2:C50</xm:sqref>
        </x14:dataValidation>
        <x14:dataValidation type="list" allowBlank="1" showInputMessage="1" showErrorMessage="1" xr:uid="{C592CB60-01CE-43C7-B766-ABDE64DA9AAE}">
          <x14:formula1>
            <xm:f>Lists!$A$2:$A$4</xm:f>
          </x14:formula1>
          <xm:sqref>B2:B50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46637-0DE2-4529-922A-5B0B1668DDA1}">
  <dimension ref="A1:H12"/>
  <sheetViews>
    <sheetView workbookViewId="0">
      <pane ySplit="1" topLeftCell="A2" activePane="bottomLeft" state="frozen"/>
      <selection pane="bottomLeft"/>
    </sheetView>
  </sheetViews>
  <sheetFormatPr defaultColWidth="9" defaultRowHeight="39.4" customHeight="1" x14ac:dyDescent="0.75"/>
  <cols>
    <col min="1" max="1" width="87.86328125"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37.5" customHeight="1" x14ac:dyDescent="0.75">
      <c r="A1" s="30" t="s">
        <v>28</v>
      </c>
      <c r="B1" s="31" t="s">
        <v>8</v>
      </c>
      <c r="C1" s="31" t="s">
        <v>9</v>
      </c>
      <c r="D1" s="31" t="s">
        <v>10</v>
      </c>
      <c r="E1" s="31" t="s">
        <v>29</v>
      </c>
      <c r="F1" s="31" t="s">
        <v>30</v>
      </c>
      <c r="G1" s="42" t="s">
        <v>31</v>
      </c>
      <c r="H1" s="71" t="s">
        <v>32</v>
      </c>
    </row>
    <row r="2" spans="1:8" s="32" customFormat="1" ht="48.75"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239</v>
      </c>
      <c r="B3" s="3"/>
      <c r="C3" s="3"/>
      <c r="D3" s="4"/>
      <c r="E3" s="35"/>
      <c r="F3" s="36"/>
      <c r="G3" s="44"/>
      <c r="H3" s="35"/>
    </row>
    <row r="4" spans="1:8" ht="39.4" customHeight="1" x14ac:dyDescent="0.75">
      <c r="A4" s="34" t="s">
        <v>240</v>
      </c>
      <c r="B4" s="3"/>
      <c r="C4" s="3"/>
      <c r="D4" s="4"/>
      <c r="E4" s="35"/>
      <c r="F4" s="36"/>
      <c r="G4" s="44"/>
      <c r="H4" s="69"/>
    </row>
    <row r="5" spans="1:8" ht="39.4" customHeight="1" x14ac:dyDescent="0.75">
      <c r="A5" s="34" t="s">
        <v>241</v>
      </c>
      <c r="B5" s="3"/>
      <c r="C5" s="3"/>
      <c r="D5" s="4"/>
      <c r="E5" s="35"/>
      <c r="F5" s="36"/>
      <c r="G5" s="44"/>
      <c r="H5" s="35"/>
    </row>
    <row r="6" spans="1:8" ht="39.4" customHeight="1" x14ac:dyDescent="0.75">
      <c r="A6" s="34" t="s">
        <v>242</v>
      </c>
      <c r="B6" s="3"/>
      <c r="C6" s="3"/>
      <c r="D6" s="4"/>
      <c r="E6" s="35"/>
      <c r="F6" s="36"/>
      <c r="G6" s="44"/>
      <c r="H6" s="69"/>
    </row>
    <row r="7" spans="1:8" ht="39.4" customHeight="1" x14ac:dyDescent="0.75">
      <c r="A7" s="34" t="s">
        <v>243</v>
      </c>
      <c r="B7" s="3"/>
      <c r="C7" s="3"/>
      <c r="D7" s="4"/>
      <c r="E7" s="35"/>
      <c r="F7" s="36"/>
      <c r="G7" s="44"/>
      <c r="H7" s="35"/>
    </row>
    <row r="8" spans="1:8" ht="39.4" customHeight="1" x14ac:dyDescent="0.75">
      <c r="A8" s="34" t="s">
        <v>244</v>
      </c>
      <c r="B8" s="3"/>
      <c r="C8" s="3"/>
      <c r="D8" s="4"/>
      <c r="E8" s="35"/>
      <c r="F8" s="36"/>
      <c r="G8" s="44"/>
      <c r="H8" s="69"/>
    </row>
    <row r="9" spans="1:8" ht="39.4" customHeight="1" x14ac:dyDescent="0.75">
      <c r="A9" s="34" t="s">
        <v>245</v>
      </c>
      <c r="B9" s="3"/>
      <c r="C9" s="3"/>
      <c r="D9" s="4"/>
      <c r="E9" s="35"/>
      <c r="F9" s="36"/>
      <c r="G9" s="44"/>
      <c r="H9" s="35"/>
    </row>
    <row r="10" spans="1:8" ht="39.4" customHeight="1" x14ac:dyDescent="0.75">
      <c r="A10" s="34" t="s">
        <v>246</v>
      </c>
      <c r="B10" s="3"/>
      <c r="C10" s="3"/>
      <c r="D10" s="4"/>
      <c r="E10" s="35"/>
      <c r="F10" s="36"/>
      <c r="G10" s="44"/>
      <c r="H10" s="69"/>
    </row>
    <row r="11" spans="1:8" ht="39.4" customHeight="1" x14ac:dyDescent="0.75">
      <c r="A11" s="34" t="s">
        <v>247</v>
      </c>
      <c r="B11" s="3"/>
      <c r="C11" s="3"/>
      <c r="D11" s="4"/>
      <c r="E11" s="35"/>
      <c r="F11" s="36"/>
      <c r="G11" s="44"/>
      <c r="H11" s="40"/>
    </row>
    <row r="12" spans="1:8" ht="39.4" customHeight="1" x14ac:dyDescent="0.75">
      <c r="A12" s="34" t="s">
        <v>248</v>
      </c>
      <c r="B12" s="38"/>
      <c r="C12" s="38"/>
      <c r="D12" s="39"/>
      <c r="E12" s="40"/>
      <c r="F12" s="41"/>
      <c r="G12" s="45"/>
      <c r="H12" s="69"/>
    </row>
  </sheetData>
  <phoneticPr fontId="2" type="noConversion"/>
  <conditionalFormatting sqref="B2:B12">
    <cfRule type="cellIs" dxfId="180" priority="7" operator="equal">
      <formula>"Low"</formula>
    </cfRule>
    <cfRule type="cellIs" dxfId="179" priority="8" operator="equal">
      <formula>"Medium"</formula>
    </cfRule>
    <cfRule type="cellIs" dxfId="178" priority="9" operator="equal">
      <formula>"High"</formula>
    </cfRule>
  </conditionalFormatting>
  <conditionalFormatting sqref="C2:C12">
    <cfRule type="cellIs" dxfId="177" priority="4" operator="equal">
      <formula>"Low"</formula>
    </cfRule>
    <cfRule type="cellIs" dxfId="176" priority="5" operator="equal">
      <formula>"Medium"</formula>
    </cfRule>
    <cfRule type="cellIs" dxfId="175"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D983ABE3-4222-4296-B911-A1999718DAC7}">
            <xm:f>Lists!$C$4</xm:f>
            <x14:dxf>
              <font>
                <color auto="1"/>
              </font>
              <fill>
                <patternFill>
                  <bgColor rgb="FFFF3300"/>
                </patternFill>
              </fill>
            </x14:dxf>
          </x14:cfRule>
          <x14:cfRule type="cellIs" priority="2" operator="equal" id="{4AF2949E-77F8-49A4-9039-DCD318523420}">
            <xm:f>Lists!$C$3</xm:f>
            <x14:dxf>
              <font>
                <color auto="1"/>
              </font>
              <fill>
                <patternFill>
                  <bgColor rgb="FFFFC000"/>
                </patternFill>
              </fill>
            </x14:dxf>
          </x14:cfRule>
          <x14:cfRule type="cellIs" priority="3" operator="equal" id="{B25D5792-9C98-4889-9770-00853424AF4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9974288B-BD45-4C1B-A33C-8069C436BE8B}">
          <x14:formula1>
            <xm:f>Lists!$A$2:$A$4</xm:f>
          </x14:formula1>
          <xm:sqref>B2:B50</xm:sqref>
        </x14:dataValidation>
        <x14:dataValidation type="list" allowBlank="1" showInputMessage="1" showErrorMessage="1" xr:uid="{D8C25584-FA79-4083-AFC9-EC9977DEA7A6}">
          <x14:formula1>
            <xm:f>Lists!$B$2:$B$4</xm:f>
          </x14:formula1>
          <xm:sqref>C2:C50</xm:sqref>
        </x14:dataValidation>
        <x14:dataValidation type="list" allowBlank="1" showInputMessage="1" showErrorMessage="1" xr:uid="{D3D57529-0AC4-40CD-A497-08C1B8E80698}">
          <x14:formula1>
            <xm:f>Lists!$C$2:$C$4</xm:f>
          </x14:formula1>
          <xm:sqref>D3:D50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F271C-2F06-41D7-A66D-7EA654F26981}">
  <dimension ref="A1:H50"/>
  <sheetViews>
    <sheetView workbookViewId="0">
      <pane ySplit="1" topLeftCell="A2" activePane="bottomLeft" state="frozen"/>
      <selection pane="bottomLeft" activeCell="D2" sqref="D2"/>
    </sheetView>
  </sheetViews>
  <sheetFormatPr defaultColWidth="9" defaultRowHeight="18" customHeight="1" x14ac:dyDescent="0.75"/>
  <cols>
    <col min="1" max="1" width="73.1328125"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37.5" customHeight="1" x14ac:dyDescent="0.75">
      <c r="A1" s="30" t="s">
        <v>138</v>
      </c>
      <c r="B1" s="31" t="s">
        <v>8</v>
      </c>
      <c r="C1" s="31" t="s">
        <v>9</v>
      </c>
      <c r="D1" s="31" t="s">
        <v>10</v>
      </c>
      <c r="E1" s="31" t="s">
        <v>29</v>
      </c>
      <c r="F1" s="31" t="s">
        <v>30</v>
      </c>
      <c r="G1" s="42" t="s">
        <v>31</v>
      </c>
      <c r="H1" s="71" t="s">
        <v>32</v>
      </c>
    </row>
    <row r="2" spans="1:8" s="32" customFormat="1" ht="39.4"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249</v>
      </c>
      <c r="B3" s="3"/>
      <c r="C3" s="3"/>
      <c r="D3" s="4"/>
      <c r="E3" s="35"/>
      <c r="F3" s="36"/>
      <c r="G3" s="44"/>
      <c r="H3" s="35"/>
    </row>
    <row r="4" spans="1:8" ht="39.4" customHeight="1" x14ac:dyDescent="0.75">
      <c r="A4" s="34" t="s">
        <v>250</v>
      </c>
      <c r="B4" s="3"/>
      <c r="C4" s="3"/>
      <c r="D4" s="4"/>
      <c r="E4" s="35"/>
      <c r="F4" s="36"/>
      <c r="G4" s="44"/>
      <c r="H4" s="69"/>
    </row>
    <row r="5" spans="1:8" ht="39.4" customHeight="1" x14ac:dyDescent="0.75">
      <c r="A5" s="34" t="s">
        <v>251</v>
      </c>
      <c r="B5" s="3"/>
      <c r="C5" s="3"/>
      <c r="D5" s="4"/>
      <c r="E5" s="35"/>
      <c r="F5" s="36"/>
      <c r="G5" s="44"/>
      <c r="H5" s="35"/>
    </row>
    <row r="6" spans="1:8" ht="39.4" customHeight="1" x14ac:dyDescent="0.75">
      <c r="A6" s="34" t="s">
        <v>258</v>
      </c>
      <c r="B6" s="3"/>
      <c r="C6" s="3"/>
      <c r="D6" s="4"/>
      <c r="E6" s="35"/>
      <c r="F6" s="36"/>
      <c r="G6" s="44"/>
      <c r="H6" s="69"/>
    </row>
    <row r="7" spans="1:8" ht="39.4" customHeight="1" x14ac:dyDescent="0.75">
      <c r="A7" s="34" t="s">
        <v>252</v>
      </c>
      <c r="B7" s="3"/>
      <c r="C7" s="3"/>
      <c r="D7" s="4"/>
      <c r="E7" s="35"/>
      <c r="F7" s="36"/>
      <c r="G7" s="44"/>
      <c r="H7" s="35"/>
    </row>
    <row r="8" spans="1:8" ht="39.4" customHeight="1" x14ac:dyDescent="0.75">
      <c r="A8" s="34" t="s">
        <v>253</v>
      </c>
      <c r="B8" s="3"/>
      <c r="C8" s="3"/>
      <c r="D8" s="4"/>
      <c r="E8" s="35"/>
      <c r="F8" s="36"/>
      <c r="G8" s="44"/>
      <c r="H8" s="69"/>
    </row>
    <row r="9" spans="1:8" ht="39.4" customHeight="1" x14ac:dyDescent="0.75">
      <c r="A9" s="34" t="s">
        <v>254</v>
      </c>
      <c r="B9" s="3"/>
      <c r="C9" s="3"/>
      <c r="D9" s="4"/>
      <c r="E9" s="35"/>
      <c r="F9" s="36"/>
      <c r="G9" s="44"/>
      <c r="H9" s="35"/>
    </row>
    <row r="10" spans="1:8" ht="39.4" customHeight="1" x14ac:dyDescent="0.75">
      <c r="A10" s="34" t="s">
        <v>255</v>
      </c>
      <c r="B10" s="3"/>
      <c r="C10" s="3"/>
      <c r="D10" s="4"/>
      <c r="E10" s="35"/>
      <c r="F10" s="36"/>
      <c r="G10" s="44"/>
      <c r="H10" s="69"/>
    </row>
    <row r="11" spans="1:8" ht="39.4" customHeight="1" x14ac:dyDescent="0.75">
      <c r="A11" s="34" t="s">
        <v>256</v>
      </c>
      <c r="B11" s="3"/>
      <c r="C11" s="3"/>
      <c r="D11" s="4"/>
      <c r="E11" s="35"/>
      <c r="F11" s="36"/>
      <c r="G11" s="44"/>
      <c r="H11" s="40"/>
    </row>
    <row r="12" spans="1:8" ht="39.4" customHeight="1" x14ac:dyDescent="0.75">
      <c r="A12" s="34" t="s">
        <v>257</v>
      </c>
      <c r="B12" s="38"/>
      <c r="C12" s="38"/>
      <c r="D12" s="39"/>
      <c r="E12" s="40"/>
      <c r="F12" s="41"/>
      <c r="G12" s="45"/>
      <c r="H12" s="69"/>
    </row>
    <row r="13" spans="1:8" ht="39" customHeight="1" x14ac:dyDescent="0.75"/>
    <row r="14" spans="1:8" ht="39" customHeight="1" x14ac:dyDescent="0.75"/>
    <row r="15" spans="1:8" ht="39" customHeight="1" x14ac:dyDescent="0.75"/>
    <row r="16" spans="1:8" ht="39" customHeight="1" x14ac:dyDescent="0.75"/>
    <row r="17" ht="39" customHeight="1" x14ac:dyDescent="0.75"/>
    <row r="18" ht="39" customHeight="1" x14ac:dyDescent="0.75"/>
    <row r="19" ht="39" customHeight="1" x14ac:dyDescent="0.75"/>
    <row r="20" ht="39" customHeight="1" x14ac:dyDescent="0.75"/>
    <row r="21" ht="39" customHeight="1" x14ac:dyDescent="0.75"/>
    <row r="22" ht="39" customHeight="1" x14ac:dyDescent="0.75"/>
    <row r="23" ht="39" customHeight="1" x14ac:dyDescent="0.75"/>
    <row r="24" ht="39" customHeight="1" x14ac:dyDescent="0.75"/>
    <row r="25" ht="39" customHeight="1" x14ac:dyDescent="0.75"/>
    <row r="26" ht="39" customHeight="1" x14ac:dyDescent="0.75"/>
    <row r="27" ht="39" customHeight="1" x14ac:dyDescent="0.75"/>
    <row r="28" ht="39" customHeight="1" x14ac:dyDescent="0.75"/>
    <row r="29" ht="39" customHeight="1" x14ac:dyDescent="0.75"/>
    <row r="30" ht="39" customHeight="1" x14ac:dyDescent="0.75"/>
    <row r="31" ht="39" customHeight="1" x14ac:dyDescent="0.75"/>
    <row r="32" ht="39" customHeight="1" x14ac:dyDescent="0.75"/>
    <row r="33" ht="39" customHeight="1" x14ac:dyDescent="0.75"/>
    <row r="34" ht="39" customHeight="1" x14ac:dyDescent="0.75"/>
    <row r="35" ht="39" customHeight="1" x14ac:dyDescent="0.75"/>
    <row r="36" ht="39" customHeight="1" x14ac:dyDescent="0.75"/>
    <row r="37" ht="39" customHeight="1" x14ac:dyDescent="0.75"/>
    <row r="38" ht="39" customHeight="1" x14ac:dyDescent="0.75"/>
    <row r="39" ht="39" customHeight="1" x14ac:dyDescent="0.75"/>
    <row r="40" ht="39" customHeight="1" x14ac:dyDescent="0.75"/>
    <row r="41" ht="39" customHeight="1" x14ac:dyDescent="0.75"/>
    <row r="42" ht="39" customHeight="1" x14ac:dyDescent="0.75"/>
    <row r="43" ht="39" customHeight="1" x14ac:dyDescent="0.75"/>
    <row r="44" ht="39" customHeight="1" x14ac:dyDescent="0.75"/>
    <row r="45" ht="39" customHeight="1" x14ac:dyDescent="0.75"/>
    <row r="46" ht="39" customHeight="1" x14ac:dyDescent="0.75"/>
    <row r="47" ht="39" customHeight="1" x14ac:dyDescent="0.75"/>
    <row r="48" ht="39" customHeight="1" x14ac:dyDescent="0.75"/>
    <row r="49" ht="39" customHeight="1" x14ac:dyDescent="0.75"/>
    <row r="50" ht="39" customHeight="1" x14ac:dyDescent="0.75"/>
  </sheetData>
  <phoneticPr fontId="2" type="noConversion"/>
  <conditionalFormatting sqref="B2:B12">
    <cfRule type="cellIs" dxfId="171" priority="7" operator="equal">
      <formula>"Low"</formula>
    </cfRule>
    <cfRule type="cellIs" dxfId="170" priority="8" operator="equal">
      <formula>"Medium"</formula>
    </cfRule>
    <cfRule type="cellIs" dxfId="169" priority="9" operator="equal">
      <formula>"High"</formula>
    </cfRule>
  </conditionalFormatting>
  <conditionalFormatting sqref="C2:C12">
    <cfRule type="cellIs" dxfId="168" priority="4" operator="equal">
      <formula>"Low"</formula>
    </cfRule>
    <cfRule type="cellIs" dxfId="167" priority="5" operator="equal">
      <formula>"Medium"</formula>
    </cfRule>
    <cfRule type="cellIs" dxfId="166"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C4A62FC0-772F-47EA-9923-75347DE7223C}">
            <xm:f>Lists!$C$4</xm:f>
            <x14:dxf>
              <font>
                <color auto="1"/>
              </font>
              <fill>
                <patternFill>
                  <bgColor rgb="FFFF3300"/>
                </patternFill>
              </fill>
            </x14:dxf>
          </x14:cfRule>
          <x14:cfRule type="cellIs" priority="2" operator="equal" id="{FD36358F-F280-4222-9DFA-83DA38B7F876}">
            <xm:f>Lists!$C$3</xm:f>
            <x14:dxf>
              <font>
                <color auto="1"/>
              </font>
              <fill>
                <patternFill>
                  <bgColor rgb="FFFFC000"/>
                </patternFill>
              </fill>
            </x14:dxf>
          </x14:cfRule>
          <x14:cfRule type="cellIs" priority="3" operator="equal" id="{10914058-26A8-4BC8-9EF5-25A1D66666D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DC9DBA8-AFF3-4ED0-A407-4AD1F18C3F1F}">
          <x14:formula1>
            <xm:f>Lists!$C$2:$C$4</xm:f>
          </x14:formula1>
          <xm:sqref>D3:D50</xm:sqref>
        </x14:dataValidation>
        <x14:dataValidation type="list" allowBlank="1" showInputMessage="1" showErrorMessage="1" xr:uid="{0BAE0523-E410-4D40-A6AA-62AFB11A0778}">
          <x14:formula1>
            <xm:f>Lists!$B$2:$B$4</xm:f>
          </x14:formula1>
          <xm:sqref>C2:C50</xm:sqref>
        </x14:dataValidation>
        <x14:dataValidation type="list" allowBlank="1" showInputMessage="1" showErrorMessage="1" xr:uid="{B3242812-3886-40EE-80ED-B551F360D183}">
          <x14:formula1>
            <xm:f>Lists!$A$2:$A$4</xm:f>
          </x14:formula1>
          <xm:sqref>B2:B50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D07CE-6A91-441B-86C1-28D00C634E79}">
  <dimension ref="A1:H50"/>
  <sheetViews>
    <sheetView workbookViewId="0">
      <pane ySplit="1" topLeftCell="A2" activePane="bottomLeft" state="frozen"/>
      <selection pane="bottomLeft" activeCell="D2" sqref="D2"/>
    </sheetView>
  </sheetViews>
  <sheetFormatPr defaultColWidth="9" defaultRowHeight="18" customHeight="1" x14ac:dyDescent="0.75"/>
  <cols>
    <col min="1" max="1" width="68.86328125"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29.5" x14ac:dyDescent="0.75">
      <c r="A1" s="30" t="s">
        <v>137</v>
      </c>
      <c r="B1" s="31" t="s">
        <v>8</v>
      </c>
      <c r="C1" s="31" t="s">
        <v>9</v>
      </c>
      <c r="D1" s="31" t="s">
        <v>10</v>
      </c>
      <c r="E1" s="31" t="s">
        <v>29</v>
      </c>
      <c r="F1" s="31" t="s">
        <v>30</v>
      </c>
      <c r="G1" s="42" t="s">
        <v>31</v>
      </c>
      <c r="H1" s="71" t="s">
        <v>32</v>
      </c>
    </row>
    <row r="2" spans="1:8" s="32" customFormat="1" ht="39.4" customHeight="1" x14ac:dyDescent="0.75">
      <c r="A2" s="33" t="s">
        <v>85</v>
      </c>
      <c r="B2" s="24"/>
      <c r="C2" s="24"/>
      <c r="D2" s="25" t="str">
        <f t="shared" ref="D2:D12" si="0">IF(COUNTIF(D3:D60,"Non Compliant")&gt;0,"Non Compliant",IF(COUNTIF(D3:D60,"Partially Compliant")&gt;0,"Partially Compliant","Fully Compliant"))</f>
        <v>Fully Compliant</v>
      </c>
      <c r="E2" s="26"/>
      <c r="F2" s="27"/>
      <c r="G2" s="43"/>
      <c r="H2" s="26"/>
    </row>
    <row r="3" spans="1:8" ht="39.4" customHeight="1" x14ac:dyDescent="0.75">
      <c r="A3" s="34" t="s">
        <v>259</v>
      </c>
      <c r="B3" s="3"/>
      <c r="C3" s="3"/>
      <c r="D3" s="4"/>
      <c r="E3" s="35"/>
      <c r="F3" s="36"/>
      <c r="G3" s="44"/>
      <c r="H3" s="35"/>
    </row>
    <row r="4" spans="1:8" ht="39.4" customHeight="1" x14ac:dyDescent="0.75">
      <c r="A4" s="34" t="s">
        <v>260</v>
      </c>
      <c r="B4" s="3"/>
      <c r="C4" s="3"/>
      <c r="D4" s="4"/>
      <c r="E4" s="35"/>
      <c r="F4" s="36"/>
      <c r="G4" s="44"/>
      <c r="H4" s="69"/>
    </row>
    <row r="5" spans="1:8" ht="39.4" customHeight="1" x14ac:dyDescent="0.75">
      <c r="A5" s="34" t="s">
        <v>261</v>
      </c>
      <c r="B5" s="3"/>
      <c r="C5" s="3"/>
      <c r="D5" s="4"/>
      <c r="E5" s="35"/>
      <c r="F5" s="36"/>
      <c r="G5" s="44"/>
      <c r="H5" s="35"/>
    </row>
    <row r="6" spans="1:8" ht="39.4" customHeight="1" x14ac:dyDescent="0.75">
      <c r="A6" s="34" t="s">
        <v>262</v>
      </c>
      <c r="B6" s="3"/>
      <c r="C6" s="3"/>
      <c r="D6" s="4"/>
      <c r="E6" s="35"/>
      <c r="F6" s="36"/>
      <c r="G6" s="44"/>
      <c r="H6" s="69"/>
    </row>
    <row r="7" spans="1:8" ht="39.4" customHeight="1" x14ac:dyDescent="0.75">
      <c r="A7" s="34" t="s">
        <v>268</v>
      </c>
      <c r="B7" s="3"/>
      <c r="C7" s="3"/>
      <c r="D7" s="4"/>
      <c r="E7" s="35"/>
      <c r="F7" s="36"/>
      <c r="G7" s="44"/>
      <c r="H7" s="35"/>
    </row>
    <row r="8" spans="1:8" ht="39.4" customHeight="1" x14ac:dyDescent="0.75">
      <c r="A8" s="34" t="s">
        <v>263</v>
      </c>
      <c r="B8" s="3"/>
      <c r="C8" s="3"/>
      <c r="D8" s="4"/>
      <c r="E8" s="35"/>
      <c r="F8" s="36"/>
      <c r="G8" s="44"/>
      <c r="H8" s="69"/>
    </row>
    <row r="9" spans="1:8" ht="39.4" customHeight="1" x14ac:dyDescent="0.75">
      <c r="A9" s="34" t="s">
        <v>264</v>
      </c>
      <c r="B9" s="3"/>
      <c r="C9" s="3"/>
      <c r="D9" s="4"/>
      <c r="E9" s="35"/>
      <c r="F9" s="36"/>
      <c r="G9" s="44"/>
      <c r="H9" s="35"/>
    </row>
    <row r="10" spans="1:8" ht="39.4" customHeight="1" x14ac:dyDescent="0.75">
      <c r="A10" s="34" t="s">
        <v>265</v>
      </c>
      <c r="B10" s="3"/>
      <c r="C10" s="3"/>
      <c r="D10" s="4"/>
      <c r="E10" s="35"/>
      <c r="F10" s="36"/>
      <c r="G10" s="44"/>
      <c r="H10" s="69"/>
    </row>
    <row r="11" spans="1:8" ht="39.4" customHeight="1" x14ac:dyDescent="0.75">
      <c r="A11" s="34" t="s">
        <v>266</v>
      </c>
      <c r="B11" s="3"/>
      <c r="C11" s="3"/>
      <c r="D11" s="4"/>
      <c r="E11" s="35"/>
      <c r="F11" s="36"/>
      <c r="G11" s="44"/>
      <c r="H11" s="40"/>
    </row>
    <row r="12" spans="1:8" ht="39.4" customHeight="1" x14ac:dyDescent="0.75">
      <c r="A12" s="34" t="s">
        <v>267</v>
      </c>
      <c r="B12" s="38"/>
      <c r="C12" s="38"/>
      <c r="D12" s="39"/>
      <c r="E12" s="40"/>
      <c r="F12" s="41"/>
      <c r="G12" s="45"/>
      <c r="H12" s="69"/>
    </row>
    <row r="13" spans="1:8" ht="39" customHeight="1" x14ac:dyDescent="0.75"/>
    <row r="14" spans="1:8" ht="39" customHeight="1" x14ac:dyDescent="0.75"/>
    <row r="15" spans="1:8" ht="39" customHeight="1" x14ac:dyDescent="0.75"/>
    <row r="16" spans="1:8" ht="39" customHeight="1" x14ac:dyDescent="0.75"/>
    <row r="17" ht="39" customHeight="1" x14ac:dyDescent="0.75"/>
    <row r="18" ht="39" customHeight="1" x14ac:dyDescent="0.75"/>
    <row r="19" ht="39" customHeight="1" x14ac:dyDescent="0.75"/>
    <row r="20" ht="39" customHeight="1" x14ac:dyDescent="0.75"/>
    <row r="21" ht="39" customHeight="1" x14ac:dyDescent="0.75"/>
    <row r="22" ht="39" customHeight="1" x14ac:dyDescent="0.75"/>
    <row r="23" ht="39" customHeight="1" x14ac:dyDescent="0.75"/>
    <row r="24" ht="39" customHeight="1" x14ac:dyDescent="0.75"/>
    <row r="25" ht="39" customHeight="1" x14ac:dyDescent="0.75"/>
    <row r="26" ht="39" customHeight="1" x14ac:dyDescent="0.75"/>
    <row r="27" ht="39" customHeight="1" x14ac:dyDescent="0.75"/>
    <row r="28" ht="39" customHeight="1" x14ac:dyDescent="0.75"/>
    <row r="29" ht="39" customHeight="1" x14ac:dyDescent="0.75"/>
    <row r="30" ht="39" customHeight="1" x14ac:dyDescent="0.75"/>
    <row r="31" ht="39" customHeight="1" x14ac:dyDescent="0.75"/>
    <row r="32" ht="39" customHeight="1" x14ac:dyDescent="0.75"/>
    <row r="33" ht="39" customHeight="1" x14ac:dyDescent="0.75"/>
    <row r="34" ht="39" customHeight="1" x14ac:dyDescent="0.75"/>
    <row r="35" ht="39" customHeight="1" x14ac:dyDescent="0.75"/>
    <row r="36" ht="39" customHeight="1" x14ac:dyDescent="0.75"/>
    <row r="37" ht="39" customHeight="1" x14ac:dyDescent="0.75"/>
    <row r="38" ht="39" customHeight="1" x14ac:dyDescent="0.75"/>
    <row r="39" ht="39" customHeight="1" x14ac:dyDescent="0.75"/>
    <row r="40" ht="39" customHeight="1" x14ac:dyDescent="0.75"/>
    <row r="41" ht="39" customHeight="1" x14ac:dyDescent="0.75"/>
    <row r="42" ht="39" customHeight="1" x14ac:dyDescent="0.75"/>
    <row r="43" ht="39" customHeight="1" x14ac:dyDescent="0.75"/>
    <row r="44" ht="39" customHeight="1" x14ac:dyDescent="0.75"/>
    <row r="45" ht="39" customHeight="1" x14ac:dyDescent="0.75"/>
    <row r="46" ht="39" customHeight="1" x14ac:dyDescent="0.75"/>
    <row r="47" ht="39" customHeight="1" x14ac:dyDescent="0.75"/>
    <row r="48" ht="39" customHeight="1" x14ac:dyDescent="0.75"/>
    <row r="49" ht="39" customHeight="1" x14ac:dyDescent="0.75"/>
    <row r="50" ht="39" customHeight="1" x14ac:dyDescent="0.75"/>
  </sheetData>
  <phoneticPr fontId="2" type="noConversion"/>
  <conditionalFormatting sqref="B2:B12">
    <cfRule type="cellIs" dxfId="162" priority="7" operator="equal">
      <formula>"Low"</formula>
    </cfRule>
    <cfRule type="cellIs" dxfId="161" priority="8" operator="equal">
      <formula>"Medium"</formula>
    </cfRule>
    <cfRule type="cellIs" dxfId="160" priority="9" operator="equal">
      <formula>"High"</formula>
    </cfRule>
  </conditionalFormatting>
  <conditionalFormatting sqref="C2:C12">
    <cfRule type="cellIs" dxfId="159" priority="4" operator="equal">
      <formula>"Low"</formula>
    </cfRule>
    <cfRule type="cellIs" dxfId="158" priority="5" operator="equal">
      <formula>"Medium"</formula>
    </cfRule>
    <cfRule type="cellIs" dxfId="157"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BD59649-81AC-44C4-9063-779B4517DE06}">
            <xm:f>Lists!$C$4</xm:f>
            <x14:dxf>
              <font>
                <color auto="1"/>
              </font>
              <fill>
                <patternFill>
                  <bgColor rgb="FFFF3300"/>
                </patternFill>
              </fill>
            </x14:dxf>
          </x14:cfRule>
          <x14:cfRule type="cellIs" priority="2" operator="equal" id="{C25C532B-CCEB-446A-890A-85B397FEACF5}">
            <xm:f>Lists!$C$3</xm:f>
            <x14:dxf>
              <font>
                <color auto="1"/>
              </font>
              <fill>
                <patternFill>
                  <bgColor rgb="FFFFC000"/>
                </patternFill>
              </fill>
            </x14:dxf>
          </x14:cfRule>
          <x14:cfRule type="cellIs" priority="3" operator="equal" id="{5061DFFF-71E4-466C-B30F-34724127F79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36E1DCA8-93D7-4380-8DA3-482471E51A3C}">
          <x14:formula1>
            <xm:f>Lists!$A$2:$A$4</xm:f>
          </x14:formula1>
          <xm:sqref>B2:B50</xm:sqref>
        </x14:dataValidation>
        <x14:dataValidation type="list" allowBlank="1" showInputMessage="1" showErrorMessage="1" xr:uid="{0FB7D1A6-ACF8-47DC-B3F1-AA1CABD94715}">
          <x14:formula1>
            <xm:f>Lists!$B$2:$B$4</xm:f>
          </x14:formula1>
          <xm:sqref>C2:C50</xm:sqref>
        </x14:dataValidation>
        <x14:dataValidation type="list" allowBlank="1" showInputMessage="1" showErrorMessage="1" xr:uid="{E3CD58DF-A327-45E4-B80A-4703D01463C0}">
          <x14:formula1>
            <xm:f>Lists!$C$2:$C$4</xm:f>
          </x14:formula1>
          <xm:sqref>D3:D50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906F5-D065-427E-ACFF-8BC24BDBB9F2}">
  <dimension ref="A1:H12"/>
  <sheetViews>
    <sheetView workbookViewId="0">
      <pane ySplit="1" topLeftCell="A2" activePane="bottomLeft" state="frozen"/>
      <selection pane="bottomLeft" activeCell="D2" sqref="D2"/>
    </sheetView>
  </sheetViews>
  <sheetFormatPr defaultColWidth="9" defaultRowHeight="39.4" customHeight="1" x14ac:dyDescent="0.75"/>
  <cols>
    <col min="1" max="1" width="72.54296875"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44.25" x14ac:dyDescent="0.75">
      <c r="A1" s="30" t="s">
        <v>139</v>
      </c>
      <c r="B1" s="31" t="s">
        <v>8</v>
      </c>
      <c r="C1" s="31" t="s">
        <v>9</v>
      </c>
      <c r="D1" s="31" t="s">
        <v>10</v>
      </c>
      <c r="E1" s="31" t="s">
        <v>29</v>
      </c>
      <c r="F1" s="31" t="s">
        <v>30</v>
      </c>
      <c r="G1" s="42" t="s">
        <v>31</v>
      </c>
      <c r="H1" s="71" t="s">
        <v>32</v>
      </c>
    </row>
    <row r="2" spans="1:8" s="32" customFormat="1" ht="39.4"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269</v>
      </c>
      <c r="B3" s="3"/>
      <c r="C3" s="3"/>
      <c r="D3" s="4"/>
      <c r="E3" s="35"/>
      <c r="F3" s="36"/>
      <c r="G3" s="44"/>
      <c r="H3" s="35"/>
    </row>
    <row r="4" spans="1:8" ht="39.4" customHeight="1" x14ac:dyDescent="0.75">
      <c r="A4" s="34" t="s">
        <v>270</v>
      </c>
      <c r="B4" s="3"/>
      <c r="C4" s="3"/>
      <c r="D4" s="4"/>
      <c r="E4" s="35"/>
      <c r="F4" s="36"/>
      <c r="G4" s="44"/>
      <c r="H4" s="69"/>
    </row>
    <row r="5" spans="1:8" ht="39.4" customHeight="1" x14ac:dyDescent="0.75">
      <c r="A5" s="34" t="s">
        <v>271</v>
      </c>
      <c r="B5" s="3"/>
      <c r="C5" s="3"/>
      <c r="D5" s="4"/>
      <c r="E5" s="35"/>
      <c r="F5" s="36"/>
      <c r="G5" s="44"/>
      <c r="H5" s="35"/>
    </row>
    <row r="6" spans="1:8" ht="39.4" customHeight="1" x14ac:dyDescent="0.75">
      <c r="A6" s="34" t="s">
        <v>272</v>
      </c>
      <c r="B6" s="3"/>
      <c r="C6" s="3"/>
      <c r="D6" s="4"/>
      <c r="E6" s="35"/>
      <c r="F6" s="36"/>
      <c r="G6" s="44"/>
      <c r="H6" s="69"/>
    </row>
    <row r="7" spans="1:8" ht="39.4" customHeight="1" x14ac:dyDescent="0.75">
      <c r="A7" s="34" t="s">
        <v>273</v>
      </c>
      <c r="B7" s="3"/>
      <c r="C7" s="3"/>
      <c r="D7" s="4"/>
      <c r="E7" s="35"/>
      <c r="F7" s="36"/>
      <c r="G7" s="44"/>
      <c r="H7" s="35"/>
    </row>
    <row r="8" spans="1:8" ht="39.4" customHeight="1" x14ac:dyDescent="0.75">
      <c r="A8" s="34" t="s">
        <v>278</v>
      </c>
      <c r="B8" s="3"/>
      <c r="C8" s="3"/>
      <c r="D8" s="4"/>
      <c r="E8" s="35"/>
      <c r="F8" s="36"/>
      <c r="G8" s="44"/>
      <c r="H8" s="69"/>
    </row>
    <row r="9" spans="1:8" ht="39.4" customHeight="1" x14ac:dyDescent="0.75">
      <c r="A9" s="34" t="s">
        <v>274</v>
      </c>
      <c r="B9" s="3"/>
      <c r="C9" s="3"/>
      <c r="D9" s="4"/>
      <c r="E9" s="35"/>
      <c r="F9" s="36"/>
      <c r="G9" s="44"/>
      <c r="H9" s="35"/>
    </row>
    <row r="10" spans="1:8" ht="39.4" customHeight="1" x14ac:dyDescent="0.75">
      <c r="A10" s="34" t="s">
        <v>275</v>
      </c>
      <c r="B10" s="3"/>
      <c r="C10" s="3"/>
      <c r="D10" s="4"/>
      <c r="E10" s="35"/>
      <c r="F10" s="36"/>
      <c r="G10" s="44"/>
      <c r="H10" s="69"/>
    </row>
    <row r="11" spans="1:8" ht="39.4" customHeight="1" x14ac:dyDescent="0.75">
      <c r="A11" s="34" t="s">
        <v>276</v>
      </c>
      <c r="B11" s="3"/>
      <c r="C11" s="3"/>
      <c r="D11" s="4"/>
      <c r="E11" s="35"/>
      <c r="F11" s="36"/>
      <c r="G11" s="44"/>
      <c r="H11" s="40"/>
    </row>
    <row r="12" spans="1:8" ht="39.4" customHeight="1" x14ac:dyDescent="0.75">
      <c r="A12" s="34" t="s">
        <v>277</v>
      </c>
      <c r="B12" s="38"/>
      <c r="C12" s="38"/>
      <c r="D12" s="39"/>
      <c r="E12" s="40"/>
      <c r="F12" s="41"/>
      <c r="G12" s="45"/>
      <c r="H12" s="69"/>
    </row>
  </sheetData>
  <phoneticPr fontId="2" type="noConversion"/>
  <conditionalFormatting sqref="B2:B12">
    <cfRule type="cellIs" dxfId="153" priority="7" operator="equal">
      <formula>"Low"</formula>
    </cfRule>
    <cfRule type="cellIs" dxfId="152" priority="8" operator="equal">
      <formula>"Medium"</formula>
    </cfRule>
    <cfRule type="cellIs" dxfId="151" priority="9" operator="equal">
      <formula>"High"</formula>
    </cfRule>
  </conditionalFormatting>
  <conditionalFormatting sqref="C2:C12">
    <cfRule type="cellIs" dxfId="150" priority="4" operator="equal">
      <formula>"Low"</formula>
    </cfRule>
    <cfRule type="cellIs" dxfId="149" priority="5" operator="equal">
      <formula>"Medium"</formula>
    </cfRule>
    <cfRule type="cellIs" dxfId="148"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E249BE32-CCC3-4925-AFF8-F0EF250A4C7B}">
            <xm:f>Lists!$C$4</xm:f>
            <x14:dxf>
              <font>
                <color auto="1"/>
              </font>
              <fill>
                <patternFill>
                  <bgColor rgb="FFFF3300"/>
                </patternFill>
              </fill>
            </x14:dxf>
          </x14:cfRule>
          <x14:cfRule type="cellIs" priority="2" operator="equal" id="{6E384231-54BA-4B57-9A23-7CA98FE2CD0F}">
            <xm:f>Lists!$C$3</xm:f>
            <x14:dxf>
              <font>
                <color auto="1"/>
              </font>
              <fill>
                <patternFill>
                  <bgColor rgb="FFFFC000"/>
                </patternFill>
              </fill>
            </x14:dxf>
          </x14:cfRule>
          <x14:cfRule type="cellIs" priority="3" operator="equal" id="{9CAA0CF1-A895-4DD2-9279-761628B809AA}">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E03F337-C2FB-40AB-82F3-28E8D08DB953}">
          <x14:formula1>
            <xm:f>Lists!$C$2:$C$4</xm:f>
          </x14:formula1>
          <xm:sqref>D3:D50</xm:sqref>
        </x14:dataValidation>
        <x14:dataValidation type="list" allowBlank="1" showInputMessage="1" showErrorMessage="1" xr:uid="{7CF32DC5-9E94-4433-9458-BEF850214BD0}">
          <x14:formula1>
            <xm:f>Lists!$B$2:$B$4</xm:f>
          </x14:formula1>
          <xm:sqref>C2:C50</xm:sqref>
        </x14:dataValidation>
        <x14:dataValidation type="list" allowBlank="1" showInputMessage="1" showErrorMessage="1" xr:uid="{CB587238-3A58-4743-8D8F-186BCF390787}">
          <x14:formula1>
            <xm:f>Lists!$A$2:$A$4</xm:f>
          </x14:formula1>
          <xm:sqref>B2:B50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A2EE7-0C64-4D5C-A5C5-02A53B128BDE}">
  <dimension ref="A1:H12"/>
  <sheetViews>
    <sheetView workbookViewId="0">
      <pane ySplit="1" topLeftCell="A2" activePane="bottomLeft" state="frozen"/>
      <selection pane="bottomLeft" activeCell="D5" sqref="D5"/>
    </sheetView>
  </sheetViews>
  <sheetFormatPr defaultColWidth="9" defaultRowHeight="39.4" customHeight="1" x14ac:dyDescent="0.75"/>
  <cols>
    <col min="1" max="1" width="76"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4" customHeight="1" x14ac:dyDescent="0.75">
      <c r="A1" s="30" t="s">
        <v>140</v>
      </c>
      <c r="B1" s="31" t="s">
        <v>8</v>
      </c>
      <c r="C1" s="31" t="s">
        <v>9</v>
      </c>
      <c r="D1" s="31" t="s">
        <v>10</v>
      </c>
      <c r="E1" s="31" t="s">
        <v>29</v>
      </c>
      <c r="F1" s="31" t="s">
        <v>30</v>
      </c>
      <c r="G1" s="42" t="s">
        <v>31</v>
      </c>
      <c r="H1" s="71" t="s">
        <v>32</v>
      </c>
    </row>
    <row r="2" spans="1:8" s="32" customFormat="1" ht="39.4"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279</v>
      </c>
      <c r="B3" s="3"/>
      <c r="C3" s="3"/>
      <c r="D3" s="4"/>
      <c r="E3" s="35"/>
      <c r="F3" s="36"/>
      <c r="G3" s="44"/>
      <c r="H3" s="35"/>
    </row>
    <row r="4" spans="1:8" ht="39.4" customHeight="1" x14ac:dyDescent="0.75">
      <c r="A4" s="34" t="s">
        <v>280</v>
      </c>
      <c r="B4" s="3"/>
      <c r="C4" s="3"/>
      <c r="D4" s="4"/>
      <c r="E4" s="35"/>
      <c r="F4" s="36"/>
      <c r="G4" s="44"/>
      <c r="H4" s="69"/>
    </row>
    <row r="5" spans="1:8" ht="39.4" customHeight="1" x14ac:dyDescent="0.75">
      <c r="A5" s="34" t="s">
        <v>281</v>
      </c>
      <c r="B5" s="3"/>
      <c r="C5" s="3"/>
      <c r="D5" s="4"/>
      <c r="E5" s="35"/>
      <c r="F5" s="36"/>
      <c r="G5" s="44"/>
      <c r="H5" s="35"/>
    </row>
    <row r="6" spans="1:8" ht="39.4" customHeight="1" x14ac:dyDescent="0.75">
      <c r="A6" s="34" t="s">
        <v>282</v>
      </c>
      <c r="B6" s="3"/>
      <c r="C6" s="3"/>
      <c r="D6" s="4"/>
      <c r="E6" s="35"/>
      <c r="F6" s="36"/>
      <c r="G6" s="44"/>
      <c r="H6" s="69"/>
    </row>
    <row r="7" spans="1:8" ht="39.4" customHeight="1" x14ac:dyDescent="0.75">
      <c r="A7" s="34" t="s">
        <v>283</v>
      </c>
      <c r="B7" s="3"/>
      <c r="C7" s="3"/>
      <c r="D7" s="4"/>
      <c r="E7" s="35"/>
      <c r="F7" s="36"/>
      <c r="G7" s="44"/>
      <c r="H7" s="35"/>
    </row>
    <row r="8" spans="1:8" ht="39.4" customHeight="1" x14ac:dyDescent="0.75">
      <c r="A8" s="34" t="s">
        <v>284</v>
      </c>
      <c r="B8" s="3"/>
      <c r="C8" s="3"/>
      <c r="D8" s="4"/>
      <c r="E8" s="35"/>
      <c r="F8" s="36"/>
      <c r="G8" s="44"/>
      <c r="H8" s="69"/>
    </row>
    <row r="9" spans="1:8" ht="39.4" customHeight="1" x14ac:dyDescent="0.75">
      <c r="A9" s="34" t="s">
        <v>285</v>
      </c>
      <c r="B9" s="3"/>
      <c r="C9" s="3"/>
      <c r="D9" s="4"/>
      <c r="E9" s="35"/>
      <c r="F9" s="36"/>
      <c r="G9" s="44"/>
      <c r="H9" s="35"/>
    </row>
    <row r="10" spans="1:8" ht="39.4" customHeight="1" x14ac:dyDescent="0.75">
      <c r="A10" s="34" t="s">
        <v>286</v>
      </c>
      <c r="B10" s="3"/>
      <c r="C10" s="3"/>
      <c r="D10" s="4"/>
      <c r="E10" s="35"/>
      <c r="F10" s="36"/>
      <c r="G10" s="44"/>
      <c r="H10" s="69"/>
    </row>
    <row r="11" spans="1:8" ht="39.4" customHeight="1" x14ac:dyDescent="0.75">
      <c r="A11" s="34" t="s">
        <v>287</v>
      </c>
      <c r="B11" s="3"/>
      <c r="C11" s="3"/>
      <c r="D11" s="4"/>
      <c r="E11" s="35"/>
      <c r="F11" s="36"/>
      <c r="G11" s="44"/>
      <c r="H11" s="40"/>
    </row>
    <row r="12" spans="1:8" ht="39.4" customHeight="1" x14ac:dyDescent="0.75">
      <c r="A12" s="34" t="s">
        <v>288</v>
      </c>
      <c r="B12" s="38"/>
      <c r="C12" s="38"/>
      <c r="D12" s="39"/>
      <c r="E12" s="40"/>
      <c r="F12" s="41"/>
      <c r="G12" s="45"/>
      <c r="H12" s="69"/>
    </row>
  </sheetData>
  <phoneticPr fontId="2" type="noConversion"/>
  <conditionalFormatting sqref="B2:B12">
    <cfRule type="cellIs" dxfId="144" priority="7" operator="equal">
      <formula>"Low"</formula>
    </cfRule>
    <cfRule type="cellIs" dxfId="143" priority="8" operator="equal">
      <formula>"Medium"</formula>
    </cfRule>
    <cfRule type="cellIs" dxfId="142" priority="9" operator="equal">
      <formula>"High"</formula>
    </cfRule>
  </conditionalFormatting>
  <conditionalFormatting sqref="C2:C12">
    <cfRule type="cellIs" dxfId="141" priority="4" operator="equal">
      <formula>"Low"</formula>
    </cfRule>
    <cfRule type="cellIs" dxfId="140" priority="5" operator="equal">
      <formula>"Medium"</formula>
    </cfRule>
    <cfRule type="cellIs" dxfId="139"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A7FA0C4-64CA-45B7-BAB3-774CE8965341}">
            <xm:f>Lists!$C$4</xm:f>
            <x14:dxf>
              <font>
                <color auto="1"/>
              </font>
              <fill>
                <patternFill>
                  <bgColor rgb="FFFF3300"/>
                </patternFill>
              </fill>
            </x14:dxf>
          </x14:cfRule>
          <x14:cfRule type="cellIs" priority="2" operator="equal" id="{25A7B140-78DE-452A-94CA-6681D887A3DD}">
            <xm:f>Lists!$C$3</xm:f>
            <x14:dxf>
              <font>
                <color auto="1"/>
              </font>
              <fill>
                <patternFill>
                  <bgColor rgb="FFFFC000"/>
                </patternFill>
              </fill>
            </x14:dxf>
          </x14:cfRule>
          <x14:cfRule type="cellIs" priority="3" operator="equal" id="{0C6DF5E8-3F7F-46F7-908F-24DB215713B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797EA50B-BE5F-4CAD-B728-545B5F0D0330}">
          <x14:formula1>
            <xm:f>Lists!$A$2:$A$4</xm:f>
          </x14:formula1>
          <xm:sqref>B2:B50</xm:sqref>
        </x14:dataValidation>
        <x14:dataValidation type="list" allowBlank="1" showInputMessage="1" showErrorMessage="1" xr:uid="{3AB7AB86-8C3A-43DF-85EB-FB238D980055}">
          <x14:formula1>
            <xm:f>Lists!$B$2:$B$4</xm:f>
          </x14:formula1>
          <xm:sqref>C2:C50</xm:sqref>
        </x14:dataValidation>
        <x14:dataValidation type="list" allowBlank="1" showInputMessage="1" showErrorMessage="1" xr:uid="{D93314F9-D40F-4196-BB0E-8E23F925414B}">
          <x14:formula1>
            <xm:f>Lists!$C$2:$C$4</xm:f>
          </x14:formula1>
          <xm:sqref>D3:D50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1DA1C-0C35-479A-955D-7CA9C8C6899C}">
  <dimension ref="A1:H12"/>
  <sheetViews>
    <sheetView workbookViewId="0">
      <pane ySplit="1" topLeftCell="A2" activePane="bottomLeft" state="frozen"/>
      <selection pane="bottomLeft" activeCell="B5" sqref="B5"/>
    </sheetView>
  </sheetViews>
  <sheetFormatPr defaultColWidth="9" defaultRowHeight="39.4" customHeight="1" x14ac:dyDescent="0.75"/>
  <cols>
    <col min="1" max="1" width="76"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7.75" customHeight="1" x14ac:dyDescent="0.75">
      <c r="A1" s="30" t="s">
        <v>141</v>
      </c>
      <c r="B1" s="31" t="s">
        <v>8</v>
      </c>
      <c r="C1" s="31" t="s">
        <v>9</v>
      </c>
      <c r="D1" s="31" t="s">
        <v>10</v>
      </c>
      <c r="E1" s="31" t="s">
        <v>29</v>
      </c>
      <c r="F1" s="31" t="s">
        <v>30</v>
      </c>
      <c r="G1" s="42" t="s">
        <v>31</v>
      </c>
      <c r="H1" s="71" t="s">
        <v>32</v>
      </c>
    </row>
    <row r="2" spans="1:8" s="32" customFormat="1" ht="39.4"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289</v>
      </c>
      <c r="B3" s="3"/>
      <c r="C3" s="3"/>
      <c r="D3" s="4"/>
      <c r="E3" s="35"/>
      <c r="F3" s="36"/>
      <c r="G3" s="44"/>
      <c r="H3" s="35"/>
    </row>
    <row r="4" spans="1:8" ht="39.4" customHeight="1" x14ac:dyDescent="0.75">
      <c r="A4" s="34" t="s">
        <v>290</v>
      </c>
      <c r="B4" s="3"/>
      <c r="C4" s="3"/>
      <c r="D4" s="4"/>
      <c r="E4" s="35"/>
      <c r="F4" s="36"/>
      <c r="G4" s="44"/>
      <c r="H4" s="69"/>
    </row>
    <row r="5" spans="1:8" ht="39.4" customHeight="1" x14ac:dyDescent="0.75">
      <c r="A5" s="34" t="s">
        <v>291</v>
      </c>
      <c r="B5" s="3"/>
      <c r="C5" s="3"/>
      <c r="D5" s="4"/>
      <c r="E5" s="35"/>
      <c r="F5" s="36"/>
      <c r="G5" s="44"/>
      <c r="H5" s="35"/>
    </row>
    <row r="6" spans="1:8" ht="39.4" customHeight="1" x14ac:dyDescent="0.75">
      <c r="A6" s="34" t="s">
        <v>292</v>
      </c>
      <c r="B6" s="3"/>
      <c r="C6" s="3"/>
      <c r="D6" s="4"/>
      <c r="E6" s="35"/>
      <c r="F6" s="36"/>
      <c r="G6" s="44"/>
      <c r="H6" s="69"/>
    </row>
    <row r="7" spans="1:8" ht="39.4" customHeight="1" x14ac:dyDescent="0.75">
      <c r="A7" s="34" t="s">
        <v>293</v>
      </c>
      <c r="B7" s="3"/>
      <c r="C7" s="3"/>
      <c r="D7" s="4"/>
      <c r="E7" s="35"/>
      <c r="F7" s="36"/>
      <c r="G7" s="44"/>
      <c r="H7" s="35"/>
    </row>
    <row r="8" spans="1:8" ht="39.4" customHeight="1" x14ac:dyDescent="0.75">
      <c r="A8" s="34" t="s">
        <v>294</v>
      </c>
      <c r="B8" s="3"/>
      <c r="C8" s="3"/>
      <c r="D8" s="4"/>
      <c r="E8" s="35"/>
      <c r="F8" s="36"/>
      <c r="G8" s="44"/>
      <c r="H8" s="69"/>
    </row>
    <row r="9" spans="1:8" ht="39.4" customHeight="1" x14ac:dyDescent="0.75">
      <c r="A9" s="34" t="s">
        <v>295</v>
      </c>
      <c r="B9" s="3"/>
      <c r="C9" s="3"/>
      <c r="D9" s="4"/>
      <c r="E9" s="35"/>
      <c r="F9" s="36"/>
      <c r="G9" s="44"/>
      <c r="H9" s="35"/>
    </row>
    <row r="10" spans="1:8" ht="39.4" customHeight="1" x14ac:dyDescent="0.75">
      <c r="A10" s="34" t="s">
        <v>296</v>
      </c>
      <c r="B10" s="3"/>
      <c r="C10" s="3"/>
      <c r="D10" s="4"/>
      <c r="E10" s="35"/>
      <c r="F10" s="36"/>
      <c r="G10" s="44"/>
      <c r="H10" s="69"/>
    </row>
    <row r="11" spans="1:8" ht="39.4" customHeight="1" x14ac:dyDescent="0.75">
      <c r="A11" s="34" t="s">
        <v>297</v>
      </c>
      <c r="B11" s="3"/>
      <c r="C11" s="3"/>
      <c r="D11" s="4"/>
      <c r="E11" s="35"/>
      <c r="F11" s="36"/>
      <c r="G11" s="44"/>
      <c r="H11" s="40"/>
    </row>
    <row r="12" spans="1:8" ht="39.4" customHeight="1" x14ac:dyDescent="0.75">
      <c r="A12" s="34" t="s">
        <v>298</v>
      </c>
      <c r="B12" s="38"/>
      <c r="C12" s="38"/>
      <c r="D12" s="39"/>
      <c r="E12" s="40"/>
      <c r="F12" s="41"/>
      <c r="G12" s="45"/>
      <c r="H12" s="69"/>
    </row>
  </sheetData>
  <phoneticPr fontId="2" type="noConversion"/>
  <conditionalFormatting sqref="B2:B12">
    <cfRule type="cellIs" dxfId="135" priority="7" operator="equal">
      <formula>"Low"</formula>
    </cfRule>
    <cfRule type="cellIs" dxfId="134" priority="8" operator="equal">
      <formula>"Medium"</formula>
    </cfRule>
    <cfRule type="cellIs" dxfId="133" priority="9" operator="equal">
      <formula>"High"</formula>
    </cfRule>
  </conditionalFormatting>
  <conditionalFormatting sqref="C2:C12">
    <cfRule type="cellIs" dxfId="132" priority="4" operator="equal">
      <formula>"Low"</formula>
    </cfRule>
    <cfRule type="cellIs" dxfId="131" priority="5" operator="equal">
      <formula>"Medium"</formula>
    </cfRule>
    <cfRule type="cellIs" dxfId="130"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1EE31BA4-FA9E-4579-A647-260667EF49A5}">
            <xm:f>Lists!$C$4</xm:f>
            <x14:dxf>
              <font>
                <color auto="1"/>
              </font>
              <fill>
                <patternFill>
                  <bgColor rgb="FFFF3300"/>
                </patternFill>
              </fill>
            </x14:dxf>
          </x14:cfRule>
          <x14:cfRule type="cellIs" priority="2" operator="equal" id="{A6E68767-E08D-46D6-B203-BD263D3094E1}">
            <xm:f>Lists!$C$3</xm:f>
            <x14:dxf>
              <font>
                <color auto="1"/>
              </font>
              <fill>
                <patternFill>
                  <bgColor rgb="FFFFC000"/>
                </patternFill>
              </fill>
            </x14:dxf>
          </x14:cfRule>
          <x14:cfRule type="cellIs" priority="3" operator="equal" id="{8F246A6A-B6AC-41C5-B94A-A9EF7BC1BAA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C41CA629-E53D-493C-92B6-1F7785B2FD0D}">
          <x14:formula1>
            <xm:f>Lists!$C$2:$C$4</xm:f>
          </x14:formula1>
          <xm:sqref>D3:D50</xm:sqref>
        </x14:dataValidation>
        <x14:dataValidation type="list" allowBlank="1" showInputMessage="1" showErrorMessage="1" xr:uid="{4D6B24EC-82D7-46B9-92A5-D63507F11C8F}">
          <x14:formula1>
            <xm:f>Lists!$B$2:$B$4</xm:f>
          </x14:formula1>
          <xm:sqref>C2:C50</xm:sqref>
        </x14:dataValidation>
        <x14:dataValidation type="list" allowBlank="1" showInputMessage="1" showErrorMessage="1" xr:uid="{382A44DF-1A5A-4043-8243-6EC757AEA30F}">
          <x14:formula1>
            <xm:f>Lists!$A$2:$A$4</xm:f>
          </x14:formula1>
          <xm:sqref>B2:B50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84F68-EC5C-4D2A-94C7-582ACBA06F91}">
  <sheetPr>
    <tabColor rgb="FFFF0000"/>
  </sheetPr>
  <dimension ref="A2:L55"/>
  <sheetViews>
    <sheetView showGridLines="0" tabSelected="1" zoomScale="85" zoomScaleNormal="85" workbookViewId="0">
      <selection activeCell="D14" sqref="D14"/>
    </sheetView>
  </sheetViews>
  <sheetFormatPr defaultColWidth="9" defaultRowHeight="18" customHeight="1" x14ac:dyDescent="0.75"/>
  <cols>
    <col min="1" max="1" width="9" style="2"/>
    <col min="2" max="2" width="57" style="2" customWidth="1"/>
    <col min="3" max="11" width="8.7265625" style="2" customWidth="1"/>
    <col min="12" max="12" width="11.1328125" style="2" customWidth="1"/>
    <col min="13" max="16384" width="9" style="2"/>
  </cols>
  <sheetData>
    <row r="2" spans="1:12" ht="72.75" customHeight="1" x14ac:dyDescent="0.75"/>
    <row r="3" spans="1:12" ht="18" customHeight="1" thickBot="1" x14ac:dyDescent="0.9"/>
    <row r="4" spans="1:12" ht="20.65" customHeight="1" thickTop="1" thickBot="1" x14ac:dyDescent="0.9">
      <c r="B4" s="90" t="s">
        <v>0</v>
      </c>
      <c r="C4" s="90"/>
      <c r="D4" s="90"/>
      <c r="E4" s="90"/>
      <c r="F4" s="90"/>
      <c r="G4" s="90"/>
      <c r="I4" s="80" t="s">
        <v>1</v>
      </c>
      <c r="J4" s="81"/>
      <c r="K4" s="81"/>
      <c r="L4" s="82"/>
    </row>
    <row r="5" spans="1:12" ht="20.65" customHeight="1" thickBot="1" x14ac:dyDescent="0.9">
      <c r="B5" s="75" t="s">
        <v>2</v>
      </c>
      <c r="C5" s="89"/>
      <c r="D5" s="89"/>
      <c r="E5" s="89"/>
      <c r="F5" s="89"/>
      <c r="G5" s="89"/>
      <c r="I5" s="83"/>
      <c r="J5" s="84"/>
      <c r="K5" s="84"/>
      <c r="L5" s="85"/>
    </row>
    <row r="6" spans="1:12" ht="20.65" customHeight="1" thickBot="1" x14ac:dyDescent="0.9">
      <c r="B6" s="75" t="s">
        <v>3</v>
      </c>
      <c r="C6" s="89"/>
      <c r="D6" s="89"/>
      <c r="E6" s="89"/>
      <c r="F6" s="89"/>
      <c r="G6" s="89"/>
      <c r="I6" s="83"/>
      <c r="J6" s="84"/>
      <c r="K6" s="84"/>
      <c r="L6" s="85"/>
    </row>
    <row r="7" spans="1:12" ht="20.65" customHeight="1" thickBot="1" x14ac:dyDescent="0.9">
      <c r="B7" s="75" t="s">
        <v>4</v>
      </c>
      <c r="C7" s="89"/>
      <c r="D7" s="89"/>
      <c r="E7" s="89"/>
      <c r="F7" s="89"/>
      <c r="G7" s="89"/>
      <c r="I7" s="83"/>
      <c r="J7" s="84"/>
      <c r="K7" s="84"/>
      <c r="L7" s="85"/>
    </row>
    <row r="8" spans="1:12" ht="20.65" customHeight="1" thickBot="1" x14ac:dyDescent="0.9">
      <c r="B8" s="75" t="s">
        <v>5</v>
      </c>
      <c r="C8" s="89"/>
      <c r="D8" s="89"/>
      <c r="E8" s="89"/>
      <c r="F8" s="89"/>
      <c r="G8" s="89"/>
      <c r="I8" s="86"/>
      <c r="J8" s="87"/>
      <c r="K8" s="87"/>
      <c r="L8" s="88"/>
    </row>
    <row r="9" spans="1:12" ht="18" customHeight="1" x14ac:dyDescent="0.75">
      <c r="B9" s="18"/>
      <c r="C9" s="18"/>
      <c r="D9"/>
    </row>
    <row r="10" spans="1:12" ht="18" customHeight="1" x14ac:dyDescent="0.75">
      <c r="A10" s="94" t="s">
        <v>6</v>
      </c>
      <c r="B10" s="94" t="s">
        <v>7</v>
      </c>
      <c r="C10" s="98" t="s">
        <v>8</v>
      </c>
      <c r="D10" s="98"/>
      <c r="E10" s="98"/>
      <c r="F10" s="99" t="s">
        <v>9</v>
      </c>
      <c r="G10" s="99"/>
      <c r="H10" s="99"/>
      <c r="I10" s="95" t="s">
        <v>10</v>
      </c>
      <c r="J10" s="96"/>
      <c r="K10" s="96"/>
      <c r="L10" s="97"/>
    </row>
    <row r="11" spans="1:12" s="5" customFormat="1" ht="31.15" customHeight="1" x14ac:dyDescent="0.75">
      <c r="A11" s="94"/>
      <c r="B11" s="94"/>
      <c r="C11" s="6" t="s">
        <v>11</v>
      </c>
      <c r="D11" s="7" t="s">
        <v>12</v>
      </c>
      <c r="E11" s="8" t="s">
        <v>13</v>
      </c>
      <c r="F11" s="6" t="s">
        <v>11</v>
      </c>
      <c r="G11" s="7" t="s">
        <v>12</v>
      </c>
      <c r="H11" s="8" t="s">
        <v>13</v>
      </c>
      <c r="I11" s="9" t="s">
        <v>14</v>
      </c>
      <c r="J11" s="10" t="s">
        <v>15</v>
      </c>
      <c r="K11" s="11" t="s">
        <v>16</v>
      </c>
      <c r="L11" s="14" t="s">
        <v>17</v>
      </c>
    </row>
    <row r="12" spans="1:12" s="5" customFormat="1" ht="31.15" customHeight="1" x14ac:dyDescent="0.75">
      <c r="A12" s="91" t="s">
        <v>133</v>
      </c>
      <c r="B12" s="92"/>
      <c r="C12" s="92"/>
      <c r="D12" s="92"/>
      <c r="E12" s="92"/>
      <c r="F12" s="92"/>
      <c r="G12" s="92"/>
      <c r="H12" s="92"/>
      <c r="I12" s="92"/>
      <c r="J12" s="92"/>
      <c r="K12" s="92"/>
      <c r="L12" s="93"/>
    </row>
    <row r="13" spans="1:12" ht="60" customHeight="1" x14ac:dyDescent="0.75">
      <c r="A13" s="79">
        <v>1</v>
      </c>
      <c r="B13" s="77" t="s">
        <v>86</v>
      </c>
      <c r="C13" s="16">
        <f>COUNTIF('Criteria 1'!$B$3:$B$49,"Low")</f>
        <v>0</v>
      </c>
      <c r="D13" s="16">
        <f>COUNTIF('Criteria 1'!$B$3:$B$49,"Medium")</f>
        <v>0</v>
      </c>
      <c r="E13" s="16">
        <f>COUNTIF('Criteria 1'!$B$3:$B$49,"High")</f>
        <v>0</v>
      </c>
      <c r="F13" s="17">
        <f>COUNTIF('Criteria 1'!$C$3:$C$49,"Low")</f>
        <v>0</v>
      </c>
      <c r="G13" s="17">
        <f>COUNTIF('Criteria 1'!$C$3:$C$49,"Medium")</f>
        <v>0</v>
      </c>
      <c r="H13" s="17">
        <f>COUNTIF('Criteria 1'!$C$3:$C$49,"High")</f>
        <v>0</v>
      </c>
      <c r="I13" s="15">
        <f>COUNTIF('Criteria 1'!$D$3:$D$49,"Fully Compliant")</f>
        <v>0</v>
      </c>
      <c r="J13" s="15">
        <f>COUNTIF('Criteria 1'!$D$3:$D$49,"Partially Compliant")</f>
        <v>0</v>
      </c>
      <c r="K13" s="15">
        <f>COUNTIF('Criteria 1'!$D$3:$D$49,"Non Compliant")</f>
        <v>0</v>
      </c>
      <c r="L13" s="13"/>
    </row>
    <row r="14" spans="1:12" ht="73.75" x14ac:dyDescent="0.75">
      <c r="A14" s="3" t="s">
        <v>88</v>
      </c>
      <c r="B14" s="76" t="s">
        <v>87</v>
      </c>
      <c r="C14" s="16">
        <f>COUNTIF('Criteria 2a'!$B$3:$B$50,"Low")</f>
        <v>0</v>
      </c>
      <c r="D14" s="16">
        <f>COUNTIF('Criteria 2a'!$B$3:$B$50,"Medium")</f>
        <v>0</v>
      </c>
      <c r="E14" s="16">
        <f>COUNTIF('Criteria 2a'!$B$3:$B$50,"High")</f>
        <v>0</v>
      </c>
      <c r="F14" s="17">
        <f>COUNTIF('Criteria 2a'!$C$3:$C$50,"Low")</f>
        <v>0</v>
      </c>
      <c r="G14" s="17">
        <f>COUNTIF('Criteria 2a'!$C$3:$C$50,"Medium")</f>
        <v>0</v>
      </c>
      <c r="H14" s="17">
        <f>COUNTIF('Criteria 2a'!$C$3:$C$50,"High")</f>
        <v>0</v>
      </c>
      <c r="I14" s="15">
        <f>COUNTIF('Criteria 2a'!$D$3:$D$50,"Fully Compliant")</f>
        <v>0</v>
      </c>
      <c r="J14" s="15">
        <f>COUNTIF('Criteria 2a'!$D$3:$D$50,"Partially Compliant")</f>
        <v>0</v>
      </c>
      <c r="K14" s="15">
        <f>COUNTIF('Criteria 2a'!$D$3:$D$50,"Non Compliant")</f>
        <v>0</v>
      </c>
      <c r="L14" s="13"/>
    </row>
    <row r="15" spans="1:12" ht="59" x14ac:dyDescent="0.75">
      <c r="A15" s="3" t="s">
        <v>89</v>
      </c>
      <c r="B15" s="76" t="s">
        <v>90</v>
      </c>
      <c r="C15" s="16">
        <f>COUNTIF('Criteria 2b'!$B$3:$B$50,"Low")</f>
        <v>0</v>
      </c>
      <c r="D15" s="16">
        <f>COUNTIF('Criteria 2b'!$B$3:$B$50,"Medium")</f>
        <v>0</v>
      </c>
      <c r="E15" s="16">
        <f>COUNTIF('Criteria 2b'!$B$3:$B$50,"High")</f>
        <v>0</v>
      </c>
      <c r="F15" s="17">
        <f>COUNTIF('Criteria 2b'!$C$3:$C$50,"Low")</f>
        <v>0</v>
      </c>
      <c r="G15" s="17">
        <f>COUNTIF('Criteria 2b'!$C$3:$C$50,"Medium")</f>
        <v>0</v>
      </c>
      <c r="H15" s="17">
        <f>COUNTIF('Criteria 2b'!$C$3:$C$50,"High")</f>
        <v>0</v>
      </c>
      <c r="I15" s="15">
        <f>COUNTIF('Criteria 2b'!$D$3:$D$50,"Fully Compliant")</f>
        <v>0</v>
      </c>
      <c r="J15" s="15">
        <f>COUNTIF('Criteria 2b'!$D$3:$D$50,"Partially Compliant")</f>
        <v>0</v>
      </c>
      <c r="K15" s="15">
        <f>COUNTIF('Criteria 2b'!$D$3:$D$50,"Non Compliant")</f>
        <v>0</v>
      </c>
      <c r="L15" s="13"/>
    </row>
    <row r="16" spans="1:12" ht="88.5" x14ac:dyDescent="0.75">
      <c r="A16" s="3" t="s">
        <v>92</v>
      </c>
      <c r="B16" s="76" t="s">
        <v>91</v>
      </c>
      <c r="C16" s="16">
        <f>COUNTIF('Criteria 2c'!$B$3:$B$50,"Low")</f>
        <v>0</v>
      </c>
      <c r="D16" s="16">
        <f>COUNTIF('Criteria 2c'!$B$3:$B$50,"Medium")</f>
        <v>0</v>
      </c>
      <c r="E16" s="16">
        <f>COUNTIF('Criteria 2c'!$B$3:$B$50,"High")</f>
        <v>0</v>
      </c>
      <c r="F16" s="17">
        <f>COUNTIF('Criteria 2c'!$C$3:$C$50,"Low")</f>
        <v>0</v>
      </c>
      <c r="G16" s="17">
        <f>COUNTIF('Criteria 2c'!$C$3:$C$50,"Medium")</f>
        <v>0</v>
      </c>
      <c r="H16" s="17">
        <f>COUNTIF('Criteria 2c'!$C$3:$C$50,"High")</f>
        <v>0</v>
      </c>
      <c r="I16" s="15">
        <f>COUNTIF('Criteria 2c'!$D$3:$D$50,"Fully Compliant")</f>
        <v>0</v>
      </c>
      <c r="J16" s="15">
        <f>COUNTIF('Criteria 2c'!$D$3:$D$50,"Partially Compliant")</f>
        <v>0</v>
      </c>
      <c r="K16" s="15">
        <f>COUNTIF('Criteria 2c'!$D$3:$D$50,"Non Compliant")</f>
        <v>0</v>
      </c>
      <c r="L16" s="13"/>
    </row>
    <row r="17" spans="1:12" ht="58.5" customHeight="1" x14ac:dyDescent="0.75">
      <c r="A17" s="4">
        <v>3</v>
      </c>
      <c r="B17" s="76" t="s">
        <v>93</v>
      </c>
      <c r="C17" s="16">
        <f>COUNTIF('Criteria 3'!$B$3:$B$50,"Low")</f>
        <v>0</v>
      </c>
      <c r="D17" s="16">
        <f>COUNTIF('Criteria 3'!$B$3:$B$50,"Medium")</f>
        <v>0</v>
      </c>
      <c r="E17" s="16">
        <f>COUNTIF('Criteria 3'!$B$3:$B$50,"High")</f>
        <v>0</v>
      </c>
      <c r="F17" s="17">
        <f>COUNTIF('Criteria 3'!$C$3:$C$50,"Low")</f>
        <v>0</v>
      </c>
      <c r="G17" s="17">
        <f>COUNTIF('Criteria 3'!$C$3:$C$50,"Medium")</f>
        <v>0</v>
      </c>
      <c r="H17" s="17">
        <f>COUNTIF('Criteria 3'!$C$3:$C$50,"High")</f>
        <v>0</v>
      </c>
      <c r="I17" s="15">
        <f>COUNTIF('Criteria 3'!$D$3:$D$50,"Fully Compliant")</f>
        <v>0</v>
      </c>
      <c r="J17" s="15">
        <f>COUNTIF('Criteria 3'!$D$3:$D$50,"Partially Compliant")</f>
        <v>0</v>
      </c>
      <c r="K17" s="15">
        <f>COUNTIF('Criteria 3'!$D$3:$D$50,"Non Compliant")</f>
        <v>0</v>
      </c>
      <c r="L17" s="13"/>
    </row>
    <row r="18" spans="1:12" ht="58.5" customHeight="1" x14ac:dyDescent="0.75">
      <c r="A18" s="4">
        <v>4</v>
      </c>
      <c r="B18" s="76" t="s">
        <v>94</v>
      </c>
      <c r="C18" s="16">
        <f>COUNTIF('Criteria 4 '!$B$3:$B$50,"Low")</f>
        <v>0</v>
      </c>
      <c r="D18" s="16">
        <f>COUNTIF('Criteria 4 '!$B$3:$B$50,"Medium")</f>
        <v>0</v>
      </c>
      <c r="E18" s="16">
        <f>COUNTIF('Criteria 4 '!$B$3:$B$50,"High")</f>
        <v>0</v>
      </c>
      <c r="F18" s="17">
        <f>COUNTIF('Criteria 4 '!$C$3:$C$50,"Low")</f>
        <v>0</v>
      </c>
      <c r="G18" s="17">
        <f>COUNTIF('Criteria 4 '!$C$3:$C$50,"Medium")</f>
        <v>0</v>
      </c>
      <c r="H18" s="17">
        <f>COUNTIF('Criteria 4 '!$C$3:$C$50,"High")</f>
        <v>0</v>
      </c>
      <c r="I18" s="15">
        <f>COUNTIF('Criteria 4 '!$D$3:$D$50,"Fully Compliant")</f>
        <v>0</v>
      </c>
      <c r="J18" s="15">
        <f>COUNTIF('Criteria 4 '!$D$3:$D$50,"Partially Compliant")</f>
        <v>0</v>
      </c>
      <c r="K18" s="15">
        <f>COUNTIF('Criteria 4 '!$D$3:$D$50,"Non Compliant")</f>
        <v>0</v>
      </c>
      <c r="L18" s="13"/>
    </row>
    <row r="19" spans="1:12" ht="58.5" customHeight="1" x14ac:dyDescent="0.75">
      <c r="A19" s="4">
        <v>5</v>
      </c>
      <c r="B19" s="76" t="s">
        <v>95</v>
      </c>
      <c r="C19" s="16">
        <f>COUNTIF('Criteria 5'!$B$3:$B$50,"Low")</f>
        <v>0</v>
      </c>
      <c r="D19" s="16">
        <f>COUNTIF('Criteria 5'!$B$3:$B$50,"Medium")</f>
        <v>0</v>
      </c>
      <c r="E19" s="16">
        <f>COUNTIF('Criteria 5'!$B$3:$B$50,"High")</f>
        <v>0</v>
      </c>
      <c r="F19" s="17">
        <f>COUNTIF('Criteria 5'!$C$3:$C$50,"Low")</f>
        <v>0</v>
      </c>
      <c r="G19" s="17">
        <f>COUNTIF('Criteria 5'!$C$3:$C$50,"Medium")</f>
        <v>0</v>
      </c>
      <c r="H19" s="17">
        <f>COUNTIF('Criteria 5'!$C$3:$C$50,"High")</f>
        <v>0</v>
      </c>
      <c r="I19" s="15">
        <f>COUNTIF('Criteria 5'!$D$3:$D$50,"Fully Compliant")</f>
        <v>0</v>
      </c>
      <c r="J19" s="15">
        <f>COUNTIF('Criteria 5'!$D$3:$D$50,"Partially Compliant")</f>
        <v>0</v>
      </c>
      <c r="K19" s="15">
        <f>COUNTIF('Criteria 5'!$D$3:$D$50,"Non Compliant")</f>
        <v>0</v>
      </c>
      <c r="L19" s="13"/>
    </row>
    <row r="20" spans="1:12" ht="58.5" customHeight="1" x14ac:dyDescent="0.75">
      <c r="A20" s="4" t="s">
        <v>96</v>
      </c>
      <c r="B20" s="76" t="s">
        <v>97</v>
      </c>
      <c r="C20" s="16">
        <f>COUNTIF('Criteria 6a'!$B$3:$B$50,"Low")</f>
        <v>0</v>
      </c>
      <c r="D20" s="16">
        <f>COUNTIF('Criteria 6a'!$B$3:$B$50,"Medium")</f>
        <v>0</v>
      </c>
      <c r="E20" s="16">
        <f>COUNTIF('Criteria 6a'!$B$3:$B$50,"High")</f>
        <v>0</v>
      </c>
      <c r="F20" s="17">
        <f>COUNTIF('Criteria 6a'!$C$3:$C$50,"Low")</f>
        <v>0</v>
      </c>
      <c r="G20" s="17">
        <f>COUNTIF('Criteria 6a'!$C$3:$C$50,"Medium")</f>
        <v>0</v>
      </c>
      <c r="H20" s="17">
        <f>COUNTIF('Criteria 6a'!$C$3:$C$50,"High")</f>
        <v>0</v>
      </c>
      <c r="I20" s="15">
        <f>COUNTIF('Criteria 6a'!$D$3:$D$50,"Fully Compliant")</f>
        <v>0</v>
      </c>
      <c r="J20" s="15">
        <f>COUNTIF('Criteria 6a'!$D$3:$D$50,"Partially Compliant")</f>
        <v>0</v>
      </c>
      <c r="K20" s="15">
        <f>COUNTIF('Criteria 6a'!$D$3:$D$50,"Non Compliant")</f>
        <v>0</v>
      </c>
      <c r="L20" s="13"/>
    </row>
    <row r="21" spans="1:12" ht="59" x14ac:dyDescent="0.75">
      <c r="A21" s="4" t="s">
        <v>99</v>
      </c>
      <c r="B21" s="76" t="s">
        <v>98</v>
      </c>
      <c r="C21" s="16">
        <f>COUNTIF('Criteria 6b'!$B$3:$B$50,"Low")</f>
        <v>0</v>
      </c>
      <c r="D21" s="16">
        <f>COUNTIF('Criteria 6b'!$B$3:$B$50,"Medium")</f>
        <v>0</v>
      </c>
      <c r="E21" s="16">
        <f>COUNTIF('Criteria 6b'!$B$3:$B$50,"High")</f>
        <v>0</v>
      </c>
      <c r="F21" s="17">
        <f>COUNTIF('Criteria 6b'!$C$3:$C$50,"Low")</f>
        <v>0</v>
      </c>
      <c r="G21" s="17">
        <f>COUNTIF('Criteria 6b'!$C$3:$C$50,"Medium")</f>
        <v>0</v>
      </c>
      <c r="H21" s="17">
        <f>COUNTIF('Criteria 6b'!$C$3:$C$50,"High")</f>
        <v>0</v>
      </c>
      <c r="I21" s="15">
        <f>COUNTIF('Criteria 6b'!$D$3:$D$50,"Fully Compliant")</f>
        <v>0</v>
      </c>
      <c r="J21" s="15">
        <f>COUNTIF('Criteria 6b'!$D$3:$D$50,"Partially Compliant")</f>
        <v>0</v>
      </c>
      <c r="K21" s="15">
        <f>COUNTIF('Criteria 6b'!$D$3:$D$50,"Non Compliant")</f>
        <v>0</v>
      </c>
      <c r="L21" s="13"/>
    </row>
    <row r="22" spans="1:12" ht="59" x14ac:dyDescent="0.75">
      <c r="A22" s="4" t="s">
        <v>100</v>
      </c>
      <c r="B22" s="76" t="s">
        <v>113</v>
      </c>
      <c r="C22" s="16">
        <f>COUNTIF('Criteria 6c'!$B$3:$B$50,"Low")</f>
        <v>0</v>
      </c>
      <c r="D22" s="16">
        <f>COUNTIF('Criteria 6c'!$B$3:$B$50,"Medium")</f>
        <v>0</v>
      </c>
      <c r="E22" s="16">
        <f>COUNTIF('Criteria 6c'!$B$3:$B$50,"High")</f>
        <v>0</v>
      </c>
      <c r="F22" s="17">
        <f>COUNTIF('Criteria 6c'!$C$3:$C$50,"Low")</f>
        <v>0</v>
      </c>
      <c r="G22" s="17">
        <f>COUNTIF('Criteria 6c'!$C$3:$C$50,"Medium")</f>
        <v>0</v>
      </c>
      <c r="H22" s="17">
        <f>COUNTIF('Criteria 6c'!$C$3:$C$50,"High")</f>
        <v>0</v>
      </c>
      <c r="I22" s="15">
        <f>COUNTIF('Criteria 6c'!$D$3:$D$50,"Fully Compliant")</f>
        <v>0</v>
      </c>
      <c r="J22" s="15">
        <f>COUNTIF('Criteria 6c'!$D$3:$D$50,"Partially Compliant")</f>
        <v>0</v>
      </c>
      <c r="K22" s="15">
        <f>COUNTIF('Criteria 6c'!$D$3:$D$50,"Non Compliant")</f>
        <v>0</v>
      </c>
      <c r="L22" s="13"/>
    </row>
    <row r="23" spans="1:12" ht="58.5" customHeight="1" x14ac:dyDescent="0.75">
      <c r="A23" s="4" t="s">
        <v>101</v>
      </c>
      <c r="B23" s="76" t="s">
        <v>114</v>
      </c>
      <c r="C23" s="16">
        <f>COUNTIF('Criteria 6d'!$B$3:$B$50,"Low")</f>
        <v>0</v>
      </c>
      <c r="D23" s="16">
        <f>COUNTIF('Criteria 6d'!$B$3:$B$50,"Medium")</f>
        <v>0</v>
      </c>
      <c r="E23" s="16">
        <f>COUNTIF('Criteria 6d'!$B$3:$B$50,"High")</f>
        <v>0</v>
      </c>
      <c r="F23" s="17">
        <f>COUNTIF('Criteria 6d'!$C$3:$C$50,"Low")</f>
        <v>0</v>
      </c>
      <c r="G23" s="17">
        <f>COUNTIF('Criteria 6d'!$C$3:$C$50,"Medium")</f>
        <v>0</v>
      </c>
      <c r="H23" s="17">
        <f>COUNTIF('Criteria 6d'!$C$3:$C$50,"High")</f>
        <v>0</v>
      </c>
      <c r="I23" s="15">
        <f>COUNTIF('Criteria 6d'!$D$3:$D$50,"Fully Compliant")</f>
        <v>0</v>
      </c>
      <c r="J23" s="15">
        <f>COUNTIF('Criteria 6d'!$D$3:$D$50,"Partially Compliant")</f>
        <v>0</v>
      </c>
      <c r="K23" s="15">
        <f>COUNTIF('Criteria 6d'!$D$3:$D$50,"Non Compliant")</f>
        <v>0</v>
      </c>
      <c r="L23" s="13"/>
    </row>
    <row r="24" spans="1:12" ht="58.5" customHeight="1" x14ac:dyDescent="0.75">
      <c r="A24" s="3" t="s">
        <v>102</v>
      </c>
      <c r="B24" s="76" t="s">
        <v>115</v>
      </c>
      <c r="C24" s="16">
        <f>COUNTIF('Criteria 6e'!$B$3:$B$50,"Low")</f>
        <v>0</v>
      </c>
      <c r="D24" s="16">
        <f>COUNTIF('Criteria 6e'!$B$3:$B$50,"Medium")</f>
        <v>0</v>
      </c>
      <c r="E24" s="16">
        <f>COUNTIF('Criteria 6e'!$B$3:$B$50,"High")</f>
        <v>0</v>
      </c>
      <c r="F24" s="17">
        <f>COUNTIF('Criteria 6e'!$C$3:$C$50,"Low")</f>
        <v>0</v>
      </c>
      <c r="G24" s="17">
        <f>COUNTIF('Criteria 6e'!$C$3:$C$50,"Medium")</f>
        <v>0</v>
      </c>
      <c r="H24" s="17">
        <f>COUNTIF('Criteria 6e'!$C$3:$C$50,"High")</f>
        <v>0</v>
      </c>
      <c r="I24" s="15">
        <f>COUNTIF('Criteria 6e'!$D$3:$D$50,"Fully Compliant")</f>
        <v>0</v>
      </c>
      <c r="J24" s="15">
        <f>COUNTIF('Criteria 6e'!$D$3:$D$50,"Partially Compliant")</f>
        <v>0</v>
      </c>
      <c r="K24" s="15">
        <f>COUNTIF('Criteria 6e'!$D$3:$D$50,"Non Compliant")</f>
        <v>0</v>
      </c>
      <c r="L24" s="13"/>
    </row>
    <row r="25" spans="1:12" ht="58.5" customHeight="1" x14ac:dyDescent="0.75">
      <c r="A25" s="4" t="s">
        <v>103</v>
      </c>
      <c r="B25" s="76" t="s">
        <v>116</v>
      </c>
      <c r="C25" s="16">
        <f>COUNTIF('Criteria 6f'!$B$3:$B$50,"Low")</f>
        <v>0</v>
      </c>
      <c r="D25" s="16">
        <f>COUNTIF('Criteria 6f'!$B$3:$B$50,"Medium")</f>
        <v>0</v>
      </c>
      <c r="E25" s="16">
        <f>COUNTIF('Criteria 6f'!$B$3:$B$50,"High")</f>
        <v>0</v>
      </c>
      <c r="F25" s="17">
        <f>COUNTIF('Criteria 6f'!$C$3:$C$50,"Low")</f>
        <v>0</v>
      </c>
      <c r="G25" s="17">
        <f>COUNTIF('Criteria 6f'!$C$3:$C$50,"Medium")</f>
        <v>0</v>
      </c>
      <c r="H25" s="17">
        <f>COUNTIF('Criteria 6f'!$C$3:$C$50,"High")</f>
        <v>0</v>
      </c>
      <c r="I25" s="15">
        <f>COUNTIF('Criteria 6f'!$D$3:$D$50,"Fully Compliant")</f>
        <v>0</v>
      </c>
      <c r="J25" s="15">
        <f>COUNTIF('Criteria 6f'!$D$3:$D$50,"Partially Compliant")</f>
        <v>0</v>
      </c>
      <c r="K25" s="15">
        <f>COUNTIF('Criteria 6f'!$D$3:$D$50,"Non Compliant")</f>
        <v>0</v>
      </c>
      <c r="L25" s="13"/>
    </row>
    <row r="26" spans="1:12" ht="59" x14ac:dyDescent="0.75">
      <c r="A26" s="3" t="s">
        <v>104</v>
      </c>
      <c r="B26" s="76" t="s">
        <v>112</v>
      </c>
      <c r="C26" s="16">
        <f>COUNTIF('Criteria 6g'!$B$3:$B$50,"Low")</f>
        <v>0</v>
      </c>
      <c r="D26" s="16">
        <f>COUNTIF('Criteria 6g'!$B$3:$B$50,"Medium")</f>
        <v>0</v>
      </c>
      <c r="E26" s="16">
        <f>COUNTIF('Criteria 6g'!$B$3:$B$50,"High")</f>
        <v>0</v>
      </c>
      <c r="F26" s="17">
        <f>COUNTIF('Criteria 6g'!$C$3:$C$50,"Low")</f>
        <v>0</v>
      </c>
      <c r="G26" s="17">
        <f>COUNTIF('Criteria 6g'!$C$3:$C$50,"Medium")</f>
        <v>0</v>
      </c>
      <c r="H26" s="17">
        <f>COUNTIF('Criteria 6g'!$C$3:$C$50,"High")</f>
        <v>0</v>
      </c>
      <c r="I26" s="15">
        <f>COUNTIF('Criteria 6g'!$D$3:$D$50,"Fully Compliant")</f>
        <v>0</v>
      </c>
      <c r="J26" s="15">
        <f>COUNTIF('Criteria 6g'!$D$3:$D$50,"Partially Compliant")</f>
        <v>0</v>
      </c>
      <c r="K26" s="15">
        <f>COUNTIF('Criteria 6g'!$D$3:$D$50,"Non Compliant")</f>
        <v>0</v>
      </c>
      <c r="L26" s="13"/>
    </row>
    <row r="27" spans="1:12" ht="60" customHeight="1" x14ac:dyDescent="0.75">
      <c r="A27" s="3" t="s">
        <v>105</v>
      </c>
      <c r="B27" s="76" t="s">
        <v>117</v>
      </c>
      <c r="C27" s="16">
        <f>COUNTIF('Criteria 6h'!$B$3:$B$50,"Low")</f>
        <v>0</v>
      </c>
      <c r="D27" s="16">
        <f>COUNTIF('Criteria 6h'!$B$3:$B$50,"Medium")</f>
        <v>0</v>
      </c>
      <c r="E27" s="16">
        <f>COUNTIF('Criteria 6h'!$B$3:$B$50,"High")</f>
        <v>0</v>
      </c>
      <c r="F27" s="17">
        <f>COUNTIF('Criteria 6h'!$C$3:$C$50,"Low")</f>
        <v>0</v>
      </c>
      <c r="G27" s="17">
        <f>COUNTIF('Criteria 6h'!$C$3:$C$50,"Medium")</f>
        <v>0</v>
      </c>
      <c r="H27" s="17">
        <f>COUNTIF('Criteria 6h'!$C$3:$C$50,"High")</f>
        <v>0</v>
      </c>
      <c r="I27" s="15">
        <f>COUNTIF('Criteria 6h'!$D$3:$D$50,"Fully Compliant")</f>
        <v>0</v>
      </c>
      <c r="J27" s="15">
        <f>COUNTIF('Criteria 6h'!$D$3:$D$50,"Partially Compliant")</f>
        <v>0</v>
      </c>
      <c r="K27" s="15">
        <f>COUNTIF('Criteria 6h'!$D$3:$D$50,"Non Compliant")</f>
        <v>0</v>
      </c>
      <c r="L27" s="13"/>
    </row>
    <row r="28" spans="1:12" ht="59" x14ac:dyDescent="0.75">
      <c r="A28" s="3" t="s">
        <v>106</v>
      </c>
      <c r="B28" s="76" t="s">
        <v>111</v>
      </c>
      <c r="C28" s="16">
        <f>COUNTIF('Criteria 6i'!$B$3:$B$50,"Low")</f>
        <v>0</v>
      </c>
      <c r="D28" s="16">
        <f>COUNTIF('Criteria 6i'!$B$3:$B$50,"Medium")</f>
        <v>0</v>
      </c>
      <c r="E28" s="16">
        <f>COUNTIF('Criteria 6i'!$B$3:$B$50,"High")</f>
        <v>0</v>
      </c>
      <c r="F28" s="17">
        <f>COUNTIF('Criteria 6i'!$C$3:$C$50,"Low")</f>
        <v>0</v>
      </c>
      <c r="G28" s="17">
        <f>COUNTIF('Criteria 6i'!$C$3:$C$50,"Medium")</f>
        <v>0</v>
      </c>
      <c r="H28" s="17">
        <f>COUNTIF('Criteria 6i'!$C$3:$C$50,"High")</f>
        <v>0</v>
      </c>
      <c r="I28" s="15">
        <f>COUNTIF('Criteria 6i'!$D$3:$D$50,"Fully Compliant")</f>
        <v>0</v>
      </c>
      <c r="J28" s="15">
        <f>COUNTIF('Criteria 6i'!$D$3:$D$50,"Partially Compliant")</f>
        <v>0</v>
      </c>
      <c r="K28" s="15">
        <f>COUNTIF('Criteria 6i'!$D$3:$D$50,"Non Compliant")</f>
        <v>0</v>
      </c>
      <c r="L28" s="13"/>
    </row>
    <row r="29" spans="1:12" ht="44.25" x14ac:dyDescent="0.75">
      <c r="A29" s="3" t="s">
        <v>107</v>
      </c>
      <c r="B29" s="76" t="s">
        <v>110</v>
      </c>
      <c r="C29" s="16">
        <f>COUNTIF('Criteria 6j'!$B$3:$B$50,"Low")</f>
        <v>0</v>
      </c>
      <c r="D29" s="16">
        <f>COUNTIF('Criteria 6j'!$B$3:$B$50,"Medium")</f>
        <v>0</v>
      </c>
      <c r="E29" s="16">
        <f>COUNTIF('Criteria 6j'!$B$3:$B$50,"High")</f>
        <v>0</v>
      </c>
      <c r="F29" s="17">
        <f>COUNTIF('Criteria 6j'!$C$3:$C$50,"Low")</f>
        <v>0</v>
      </c>
      <c r="G29" s="17">
        <f>COUNTIF('Criteria 6j'!$C$3:$C$50,"Medium")</f>
        <v>0</v>
      </c>
      <c r="H29" s="17">
        <f>COUNTIF('Criteria 6j'!$C$3:$C$50,"High")</f>
        <v>0</v>
      </c>
      <c r="I29" s="15">
        <f>COUNTIF('Criteria 6j'!$D$3:$D$50,"Fully Compliant")</f>
        <v>0</v>
      </c>
      <c r="J29" s="15">
        <f>COUNTIF('Criteria 6j'!$D$3:$D$50,"Partially Compliant")</f>
        <v>0</v>
      </c>
      <c r="K29" s="15">
        <f>COUNTIF('Criteria 6j'!$D$3:$D$50,"Non Compliant")</f>
        <v>0</v>
      </c>
      <c r="L29" s="13"/>
    </row>
    <row r="30" spans="1:12" ht="44.25" x14ac:dyDescent="0.75">
      <c r="A30" s="3" t="s">
        <v>108</v>
      </c>
      <c r="B30" s="76" t="s">
        <v>109</v>
      </c>
      <c r="C30" s="16">
        <f>COUNTIF('Criteria 6k'!$B$3:$B$50,"Low")</f>
        <v>0</v>
      </c>
      <c r="D30" s="16">
        <f>COUNTIF('Criteria 6k'!$B$3:$B$50,"Medium")</f>
        <v>0</v>
      </c>
      <c r="E30" s="16">
        <f>COUNTIF('Criteria 6k'!$B$3:$B$50,"High")</f>
        <v>0</v>
      </c>
      <c r="F30" s="17">
        <f>COUNTIF('Criteria 6k'!$C$3:$C$50,"Low")</f>
        <v>0</v>
      </c>
      <c r="G30" s="17">
        <f>COUNTIF('Criteria 6k'!$C$3:$C$50,"Medium")</f>
        <v>0</v>
      </c>
      <c r="H30" s="17">
        <f>COUNTIF('Criteria 6k'!$C$3:$C$50,"High")</f>
        <v>0</v>
      </c>
      <c r="I30" s="15">
        <f>COUNTIF('Criteria 6k'!$D$3:$D$50,"Fully Compliant")</f>
        <v>0</v>
      </c>
      <c r="J30" s="15">
        <f>COUNTIF('Criteria 6k'!$D$3:$D$50,"Partially Compliant")</f>
        <v>0</v>
      </c>
      <c r="K30" s="15">
        <f>COUNTIF('Criteria 6k'!$D$3:$D$50,"Non Compliant")</f>
        <v>0</v>
      </c>
      <c r="L30" s="13"/>
    </row>
    <row r="31" spans="1:12" ht="46.5" customHeight="1" x14ac:dyDescent="0.75">
      <c r="A31" s="3">
        <v>7</v>
      </c>
      <c r="B31" s="76" t="s">
        <v>118</v>
      </c>
      <c r="C31" s="16">
        <f>COUNTIF('Criteria 7'!$B$3:$B$50,"Low")</f>
        <v>0</v>
      </c>
      <c r="D31" s="16">
        <f>COUNTIF('Criteria 7'!$B$3:$B$50,"Medium")</f>
        <v>0</v>
      </c>
      <c r="E31" s="16">
        <f>COUNTIF('Criteria 7'!$B$3:$B$50,"High")</f>
        <v>0</v>
      </c>
      <c r="F31" s="17">
        <f>COUNTIF('Criteria 7'!$C$3:$C$50,"Low")</f>
        <v>0</v>
      </c>
      <c r="G31" s="17">
        <f>COUNTIF('Criteria 7'!$C$3:$C$50,"Medium")</f>
        <v>0</v>
      </c>
      <c r="H31" s="17">
        <f>COUNTIF('Criteria 7'!$C$3:$C$50,"High")</f>
        <v>0</v>
      </c>
      <c r="I31" s="15">
        <f>COUNTIF('Criteria 7'!$D$3:$D$50,"Fully Compliant")</f>
        <v>0</v>
      </c>
      <c r="J31" s="15">
        <f>COUNTIF('Criteria 7'!$D$3:$D$50,"Partially Compliant")</f>
        <v>0</v>
      </c>
      <c r="K31" s="15">
        <f>COUNTIF('Criteria 7'!$D$3:$D$50,"Non Compliant")</f>
        <v>0</v>
      </c>
      <c r="L31" s="13"/>
    </row>
    <row r="32" spans="1:12" ht="54.75" customHeight="1" x14ac:dyDescent="0.75">
      <c r="A32" s="3">
        <v>8</v>
      </c>
      <c r="B32" s="76" t="s">
        <v>119</v>
      </c>
      <c r="C32" s="16">
        <f>COUNTIF('Criteria 8'!$B$3:$B$50,"Low")</f>
        <v>0</v>
      </c>
      <c r="D32" s="16">
        <f>COUNTIF('Criteria 8'!$B$3:$B$50,"Medium")</f>
        <v>0</v>
      </c>
      <c r="E32" s="16">
        <f>COUNTIF('Criteria 8'!$B$3:$B$50,"High")</f>
        <v>0</v>
      </c>
      <c r="F32" s="17">
        <f>COUNTIF('Criteria 8'!$C$3:$C$50,"Low")</f>
        <v>0</v>
      </c>
      <c r="G32" s="17">
        <f>COUNTIF('Criteria 8'!$C$3:$C$50,"Medium")</f>
        <v>0</v>
      </c>
      <c r="H32" s="17">
        <f>COUNTIF('Criteria 8'!$C$3:$C$50,"High")</f>
        <v>0</v>
      </c>
      <c r="I32" s="15">
        <f>COUNTIF('Criteria 8'!$D$3:$D$50,"Fully Compliant")</f>
        <v>0</v>
      </c>
      <c r="J32" s="15">
        <f>COUNTIF('Criteria 8'!$D$3:$D$50,"Partially Compliant")</f>
        <v>0</v>
      </c>
      <c r="K32" s="15">
        <f>COUNTIF('Criteria 8'!$D$3:$D$50,"Non Compliant")</f>
        <v>0</v>
      </c>
      <c r="L32" s="13"/>
    </row>
    <row r="33" spans="1:12" ht="44.25" x14ac:dyDescent="0.75">
      <c r="A33" s="3">
        <v>9</v>
      </c>
      <c r="B33" s="76" t="s">
        <v>120</v>
      </c>
      <c r="C33" s="16">
        <f>COUNTIF('Criteria 9'!$B$3:$B$50,"Low")</f>
        <v>0</v>
      </c>
      <c r="D33" s="16">
        <f>COUNTIF('Criteria 9'!$B$3:$B$50,"Medium")</f>
        <v>0</v>
      </c>
      <c r="E33" s="16">
        <f>COUNTIF('Criteria 9'!$B$3:$B$50,"High")</f>
        <v>0</v>
      </c>
      <c r="F33" s="17">
        <f>COUNTIF('Criteria 9'!$C$3:$C$50,"Low")</f>
        <v>0</v>
      </c>
      <c r="G33" s="17">
        <f>COUNTIF('Criteria 9'!$C$3:$C$50,"Medium")</f>
        <v>0</v>
      </c>
      <c r="H33" s="17">
        <f>COUNTIF('Criteria 9'!$C$3:$C$50,"High")</f>
        <v>0</v>
      </c>
      <c r="I33" s="15">
        <f>COUNTIF('Criteria 9'!$D$3:$D$50,"Fully Compliant")</f>
        <v>0</v>
      </c>
      <c r="J33" s="15">
        <f>COUNTIF('Criteria 9'!$D$3:$D$50,"Partially Compliant")</f>
        <v>0</v>
      </c>
      <c r="K33" s="15">
        <f>COUNTIF('Criteria 9'!$D$3:$D$50,"Non Compliant")</f>
        <v>0</v>
      </c>
      <c r="L33" s="13"/>
    </row>
    <row r="34" spans="1:12" ht="71.25" customHeight="1" x14ac:dyDescent="0.75">
      <c r="A34" s="3">
        <v>10</v>
      </c>
      <c r="B34" s="76" t="s">
        <v>121</v>
      </c>
      <c r="C34" s="16">
        <f>COUNTIF('Criteria 10'!$B$3:$B$50,"Low")</f>
        <v>0</v>
      </c>
      <c r="D34" s="16">
        <f>COUNTIF('Criteria 10'!$B$3:$B$50,"Medium")</f>
        <v>0</v>
      </c>
      <c r="E34" s="16">
        <f>COUNTIF('Criteria 10'!$B$3:$B$50,"High")</f>
        <v>0</v>
      </c>
      <c r="F34" s="17">
        <f>COUNTIF('Criteria 10'!$C$3:$C$50,"Low")</f>
        <v>0</v>
      </c>
      <c r="G34" s="17">
        <f>COUNTIF('Criteria 10'!$C$3:$C$50,"Medium")</f>
        <v>0</v>
      </c>
      <c r="H34" s="17">
        <f>COUNTIF('Criteria 10'!$C$3:$C$50,"High")</f>
        <v>0</v>
      </c>
      <c r="I34" s="15">
        <f>COUNTIF('Criteria 10'!$D$3:$D$50,"Fully Compliant")</f>
        <v>0</v>
      </c>
      <c r="J34" s="15">
        <f>COUNTIF('Criteria 10'!$D$3:$D$50,"Partially Compliant")</f>
        <v>0</v>
      </c>
      <c r="K34" s="15">
        <f>COUNTIF('Criteria 10'!$D$3:$D$50,"Non Compliant")</f>
        <v>0</v>
      </c>
      <c r="L34" s="13"/>
    </row>
    <row r="35" spans="1:12" ht="60" customHeight="1" x14ac:dyDescent="0.75">
      <c r="A35" s="3" t="s">
        <v>122</v>
      </c>
      <c r="B35" s="12" t="s">
        <v>123</v>
      </c>
      <c r="C35" s="16">
        <f>COUNTIF('Criteria 11a'!$B$3:$B$50,"Low")</f>
        <v>0</v>
      </c>
      <c r="D35" s="16">
        <f>COUNTIF('Criteria 11a'!$B$3:$B$50,"Medium")</f>
        <v>0</v>
      </c>
      <c r="E35" s="16">
        <f>COUNTIF('Criteria 11a'!$B$3:$B$50,"High")</f>
        <v>0</v>
      </c>
      <c r="F35" s="17">
        <f>COUNTIF('Criteria 11a'!$C$3:$C$50,"Low")</f>
        <v>0</v>
      </c>
      <c r="G35" s="17">
        <f>COUNTIF('Criteria 11a'!$C$3:$C$50,"Medium")</f>
        <v>0</v>
      </c>
      <c r="H35" s="17">
        <f>COUNTIF('Criteria 11a'!$C$3:$C$50,"High")</f>
        <v>0</v>
      </c>
      <c r="I35" s="15">
        <f>COUNTIF('Criteria 11a'!$D$3:$D$50,"Fully Compliant")</f>
        <v>0</v>
      </c>
      <c r="J35" s="15">
        <f>COUNTIF('Criteria 11a'!$D$3:$D$50,"Partially Compliant")</f>
        <v>0</v>
      </c>
      <c r="K35" s="15">
        <f>COUNTIF('Criteria 11a'!$D$3:$D$50,"Non Compliant")</f>
        <v>0</v>
      </c>
      <c r="L35" s="13"/>
    </row>
    <row r="36" spans="1:12" ht="73.75" x14ac:dyDescent="0.75">
      <c r="A36" s="3" t="s">
        <v>124</v>
      </c>
      <c r="B36" s="12" t="s">
        <v>125</v>
      </c>
      <c r="C36" s="16">
        <f>COUNTIF('Criteria 11b'!$B$3:$B$50,"Low")</f>
        <v>0</v>
      </c>
      <c r="D36" s="16">
        <f>COUNTIF('Criteria 11b'!$B$3:$B$50,"Medium")</f>
        <v>0</v>
      </c>
      <c r="E36" s="16">
        <f>COUNTIF('Criteria 11b'!$B$3:$B$50,"High")</f>
        <v>0</v>
      </c>
      <c r="F36" s="17">
        <f>COUNTIF('Criteria 11b'!$C$3:$C$50,"Low")</f>
        <v>0</v>
      </c>
      <c r="G36" s="17">
        <f>COUNTIF('Criteria 11b'!$C$3:$C$50,"Medium")</f>
        <v>0</v>
      </c>
      <c r="H36" s="17">
        <f>COUNTIF('Criteria 11b'!$C$3:$C$50,"High")</f>
        <v>0</v>
      </c>
      <c r="I36" s="15">
        <f>COUNTIF('Criteria 11b'!$D$3:$D$50,"Fully Compliant")</f>
        <v>0</v>
      </c>
      <c r="J36" s="15">
        <f>COUNTIF('Criteria 11b'!$D$3:$D$50,"Partially Compliant")</f>
        <v>0</v>
      </c>
      <c r="K36" s="15">
        <f>COUNTIF('Criteria 11b'!$D$3:$D$50,"Non Compliant")</f>
        <v>0</v>
      </c>
      <c r="L36" s="13"/>
    </row>
    <row r="37" spans="1:12" ht="29.5" x14ac:dyDescent="0.75">
      <c r="A37" s="4">
        <v>12</v>
      </c>
      <c r="B37" s="76" t="s">
        <v>126</v>
      </c>
      <c r="C37" s="16">
        <f>COUNTIF('Criteria 12'!$B$3:$B$50,"Low")</f>
        <v>0</v>
      </c>
      <c r="D37" s="16">
        <f>COUNTIF('Criteria 12'!$B$3:$B$50,"Medium")</f>
        <v>0</v>
      </c>
      <c r="E37" s="16">
        <f>COUNTIF('Criteria 12'!$B$3:$B$50,"High")</f>
        <v>0</v>
      </c>
      <c r="F37" s="17">
        <f>COUNTIF('Criteria 12'!$C$3:$C$50,"Low")</f>
        <v>0</v>
      </c>
      <c r="G37" s="17">
        <f>COUNTIF('Criteria 12'!$C$3:$C$50,"Medium")</f>
        <v>0</v>
      </c>
      <c r="H37" s="17">
        <f>COUNTIF('Criteria 12'!$C$3:$C$50,"High")</f>
        <v>0</v>
      </c>
      <c r="I37" s="15">
        <f>COUNTIF('Criteria 12'!$D$3:$D$50,"Fully Compliant")</f>
        <v>0</v>
      </c>
      <c r="J37" s="15">
        <f>COUNTIF('Criteria 12'!$D$3:$D$50,"Partially Compliant")</f>
        <v>0</v>
      </c>
      <c r="K37" s="15">
        <f>COUNTIF('Criteria 12'!$D$3:$D$50,"Non Compliant")</f>
        <v>0</v>
      </c>
      <c r="L37" s="13"/>
    </row>
    <row r="38" spans="1:12" ht="44.25" x14ac:dyDescent="0.75">
      <c r="A38" s="4" t="s">
        <v>127</v>
      </c>
      <c r="B38" s="76" t="s">
        <v>130</v>
      </c>
      <c r="C38" s="16">
        <f>COUNTIF('Criteria 13a'!$B$3:$B$50,"Low")</f>
        <v>0</v>
      </c>
      <c r="D38" s="16">
        <f>COUNTIF('Criteria 13a'!$B$3:$B$50,"Medium")</f>
        <v>0</v>
      </c>
      <c r="E38" s="16">
        <f>COUNTIF('Criteria 13a'!$B$3:$B$50,"High")</f>
        <v>0</v>
      </c>
      <c r="F38" s="17">
        <f>COUNTIF('Criteria 13a'!$C$3:$C$50,"Low")</f>
        <v>0</v>
      </c>
      <c r="G38" s="17">
        <f>COUNTIF('Criteria 13a'!$C$3:$C$50,"Medium")</f>
        <v>0</v>
      </c>
      <c r="H38" s="17">
        <f>COUNTIF('Criteria 13a'!$C$3:$C$50,"High")</f>
        <v>0</v>
      </c>
      <c r="I38" s="15">
        <f>COUNTIF('Criteria 13a'!$D$3:$D$50,"Fully Compliant")</f>
        <v>0</v>
      </c>
      <c r="J38" s="15">
        <f>COUNTIF('Criteria 13a'!$D$3:$D$50,"Partially Compliant")</f>
        <v>0</v>
      </c>
      <c r="K38" s="15">
        <f>COUNTIF('Criteria 13a'!$D$3:$D$50,"Non Compliant")</f>
        <v>0</v>
      </c>
      <c r="L38" s="13"/>
    </row>
    <row r="39" spans="1:12" ht="48" customHeight="1" x14ac:dyDescent="0.75">
      <c r="A39" s="4" t="s">
        <v>128</v>
      </c>
      <c r="B39" s="76" t="s">
        <v>131</v>
      </c>
      <c r="C39" s="16">
        <f>COUNTIF('Criteria 13b'!$B$3:$B$50,"Low")</f>
        <v>0</v>
      </c>
      <c r="D39" s="16">
        <f>COUNTIF('Criteria 13b'!$B$3:$B$50,"Medium")</f>
        <v>0</v>
      </c>
      <c r="E39" s="16">
        <f>COUNTIF('Criteria 13b'!$B$3:$B$50,"High")</f>
        <v>0</v>
      </c>
      <c r="F39" s="17">
        <f>COUNTIF('Criteria 13b'!$C$3:$C$50,"Low")</f>
        <v>0</v>
      </c>
      <c r="G39" s="17">
        <f>COUNTIF('Criteria 13b'!$C$3:$C$50,"Medium")</f>
        <v>0</v>
      </c>
      <c r="H39" s="17">
        <f>COUNTIF('Criteria 13b'!$C$3:$C$50,"High")</f>
        <v>0</v>
      </c>
      <c r="I39" s="15">
        <f>COUNTIF('Criteria 13b'!$D$3:$D$50,"Fully Compliant")</f>
        <v>0</v>
      </c>
      <c r="J39" s="15">
        <f>COUNTIF('Criteria 13b'!$D$3:$D$50,"Partially Compliant")</f>
        <v>0</v>
      </c>
      <c r="K39" s="15">
        <f>COUNTIF('Criteria 13b'!$D$3:$D$50,"Non Compliant")</f>
        <v>0</v>
      </c>
      <c r="L39" s="13"/>
    </row>
    <row r="40" spans="1:12" ht="44.25" x14ac:dyDescent="0.75">
      <c r="A40" s="4" t="s">
        <v>129</v>
      </c>
      <c r="B40" s="76" t="s">
        <v>132</v>
      </c>
      <c r="C40" s="78">
        <f>COUNTIF('Criteria 13c'!$B$3:$B$50,"Low")</f>
        <v>0</v>
      </c>
      <c r="D40" s="16">
        <f>COUNTIF('Criteria 13c'!$B$3:$B$50,"Medium")</f>
        <v>0</v>
      </c>
      <c r="E40" s="16">
        <f>COUNTIF('Criteria 13c'!$B$3:$B$50,"High")</f>
        <v>0</v>
      </c>
      <c r="F40" s="17">
        <f>COUNTIF('Criteria 13c'!$C$3:$C$50,"Low")</f>
        <v>0</v>
      </c>
      <c r="G40" s="17">
        <f>COUNTIF('Criteria 13c'!$C$3:$C$50,"Medium")</f>
        <v>0</v>
      </c>
      <c r="H40" s="17">
        <f>COUNTIF('Criteria 13c'!$C$3:$C$50,"High")</f>
        <v>0</v>
      </c>
      <c r="I40" s="15">
        <f>COUNTIF('Criteria 13c'!$D$3:$D$50,"Fully Compliant")</f>
        <v>0</v>
      </c>
      <c r="J40" s="15">
        <f>COUNTIF('Criteria 13c'!$D$3:$D$50,"Partially Compliant")</f>
        <v>0</v>
      </c>
      <c r="K40" s="15">
        <f>COUNTIF('Criteria 13c'!$D$3:$D$50,"Non Compliant")</f>
        <v>0</v>
      </c>
      <c r="L40" s="13"/>
    </row>
    <row r="41" spans="1:12" ht="30" customHeight="1" x14ac:dyDescent="0.75">
      <c r="A41" s="91" t="s">
        <v>134</v>
      </c>
      <c r="B41" s="92"/>
      <c r="C41" s="92"/>
      <c r="D41" s="92"/>
      <c r="E41" s="92"/>
      <c r="F41" s="92"/>
      <c r="G41" s="92"/>
      <c r="H41" s="92"/>
      <c r="I41" s="92"/>
      <c r="J41" s="92"/>
      <c r="K41" s="92"/>
      <c r="L41" s="93"/>
    </row>
    <row r="42" spans="1:12" ht="60" customHeight="1" x14ac:dyDescent="0.75">
      <c r="A42" s="3">
        <v>14</v>
      </c>
      <c r="B42" s="12" t="s">
        <v>135</v>
      </c>
      <c r="C42" s="16">
        <f>COUNTIF('Criteria 14'!$B$3:$B$50,"Low")</f>
        <v>0</v>
      </c>
      <c r="D42" s="16">
        <f>COUNTIF('Criteria 14'!$B$3:$B$50,"Medium")</f>
        <v>0</v>
      </c>
      <c r="E42" s="16">
        <f>COUNTIF('Criteria 14'!$B$3:$B$50,"High")</f>
        <v>0</v>
      </c>
      <c r="F42" s="17">
        <f>COUNTIF('Criteria 14'!$C$3:$C$50,"Low")</f>
        <v>0</v>
      </c>
      <c r="G42" s="17">
        <f>COUNTIF('Criteria 14'!$C$3:$C$50,"Medium")</f>
        <v>0</v>
      </c>
      <c r="H42" s="17">
        <f>COUNTIF('Criteria 14'!$C$3:$C$50,"High")</f>
        <v>0</v>
      </c>
      <c r="I42" s="15">
        <f>COUNTIF('Criteria 14'!$D$3:$D$50,"Fully Compliant")</f>
        <v>0</v>
      </c>
      <c r="J42" s="15">
        <f>COUNTIF('Criteria 14'!$D$3:$D$50,"Partially Compliant")</f>
        <v>0</v>
      </c>
      <c r="K42" s="15">
        <f>COUNTIF('Criteria 14'!$D$3:$D$50,"Non Compliant")</f>
        <v>0</v>
      </c>
      <c r="L42" s="13"/>
    </row>
    <row r="43" spans="1:12" ht="60" customHeight="1" thickBot="1" x14ac:dyDescent="0.9">
      <c r="A43" s="3">
        <v>15</v>
      </c>
      <c r="B43" s="12" t="s">
        <v>136</v>
      </c>
      <c r="C43" s="16">
        <f>COUNTIF('Criteria 15'!$B$3:$B$50,"Low")</f>
        <v>0</v>
      </c>
      <c r="D43" s="16">
        <f>COUNTIF('Criteria 15'!$B$3:$B$50,"Medium")</f>
        <v>0</v>
      </c>
      <c r="E43" s="16">
        <f>COUNTIF('Criteria 15'!$B$3:$B$50,"High")</f>
        <v>0</v>
      </c>
      <c r="F43" s="17">
        <f>COUNTIF('Criteria 15'!$C$3:$C$50,"Low")</f>
        <v>0</v>
      </c>
      <c r="G43" s="17">
        <f>COUNTIF('Criteria 15'!$C$3:$C$50,"Medium")</f>
        <v>0</v>
      </c>
      <c r="H43" s="17">
        <f>COUNTIF('Criteria 15'!$C$3:$C$50,"High")</f>
        <v>0</v>
      </c>
      <c r="I43" s="15">
        <f>COUNTIF('Criteria 15'!$D$3:$D$50,"Fully Compliant")</f>
        <v>0</v>
      </c>
      <c r="J43" s="15">
        <f>COUNTIF('Criteria 15'!$D$3:$D$50,"Partially Compliant")</f>
        <v>0</v>
      </c>
      <c r="K43" s="15">
        <f>COUNTIF('Criteria 15'!$D$3:$D$50,"Non Compliant")</f>
        <v>0</v>
      </c>
      <c r="L43" s="13"/>
    </row>
    <row r="44" spans="1:12" s="5" customFormat="1" ht="60" customHeight="1" thickTop="1" thickBot="1" x14ac:dyDescent="0.9">
      <c r="A44" s="64" t="s">
        <v>18</v>
      </c>
      <c r="B44" s="65"/>
      <c r="C44" s="66">
        <f t="shared" ref="C44:K44" si="0">SUM(C13:C43)</f>
        <v>0</v>
      </c>
      <c r="D44" s="66">
        <f t="shared" si="0"/>
        <v>0</v>
      </c>
      <c r="E44" s="66">
        <f t="shared" si="0"/>
        <v>0</v>
      </c>
      <c r="F44" s="67">
        <f t="shared" si="0"/>
        <v>0</v>
      </c>
      <c r="G44" s="67">
        <f t="shared" si="0"/>
        <v>0</v>
      </c>
      <c r="H44" s="68">
        <f t="shared" si="0"/>
        <v>0</v>
      </c>
      <c r="I44" s="72">
        <f t="shared" si="0"/>
        <v>0</v>
      </c>
      <c r="J44" s="73">
        <f t="shared" si="0"/>
        <v>0</v>
      </c>
      <c r="K44" s="73">
        <f t="shared" si="0"/>
        <v>0</v>
      </c>
      <c r="L44" s="74"/>
    </row>
    <row r="45" spans="1:12" ht="18" customHeight="1" thickTop="1" x14ac:dyDescent="0.75"/>
    <row r="55" spans="2:2" ht="18" customHeight="1" x14ac:dyDescent="0.75">
      <c r="B55" s="2" t="s">
        <v>84</v>
      </c>
    </row>
  </sheetData>
  <sheetProtection algorithmName="SHA-512" hashValue="XTufgtCZLHXCMj6NLlLJnhVGJBlDMhd6t1t1dIoRUHqgpa/DkgTJvfWPytilhQlXhb2oaysdLGgHekFc7eqICQ==" saltValue="G9M5sUCwtPAQ8Bt1skcM9A==" spinCount="100000" sheet="1" objects="1" scenarios="1"/>
  <protectedRanges>
    <protectedRange sqref="C5:G8" name="Contact Details"/>
  </protectedRanges>
  <mergeCells count="14">
    <mergeCell ref="A41:L41"/>
    <mergeCell ref="A12:L12"/>
    <mergeCell ref="A10:A11"/>
    <mergeCell ref="I10:L10"/>
    <mergeCell ref="B10:B11"/>
    <mergeCell ref="C10:E10"/>
    <mergeCell ref="F10:H10"/>
    <mergeCell ref="I4:L4"/>
    <mergeCell ref="I5:L8"/>
    <mergeCell ref="C5:G5"/>
    <mergeCell ref="C6:G6"/>
    <mergeCell ref="C7:G7"/>
    <mergeCell ref="C8:G8"/>
    <mergeCell ref="B4:G4"/>
  </mergeCells>
  <pageMargins left="0.7" right="0.7" top="0.75" bottom="0.75" header="0.3" footer="0.3"/>
  <pageSetup paperSize="8" scale="82" orientation="portrait"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8CA8A-1566-41A0-BC1A-468523093004}">
  <dimension ref="A1:H12"/>
  <sheetViews>
    <sheetView workbookViewId="0">
      <pane ySplit="1" topLeftCell="A2" activePane="bottomLeft" state="frozen"/>
      <selection pane="bottomLeft" activeCell="A4" sqref="A4"/>
    </sheetView>
  </sheetViews>
  <sheetFormatPr defaultColWidth="9" defaultRowHeight="39.4" customHeight="1" x14ac:dyDescent="0.75"/>
  <cols>
    <col min="1" max="1" width="76"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1" customHeight="1" x14ac:dyDescent="0.75">
      <c r="A1" s="30" t="s">
        <v>142</v>
      </c>
      <c r="B1" s="31" t="s">
        <v>8</v>
      </c>
      <c r="C1" s="31" t="s">
        <v>9</v>
      </c>
      <c r="D1" s="31" t="s">
        <v>10</v>
      </c>
      <c r="E1" s="31" t="s">
        <v>29</v>
      </c>
      <c r="F1" s="31" t="s">
        <v>30</v>
      </c>
      <c r="G1" s="42" t="s">
        <v>31</v>
      </c>
      <c r="H1" s="71" t="s">
        <v>32</v>
      </c>
    </row>
    <row r="2" spans="1:8" s="32" customFormat="1" ht="39.4"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299</v>
      </c>
      <c r="B3" s="3"/>
      <c r="C3" s="3"/>
      <c r="D3" s="4"/>
      <c r="E3" s="35"/>
      <c r="F3" s="36"/>
      <c r="G3" s="44"/>
      <c r="H3" s="35"/>
    </row>
    <row r="4" spans="1:8" ht="39.4" customHeight="1" x14ac:dyDescent="0.75">
      <c r="A4" s="34" t="s">
        <v>300</v>
      </c>
      <c r="B4" s="3"/>
      <c r="C4" s="3"/>
      <c r="D4" s="4"/>
      <c r="E4" s="35"/>
      <c r="F4" s="36"/>
      <c r="G4" s="44"/>
      <c r="H4" s="69"/>
    </row>
    <row r="5" spans="1:8" ht="39.4" customHeight="1" x14ac:dyDescent="0.75">
      <c r="A5" s="34" t="s">
        <v>301</v>
      </c>
      <c r="B5" s="3"/>
      <c r="C5" s="3"/>
      <c r="D5" s="4"/>
      <c r="E5" s="35"/>
      <c r="F5" s="36"/>
      <c r="G5" s="44"/>
      <c r="H5" s="35"/>
    </row>
    <row r="6" spans="1:8" ht="39.4" customHeight="1" x14ac:dyDescent="0.75">
      <c r="A6" s="34" t="s">
        <v>302</v>
      </c>
      <c r="B6" s="3"/>
      <c r="C6" s="3"/>
      <c r="D6" s="4"/>
      <c r="E6" s="35"/>
      <c r="F6" s="36"/>
      <c r="G6" s="44"/>
      <c r="H6" s="69"/>
    </row>
    <row r="7" spans="1:8" ht="39.4" customHeight="1" x14ac:dyDescent="0.75">
      <c r="A7" s="34" t="s">
        <v>303</v>
      </c>
      <c r="B7" s="3"/>
      <c r="C7" s="3"/>
      <c r="D7" s="4"/>
      <c r="E7" s="35"/>
      <c r="F7" s="36"/>
      <c r="G7" s="44"/>
      <c r="H7" s="35"/>
    </row>
    <row r="8" spans="1:8" ht="39.4" customHeight="1" x14ac:dyDescent="0.75">
      <c r="A8" s="34" t="s">
        <v>304</v>
      </c>
      <c r="B8" s="3"/>
      <c r="C8" s="3"/>
      <c r="D8" s="4"/>
      <c r="E8" s="35"/>
      <c r="F8" s="36"/>
      <c r="G8" s="44"/>
      <c r="H8" s="69"/>
    </row>
    <row r="9" spans="1:8" ht="39.4" customHeight="1" x14ac:dyDescent="0.75">
      <c r="A9" s="34" t="s">
        <v>305</v>
      </c>
      <c r="B9" s="3"/>
      <c r="C9" s="3"/>
      <c r="D9" s="4"/>
      <c r="E9" s="35"/>
      <c r="F9" s="36"/>
      <c r="G9" s="44"/>
      <c r="H9" s="35"/>
    </row>
    <row r="10" spans="1:8" ht="39.4" customHeight="1" x14ac:dyDescent="0.75">
      <c r="A10" s="34" t="s">
        <v>306</v>
      </c>
      <c r="B10" s="3"/>
      <c r="C10" s="3"/>
      <c r="D10" s="4"/>
      <c r="E10" s="35"/>
      <c r="F10" s="36"/>
      <c r="G10" s="44"/>
      <c r="H10" s="69"/>
    </row>
    <row r="11" spans="1:8" ht="39.4" customHeight="1" x14ac:dyDescent="0.75">
      <c r="A11" s="34" t="s">
        <v>307</v>
      </c>
      <c r="B11" s="3"/>
      <c r="C11" s="3"/>
      <c r="D11" s="4"/>
      <c r="E11" s="35"/>
      <c r="F11" s="36"/>
      <c r="G11" s="44"/>
      <c r="H11" s="40"/>
    </row>
    <row r="12" spans="1:8" ht="39.4" customHeight="1" x14ac:dyDescent="0.75">
      <c r="A12" s="34" t="s">
        <v>308</v>
      </c>
      <c r="B12" s="38"/>
      <c r="C12" s="38"/>
      <c r="D12" s="39"/>
      <c r="E12" s="40"/>
      <c r="F12" s="41"/>
      <c r="G12" s="45"/>
      <c r="H12" s="69"/>
    </row>
  </sheetData>
  <phoneticPr fontId="2" type="noConversion"/>
  <conditionalFormatting sqref="B2:B12">
    <cfRule type="cellIs" dxfId="126" priority="7" operator="equal">
      <formula>"Low"</formula>
    </cfRule>
    <cfRule type="cellIs" dxfId="125" priority="8" operator="equal">
      <formula>"Medium"</formula>
    </cfRule>
    <cfRule type="cellIs" dxfId="124" priority="9" operator="equal">
      <formula>"High"</formula>
    </cfRule>
  </conditionalFormatting>
  <conditionalFormatting sqref="C2:C12">
    <cfRule type="cellIs" dxfId="123" priority="4" operator="equal">
      <formula>"Low"</formula>
    </cfRule>
    <cfRule type="cellIs" dxfId="122" priority="5" operator="equal">
      <formula>"Medium"</formula>
    </cfRule>
    <cfRule type="cellIs" dxfId="121"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0E03539A-5F6D-4E9A-A677-763D40371F41}">
            <xm:f>Lists!$C$4</xm:f>
            <x14:dxf>
              <font>
                <color auto="1"/>
              </font>
              <fill>
                <patternFill>
                  <bgColor rgb="FFFF3300"/>
                </patternFill>
              </fill>
            </x14:dxf>
          </x14:cfRule>
          <x14:cfRule type="cellIs" priority="2" operator="equal" id="{61C4FB7C-97B6-4F70-9EA6-DE1F15CED8FE}">
            <xm:f>Lists!$C$3</xm:f>
            <x14:dxf>
              <font>
                <color auto="1"/>
              </font>
              <fill>
                <patternFill>
                  <bgColor rgb="FFFFC000"/>
                </patternFill>
              </fill>
            </x14:dxf>
          </x14:cfRule>
          <x14:cfRule type="cellIs" priority="3" operator="equal" id="{58EC8332-6C58-43BD-85D6-1A540D566D50}">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E458CFD-9BA3-42A0-BCD6-119EC38A7CE2}">
          <x14:formula1>
            <xm:f>Lists!$A$2:$A$4</xm:f>
          </x14:formula1>
          <xm:sqref>B2:B50</xm:sqref>
        </x14:dataValidation>
        <x14:dataValidation type="list" allowBlank="1" showInputMessage="1" showErrorMessage="1" xr:uid="{FE2BF123-0DE8-45F1-B770-BEAB7C8B7684}">
          <x14:formula1>
            <xm:f>Lists!$B$2:$B$4</xm:f>
          </x14:formula1>
          <xm:sqref>C2:C50</xm:sqref>
        </x14:dataValidation>
        <x14:dataValidation type="list" allowBlank="1" showInputMessage="1" showErrorMessage="1" xr:uid="{6069B9DE-FC91-4971-85A3-F4B78FDDFE94}">
          <x14:formula1>
            <xm:f>Lists!$C$2:$C$4</xm:f>
          </x14:formula1>
          <xm:sqref>D3:D50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3DEEE-4330-4B53-ADC8-CCD37314BEAF}">
  <dimension ref="A1:H12"/>
  <sheetViews>
    <sheetView workbookViewId="0">
      <pane ySplit="1" topLeftCell="A2" activePane="bottomLeft" state="frozen"/>
      <selection pane="bottomLeft" activeCell="B4" sqref="B4"/>
    </sheetView>
  </sheetViews>
  <sheetFormatPr defaultColWidth="9" defaultRowHeight="39.4" customHeight="1" x14ac:dyDescent="0.75"/>
  <cols>
    <col min="1" max="1" width="72.26953125"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45.75" customHeight="1" x14ac:dyDescent="0.75">
      <c r="A1" s="30" t="s">
        <v>143</v>
      </c>
      <c r="B1" s="31" t="s">
        <v>8</v>
      </c>
      <c r="C1" s="31" t="s">
        <v>9</v>
      </c>
      <c r="D1" s="31" t="s">
        <v>10</v>
      </c>
      <c r="E1" s="31" t="s">
        <v>29</v>
      </c>
      <c r="F1" s="31" t="s">
        <v>30</v>
      </c>
      <c r="G1" s="42" t="s">
        <v>31</v>
      </c>
      <c r="H1" s="71" t="s">
        <v>32</v>
      </c>
    </row>
    <row r="2" spans="1:8" s="32" customFormat="1" ht="39.4"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309</v>
      </c>
      <c r="B3" s="3"/>
      <c r="C3" s="3"/>
      <c r="D3" s="4"/>
      <c r="E3" s="35"/>
      <c r="F3" s="36"/>
      <c r="G3" s="44"/>
      <c r="H3" s="35"/>
    </row>
    <row r="4" spans="1:8" ht="39.4" customHeight="1" x14ac:dyDescent="0.75">
      <c r="A4" s="34" t="s">
        <v>310</v>
      </c>
      <c r="B4" s="3"/>
      <c r="C4" s="3"/>
      <c r="D4" s="4"/>
      <c r="E4" s="35"/>
      <c r="F4" s="36"/>
      <c r="G4" s="44"/>
      <c r="H4" s="69"/>
    </row>
    <row r="5" spans="1:8" ht="39.4" customHeight="1" x14ac:dyDescent="0.75">
      <c r="A5" s="34" t="s">
        <v>311</v>
      </c>
      <c r="B5" s="3"/>
      <c r="C5" s="3"/>
      <c r="D5" s="4"/>
      <c r="E5" s="35"/>
      <c r="F5" s="36"/>
      <c r="G5" s="44"/>
      <c r="H5" s="35"/>
    </row>
    <row r="6" spans="1:8" ht="39.4" customHeight="1" x14ac:dyDescent="0.75">
      <c r="A6" s="34" t="s">
        <v>312</v>
      </c>
      <c r="B6" s="3"/>
      <c r="C6" s="3"/>
      <c r="D6" s="4"/>
      <c r="E6" s="35"/>
      <c r="F6" s="36"/>
      <c r="G6" s="44"/>
      <c r="H6" s="69"/>
    </row>
    <row r="7" spans="1:8" ht="39.4" customHeight="1" x14ac:dyDescent="0.75">
      <c r="A7" s="34" t="s">
        <v>313</v>
      </c>
      <c r="B7" s="3"/>
      <c r="C7" s="3"/>
      <c r="D7" s="4"/>
      <c r="E7" s="35"/>
      <c r="F7" s="36"/>
      <c r="G7" s="44"/>
      <c r="H7" s="35"/>
    </row>
    <row r="8" spans="1:8" ht="39.4" customHeight="1" x14ac:dyDescent="0.75">
      <c r="A8" s="34" t="s">
        <v>314</v>
      </c>
      <c r="B8" s="3"/>
      <c r="C8" s="3"/>
      <c r="D8" s="4"/>
      <c r="E8" s="35"/>
      <c r="F8" s="36"/>
      <c r="G8" s="44"/>
      <c r="H8" s="69"/>
    </row>
    <row r="9" spans="1:8" ht="39.4" customHeight="1" x14ac:dyDescent="0.75">
      <c r="A9" s="34" t="s">
        <v>315</v>
      </c>
      <c r="B9" s="3"/>
      <c r="C9" s="3"/>
      <c r="D9" s="4"/>
      <c r="E9" s="35"/>
      <c r="F9" s="36"/>
      <c r="G9" s="44"/>
      <c r="H9" s="35"/>
    </row>
    <row r="10" spans="1:8" ht="39.4" customHeight="1" x14ac:dyDescent="0.75">
      <c r="A10" s="34" t="s">
        <v>316</v>
      </c>
      <c r="B10" s="3"/>
      <c r="C10" s="3"/>
      <c r="D10" s="4"/>
      <c r="E10" s="35"/>
      <c r="F10" s="36"/>
      <c r="G10" s="44"/>
      <c r="H10" s="69"/>
    </row>
    <row r="11" spans="1:8" ht="39.4" customHeight="1" x14ac:dyDescent="0.75">
      <c r="A11" s="34" t="s">
        <v>317</v>
      </c>
      <c r="B11" s="3"/>
      <c r="C11" s="3"/>
      <c r="D11" s="4"/>
      <c r="E11" s="35"/>
      <c r="F11" s="36"/>
      <c r="G11" s="44"/>
      <c r="H11" s="40"/>
    </row>
    <row r="12" spans="1:8" ht="39.4" customHeight="1" x14ac:dyDescent="0.75">
      <c r="A12" s="34" t="s">
        <v>318</v>
      </c>
      <c r="B12" s="38"/>
      <c r="C12" s="38"/>
      <c r="D12" s="39"/>
      <c r="E12" s="40"/>
      <c r="F12" s="41"/>
      <c r="G12" s="45"/>
      <c r="H12" s="69"/>
    </row>
  </sheetData>
  <phoneticPr fontId="2" type="noConversion"/>
  <conditionalFormatting sqref="B2:B12">
    <cfRule type="cellIs" dxfId="117" priority="7" operator="equal">
      <formula>"Low"</formula>
    </cfRule>
    <cfRule type="cellIs" dxfId="116" priority="8" operator="equal">
      <formula>"Medium"</formula>
    </cfRule>
    <cfRule type="cellIs" dxfId="115" priority="9" operator="equal">
      <formula>"High"</formula>
    </cfRule>
  </conditionalFormatting>
  <conditionalFormatting sqref="C2:C12">
    <cfRule type="cellIs" dxfId="114" priority="4" operator="equal">
      <formula>"Low"</formula>
    </cfRule>
    <cfRule type="cellIs" dxfId="113" priority="5" operator="equal">
      <formula>"Medium"</formula>
    </cfRule>
    <cfRule type="cellIs" dxfId="112"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B94E6AFE-B4BD-433F-AC69-935985340862}">
            <xm:f>Lists!$C$4</xm:f>
            <x14:dxf>
              <font>
                <color auto="1"/>
              </font>
              <fill>
                <patternFill>
                  <bgColor rgb="FFFF3300"/>
                </patternFill>
              </fill>
            </x14:dxf>
          </x14:cfRule>
          <x14:cfRule type="cellIs" priority="2" operator="equal" id="{E0192269-9F8A-4273-8194-C17F64E93B1D}">
            <xm:f>Lists!$C$3</xm:f>
            <x14:dxf>
              <font>
                <color auto="1"/>
              </font>
              <fill>
                <patternFill>
                  <bgColor rgb="FFFFC000"/>
                </patternFill>
              </fill>
            </x14:dxf>
          </x14:cfRule>
          <x14:cfRule type="cellIs" priority="3" operator="equal" id="{CF570B1E-FAF9-49EA-99C9-336EE3A339FD}">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9C2DB249-203E-4EA6-9A77-635D8D9B2521}">
          <x14:formula1>
            <xm:f>Lists!$C$2:$C$4</xm:f>
          </x14:formula1>
          <xm:sqref>D3:D50</xm:sqref>
        </x14:dataValidation>
        <x14:dataValidation type="list" allowBlank="1" showInputMessage="1" showErrorMessage="1" xr:uid="{777F2A66-EABB-4000-B116-2580357191C0}">
          <x14:formula1>
            <xm:f>Lists!$B$2:$B$4</xm:f>
          </x14:formula1>
          <xm:sqref>C2:C50</xm:sqref>
        </x14:dataValidation>
        <x14:dataValidation type="list" allowBlank="1" showInputMessage="1" showErrorMessage="1" xr:uid="{6CED29C6-D1CB-497A-A6A8-0500C656A80D}">
          <x14:formula1>
            <xm:f>Lists!$A$2:$A$4</xm:f>
          </x14:formula1>
          <xm:sqref>B2:B50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4DFF8-6BDE-482A-B6E2-66F0BC49D3A5}">
  <dimension ref="A1:H12"/>
  <sheetViews>
    <sheetView workbookViewId="0">
      <pane ySplit="1" topLeftCell="A2" activePane="bottomLeft" state="frozen"/>
      <selection pane="bottomLeft" activeCell="A3" sqref="A3"/>
    </sheetView>
  </sheetViews>
  <sheetFormatPr defaultColWidth="9" defaultRowHeight="39.4" customHeight="1" x14ac:dyDescent="0.75"/>
  <cols>
    <col min="1" max="1" width="72.26953125"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1" customHeight="1" x14ac:dyDescent="0.75">
      <c r="A1" s="30" t="s">
        <v>118</v>
      </c>
      <c r="B1" s="31" t="s">
        <v>8</v>
      </c>
      <c r="C1" s="31" t="s">
        <v>9</v>
      </c>
      <c r="D1" s="31" t="s">
        <v>10</v>
      </c>
      <c r="E1" s="31" t="s">
        <v>29</v>
      </c>
      <c r="F1" s="31" t="s">
        <v>30</v>
      </c>
      <c r="G1" s="42" t="s">
        <v>31</v>
      </c>
      <c r="H1" s="71" t="s">
        <v>32</v>
      </c>
    </row>
    <row r="2" spans="1:8" s="32" customFormat="1" ht="39.4"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319</v>
      </c>
      <c r="B3" s="3"/>
      <c r="C3" s="3"/>
      <c r="D3" s="4"/>
      <c r="E3" s="35"/>
      <c r="F3" s="36"/>
      <c r="G3" s="44"/>
      <c r="H3" s="35"/>
    </row>
    <row r="4" spans="1:8" ht="39.4" customHeight="1" x14ac:dyDescent="0.75">
      <c r="A4" s="34" t="s">
        <v>320</v>
      </c>
      <c r="B4" s="3"/>
      <c r="C4" s="3"/>
      <c r="D4" s="4"/>
      <c r="E4" s="35"/>
      <c r="F4" s="36"/>
      <c r="G4" s="44"/>
      <c r="H4" s="69"/>
    </row>
    <row r="5" spans="1:8" ht="39.4" customHeight="1" x14ac:dyDescent="0.75">
      <c r="A5" s="34" t="s">
        <v>321</v>
      </c>
      <c r="B5" s="3"/>
      <c r="C5" s="3"/>
      <c r="D5" s="4"/>
      <c r="E5" s="35"/>
      <c r="F5" s="36"/>
      <c r="G5" s="44"/>
      <c r="H5" s="35"/>
    </row>
    <row r="6" spans="1:8" ht="39.4" customHeight="1" x14ac:dyDescent="0.75">
      <c r="A6" s="34" t="s">
        <v>322</v>
      </c>
      <c r="B6" s="3"/>
      <c r="C6" s="3"/>
      <c r="D6" s="4"/>
      <c r="E6" s="35"/>
      <c r="F6" s="36"/>
      <c r="G6" s="44"/>
      <c r="H6" s="69"/>
    </row>
    <row r="7" spans="1:8" ht="39.4" customHeight="1" x14ac:dyDescent="0.75">
      <c r="A7" s="34" t="s">
        <v>323</v>
      </c>
      <c r="B7" s="3"/>
      <c r="C7" s="3"/>
      <c r="D7" s="4"/>
      <c r="E7" s="35"/>
      <c r="F7" s="36"/>
      <c r="G7" s="44"/>
      <c r="H7" s="35"/>
    </row>
    <row r="8" spans="1:8" ht="39.4" customHeight="1" x14ac:dyDescent="0.75">
      <c r="A8" s="34" t="s">
        <v>324</v>
      </c>
      <c r="B8" s="3"/>
      <c r="C8" s="3"/>
      <c r="D8" s="4"/>
      <c r="E8" s="35"/>
      <c r="F8" s="36"/>
      <c r="G8" s="44"/>
      <c r="H8" s="69"/>
    </row>
    <row r="9" spans="1:8" ht="39.4" customHeight="1" x14ac:dyDescent="0.75">
      <c r="A9" s="34" t="s">
        <v>325</v>
      </c>
      <c r="B9" s="3"/>
      <c r="C9" s="3"/>
      <c r="D9" s="4"/>
      <c r="E9" s="35"/>
      <c r="F9" s="36"/>
      <c r="G9" s="44"/>
      <c r="H9" s="35"/>
    </row>
    <row r="10" spans="1:8" ht="39.4" customHeight="1" x14ac:dyDescent="0.75">
      <c r="A10" s="34" t="s">
        <v>326</v>
      </c>
      <c r="B10" s="3"/>
      <c r="C10" s="3"/>
      <c r="D10" s="4"/>
      <c r="E10" s="35"/>
      <c r="F10" s="36"/>
      <c r="G10" s="44"/>
      <c r="H10" s="69"/>
    </row>
    <row r="11" spans="1:8" ht="39.4" customHeight="1" x14ac:dyDescent="0.75">
      <c r="A11" s="34" t="s">
        <v>327</v>
      </c>
      <c r="B11" s="3"/>
      <c r="C11" s="3"/>
      <c r="D11" s="4"/>
      <c r="E11" s="35"/>
      <c r="F11" s="36"/>
      <c r="G11" s="44"/>
      <c r="H11" s="40"/>
    </row>
    <row r="12" spans="1:8" ht="39.4" customHeight="1" x14ac:dyDescent="0.75">
      <c r="A12" s="34" t="s">
        <v>328</v>
      </c>
      <c r="B12" s="38"/>
      <c r="C12" s="38"/>
      <c r="D12" s="39"/>
      <c r="E12" s="40"/>
      <c r="F12" s="41"/>
      <c r="G12" s="45"/>
      <c r="H12" s="69"/>
    </row>
  </sheetData>
  <phoneticPr fontId="2" type="noConversion"/>
  <conditionalFormatting sqref="B2:B12">
    <cfRule type="cellIs" dxfId="108" priority="7" operator="equal">
      <formula>"Low"</formula>
    </cfRule>
    <cfRule type="cellIs" dxfId="107" priority="8" operator="equal">
      <formula>"Medium"</formula>
    </cfRule>
    <cfRule type="cellIs" dxfId="106" priority="9" operator="equal">
      <formula>"High"</formula>
    </cfRule>
  </conditionalFormatting>
  <conditionalFormatting sqref="C2:C12">
    <cfRule type="cellIs" dxfId="105" priority="4" operator="equal">
      <formula>"Low"</formula>
    </cfRule>
    <cfRule type="cellIs" dxfId="104" priority="5" operator="equal">
      <formula>"Medium"</formula>
    </cfRule>
    <cfRule type="cellIs" dxfId="103"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D625BBF8-823B-4729-B7EC-2A5B7E6DFC54}">
            <xm:f>Lists!$C$4</xm:f>
            <x14:dxf>
              <font>
                <color auto="1"/>
              </font>
              <fill>
                <patternFill>
                  <bgColor rgb="FFFF3300"/>
                </patternFill>
              </fill>
            </x14:dxf>
          </x14:cfRule>
          <x14:cfRule type="cellIs" priority="2" operator="equal" id="{29DF4510-0AEB-4671-8902-F345429F0300}">
            <xm:f>Lists!$C$3</xm:f>
            <x14:dxf>
              <font>
                <color auto="1"/>
              </font>
              <fill>
                <patternFill>
                  <bgColor rgb="FFFFC000"/>
                </patternFill>
              </fill>
            </x14:dxf>
          </x14:cfRule>
          <x14:cfRule type="cellIs" priority="3" operator="equal" id="{C6C9EADC-D2FA-482A-B1BD-6253ACF238EC}">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DE33B3E6-8B4E-494F-BE8B-D54EA226914C}">
          <x14:formula1>
            <xm:f>Lists!$A$2:$A$4</xm:f>
          </x14:formula1>
          <xm:sqref>B2:B50</xm:sqref>
        </x14:dataValidation>
        <x14:dataValidation type="list" allowBlank="1" showInputMessage="1" showErrorMessage="1" xr:uid="{6682B3B9-E953-46E0-BBB7-79886101696F}">
          <x14:formula1>
            <xm:f>Lists!$B$2:$B$4</xm:f>
          </x14:formula1>
          <xm:sqref>C2:C50</xm:sqref>
        </x14:dataValidation>
        <x14:dataValidation type="list" allowBlank="1" showInputMessage="1" showErrorMessage="1" xr:uid="{C0AF1F2B-FBFD-47E2-9D81-F14AF40C4C1C}">
          <x14:formula1>
            <xm:f>Lists!$C$2:$C$4</xm:f>
          </x14:formula1>
          <xm:sqref>D3:D50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ABD23-22E7-4ACF-B1A4-E70AFE9F9DD7}">
  <dimension ref="A1:H12"/>
  <sheetViews>
    <sheetView workbookViewId="0">
      <pane ySplit="1" topLeftCell="A2" activePane="bottomLeft" state="frozen"/>
      <selection pane="bottomLeft" activeCell="A2" sqref="A2"/>
    </sheetView>
  </sheetViews>
  <sheetFormatPr defaultColWidth="9" defaultRowHeight="39.4" customHeight="1" x14ac:dyDescent="0.75"/>
  <cols>
    <col min="1" max="1" width="72.26953125"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1.75" customHeight="1" x14ac:dyDescent="0.75">
      <c r="A1" s="30" t="s">
        <v>119</v>
      </c>
      <c r="B1" s="31" t="s">
        <v>8</v>
      </c>
      <c r="C1" s="31" t="s">
        <v>9</v>
      </c>
      <c r="D1" s="31" t="s">
        <v>10</v>
      </c>
      <c r="E1" s="31" t="s">
        <v>29</v>
      </c>
      <c r="F1" s="31" t="s">
        <v>30</v>
      </c>
      <c r="G1" s="42" t="s">
        <v>31</v>
      </c>
      <c r="H1" s="71" t="s">
        <v>32</v>
      </c>
    </row>
    <row r="2" spans="1:8" s="32" customFormat="1" ht="39.4"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64</v>
      </c>
      <c r="B3" s="3"/>
      <c r="C3" s="3"/>
      <c r="D3" s="4"/>
      <c r="E3" s="35"/>
      <c r="F3" s="36"/>
      <c r="G3" s="44"/>
      <c r="H3" s="35"/>
    </row>
    <row r="4" spans="1:8" ht="39.4" customHeight="1" x14ac:dyDescent="0.75">
      <c r="A4" s="34" t="s">
        <v>65</v>
      </c>
      <c r="B4" s="3"/>
      <c r="C4" s="3"/>
      <c r="D4" s="4"/>
      <c r="E4" s="35"/>
      <c r="F4" s="36"/>
      <c r="G4" s="44"/>
      <c r="H4" s="69"/>
    </row>
    <row r="5" spans="1:8" ht="39.4" customHeight="1" x14ac:dyDescent="0.75">
      <c r="A5" s="34" t="s">
        <v>66</v>
      </c>
      <c r="B5" s="3"/>
      <c r="C5" s="3"/>
      <c r="D5" s="4"/>
      <c r="E5" s="35"/>
      <c r="F5" s="36"/>
      <c r="G5" s="44"/>
      <c r="H5" s="35"/>
    </row>
    <row r="6" spans="1:8" ht="39.4" customHeight="1" x14ac:dyDescent="0.75">
      <c r="A6" s="34" t="s">
        <v>67</v>
      </c>
      <c r="B6" s="3"/>
      <c r="C6" s="3"/>
      <c r="D6" s="4"/>
      <c r="E6" s="35"/>
      <c r="F6" s="36"/>
      <c r="G6" s="44"/>
      <c r="H6" s="69"/>
    </row>
    <row r="7" spans="1:8" ht="39.4" customHeight="1" x14ac:dyDescent="0.75">
      <c r="A7" s="34" t="s">
        <v>68</v>
      </c>
      <c r="B7" s="3"/>
      <c r="C7" s="3"/>
      <c r="D7" s="4"/>
      <c r="E7" s="35"/>
      <c r="F7" s="36"/>
      <c r="G7" s="44"/>
      <c r="H7" s="35"/>
    </row>
    <row r="8" spans="1:8" ht="39.4" customHeight="1" x14ac:dyDescent="0.75">
      <c r="A8" s="34" t="s">
        <v>69</v>
      </c>
      <c r="B8" s="3"/>
      <c r="C8" s="3"/>
      <c r="D8" s="4"/>
      <c r="E8" s="35"/>
      <c r="F8" s="36"/>
      <c r="G8" s="44"/>
      <c r="H8" s="69"/>
    </row>
    <row r="9" spans="1:8" ht="39.4" customHeight="1" x14ac:dyDescent="0.75">
      <c r="A9" s="34" t="s">
        <v>70</v>
      </c>
      <c r="B9" s="3"/>
      <c r="C9" s="3"/>
      <c r="D9" s="4"/>
      <c r="E9" s="35"/>
      <c r="F9" s="36"/>
      <c r="G9" s="44"/>
      <c r="H9" s="35"/>
    </row>
    <row r="10" spans="1:8" ht="39.4" customHeight="1" x14ac:dyDescent="0.75">
      <c r="A10" s="34" t="s">
        <v>71</v>
      </c>
      <c r="B10" s="3"/>
      <c r="C10" s="3"/>
      <c r="D10" s="4"/>
      <c r="E10" s="35"/>
      <c r="F10" s="36"/>
      <c r="G10" s="44"/>
      <c r="H10" s="69"/>
    </row>
    <row r="11" spans="1:8" ht="39.4" customHeight="1" x14ac:dyDescent="0.75">
      <c r="A11" s="34" t="s">
        <v>72</v>
      </c>
      <c r="B11" s="3"/>
      <c r="C11" s="3"/>
      <c r="D11" s="4"/>
      <c r="E11" s="35"/>
      <c r="F11" s="36"/>
      <c r="G11" s="44"/>
      <c r="H11" s="40"/>
    </row>
    <row r="12" spans="1:8" ht="39.4" customHeight="1" x14ac:dyDescent="0.75">
      <c r="A12" s="34" t="s">
        <v>73</v>
      </c>
      <c r="B12" s="38"/>
      <c r="C12" s="38"/>
      <c r="D12" s="39"/>
      <c r="E12" s="40"/>
      <c r="F12" s="41"/>
      <c r="G12" s="45"/>
      <c r="H12" s="69"/>
    </row>
  </sheetData>
  <phoneticPr fontId="2" type="noConversion"/>
  <conditionalFormatting sqref="B2:B12">
    <cfRule type="cellIs" dxfId="99" priority="7" operator="equal">
      <formula>"Low"</formula>
    </cfRule>
    <cfRule type="cellIs" dxfId="98" priority="8" operator="equal">
      <formula>"Medium"</formula>
    </cfRule>
    <cfRule type="cellIs" dxfId="97" priority="9" operator="equal">
      <formula>"High"</formula>
    </cfRule>
  </conditionalFormatting>
  <conditionalFormatting sqref="C2:C12">
    <cfRule type="cellIs" dxfId="96" priority="4" operator="equal">
      <formula>"Low"</formula>
    </cfRule>
    <cfRule type="cellIs" dxfId="95" priority="5" operator="equal">
      <formula>"Medium"</formula>
    </cfRule>
    <cfRule type="cellIs" dxfId="94"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E0BCD611-6ABD-4D73-95BB-708FC43A2399}">
            <xm:f>Lists!$C$4</xm:f>
            <x14:dxf>
              <font>
                <color auto="1"/>
              </font>
              <fill>
                <patternFill>
                  <bgColor rgb="FFFF3300"/>
                </patternFill>
              </fill>
            </x14:dxf>
          </x14:cfRule>
          <x14:cfRule type="cellIs" priority="2" operator="equal" id="{4B36FD9A-C735-40C6-8FF0-FC5D3D283310}">
            <xm:f>Lists!$C$3</xm:f>
            <x14:dxf>
              <font>
                <color auto="1"/>
              </font>
              <fill>
                <patternFill>
                  <bgColor rgb="FFFFC000"/>
                </patternFill>
              </fill>
            </x14:dxf>
          </x14:cfRule>
          <x14:cfRule type="cellIs" priority="3" operator="equal" id="{83470483-4E0C-4E8D-A031-AF65DA713D92}">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CDBE945F-7F5D-4691-AAAF-310D7953C6C4}">
          <x14:formula1>
            <xm:f>Lists!$C$2:$C$4</xm:f>
          </x14:formula1>
          <xm:sqref>D3:D50</xm:sqref>
        </x14:dataValidation>
        <x14:dataValidation type="list" allowBlank="1" showInputMessage="1" showErrorMessage="1" xr:uid="{050985FF-609D-45CE-8487-028DDCBC6B7C}">
          <x14:formula1>
            <xm:f>Lists!$B$2:$B$4</xm:f>
          </x14:formula1>
          <xm:sqref>C2:C50</xm:sqref>
        </x14:dataValidation>
        <x14:dataValidation type="list" allowBlank="1" showInputMessage="1" showErrorMessage="1" xr:uid="{30B6B22B-A603-4196-B233-4E80EEDF91B1}">
          <x14:formula1>
            <xm:f>Lists!$A$2:$A$4</xm:f>
          </x14:formula1>
          <xm:sqref>B2:B50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9AAD5-3D7F-482B-AC77-662EF4D0E50D}">
  <dimension ref="A1:H12"/>
  <sheetViews>
    <sheetView workbookViewId="0">
      <pane ySplit="1" topLeftCell="A2" activePane="bottomLeft" state="frozen"/>
      <selection pane="bottomLeft" activeCell="A2" sqref="A2"/>
    </sheetView>
  </sheetViews>
  <sheetFormatPr defaultColWidth="9" defaultRowHeight="39.4" customHeight="1" x14ac:dyDescent="0.75"/>
  <cols>
    <col min="1" max="1" width="69.26953125"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94.9" customHeight="1" x14ac:dyDescent="0.75">
      <c r="A1" s="30" t="s">
        <v>120</v>
      </c>
      <c r="B1" s="31" t="s">
        <v>8</v>
      </c>
      <c r="C1" s="31" t="s">
        <v>9</v>
      </c>
      <c r="D1" s="31" t="s">
        <v>10</v>
      </c>
      <c r="E1" s="31" t="s">
        <v>29</v>
      </c>
      <c r="F1" s="31" t="s">
        <v>30</v>
      </c>
      <c r="G1" s="42" t="s">
        <v>31</v>
      </c>
      <c r="H1" s="71" t="s">
        <v>32</v>
      </c>
    </row>
    <row r="2" spans="1:8" s="32" customFormat="1" ht="39.4"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74</v>
      </c>
      <c r="B3" s="3"/>
      <c r="C3" s="3"/>
      <c r="D3" s="4"/>
      <c r="E3" s="35"/>
      <c r="F3" s="36"/>
      <c r="G3" s="44"/>
      <c r="H3" s="35"/>
    </row>
    <row r="4" spans="1:8" ht="39.4" customHeight="1" x14ac:dyDescent="0.75">
      <c r="A4" s="34" t="s">
        <v>75</v>
      </c>
      <c r="B4" s="3"/>
      <c r="C4" s="3"/>
      <c r="D4" s="4"/>
      <c r="E4" s="35"/>
      <c r="F4" s="36"/>
      <c r="G4" s="44"/>
      <c r="H4" s="69"/>
    </row>
    <row r="5" spans="1:8" ht="39.4" customHeight="1" x14ac:dyDescent="0.75">
      <c r="A5" s="34" t="s">
        <v>76</v>
      </c>
      <c r="B5" s="3"/>
      <c r="C5" s="3"/>
      <c r="D5" s="4"/>
      <c r="E5" s="35"/>
      <c r="F5" s="36"/>
      <c r="G5" s="44"/>
      <c r="H5" s="35"/>
    </row>
    <row r="6" spans="1:8" ht="39.4" customHeight="1" x14ac:dyDescent="0.75">
      <c r="A6" s="34" t="s">
        <v>77</v>
      </c>
      <c r="B6" s="3"/>
      <c r="C6" s="3"/>
      <c r="D6" s="4"/>
      <c r="E6" s="35"/>
      <c r="F6" s="36"/>
      <c r="G6" s="44"/>
      <c r="H6" s="69"/>
    </row>
    <row r="7" spans="1:8" ht="39.4" customHeight="1" x14ac:dyDescent="0.75">
      <c r="A7" s="34" t="s">
        <v>78</v>
      </c>
      <c r="B7" s="3"/>
      <c r="C7" s="3"/>
      <c r="D7" s="4"/>
      <c r="E7" s="35"/>
      <c r="F7" s="36"/>
      <c r="G7" s="44"/>
      <c r="H7" s="35"/>
    </row>
    <row r="8" spans="1:8" ht="39.4" customHeight="1" x14ac:dyDescent="0.75">
      <c r="A8" s="34" t="s">
        <v>79</v>
      </c>
      <c r="B8" s="3"/>
      <c r="C8" s="3"/>
      <c r="D8" s="4"/>
      <c r="E8" s="35"/>
      <c r="F8" s="36"/>
      <c r="G8" s="44"/>
      <c r="H8" s="69"/>
    </row>
    <row r="9" spans="1:8" ht="39.4" customHeight="1" x14ac:dyDescent="0.75">
      <c r="A9" s="34" t="s">
        <v>80</v>
      </c>
      <c r="B9" s="3"/>
      <c r="C9" s="3"/>
      <c r="D9" s="4"/>
      <c r="E9" s="35"/>
      <c r="F9" s="36"/>
      <c r="G9" s="44"/>
      <c r="H9" s="35"/>
    </row>
    <row r="10" spans="1:8" ht="39.4" customHeight="1" x14ac:dyDescent="0.75">
      <c r="A10" s="34" t="s">
        <v>81</v>
      </c>
      <c r="B10" s="3"/>
      <c r="C10" s="3"/>
      <c r="D10" s="4"/>
      <c r="E10" s="35"/>
      <c r="F10" s="36"/>
      <c r="G10" s="44"/>
      <c r="H10" s="69"/>
    </row>
    <row r="11" spans="1:8" ht="39.4" customHeight="1" x14ac:dyDescent="0.75">
      <c r="A11" s="34" t="s">
        <v>82</v>
      </c>
      <c r="B11" s="3"/>
      <c r="C11" s="3"/>
      <c r="D11" s="4"/>
      <c r="E11" s="35"/>
      <c r="F11" s="36"/>
      <c r="G11" s="44"/>
      <c r="H11" s="40"/>
    </row>
    <row r="12" spans="1:8" ht="39.4" customHeight="1" x14ac:dyDescent="0.75">
      <c r="A12" s="34" t="s">
        <v>83</v>
      </c>
      <c r="B12" s="38"/>
      <c r="C12" s="38"/>
      <c r="D12" s="39"/>
      <c r="E12" s="40"/>
      <c r="F12" s="41"/>
      <c r="G12" s="45"/>
      <c r="H12" s="69"/>
    </row>
  </sheetData>
  <phoneticPr fontId="2" type="noConversion"/>
  <conditionalFormatting sqref="B2:B12">
    <cfRule type="cellIs" dxfId="90" priority="7" operator="equal">
      <formula>"Low"</formula>
    </cfRule>
    <cfRule type="cellIs" dxfId="89" priority="8" operator="equal">
      <formula>"Medium"</formula>
    </cfRule>
    <cfRule type="cellIs" dxfId="88" priority="9" operator="equal">
      <formula>"High"</formula>
    </cfRule>
  </conditionalFormatting>
  <conditionalFormatting sqref="C2:C12">
    <cfRule type="cellIs" dxfId="87" priority="4" operator="equal">
      <formula>"Low"</formula>
    </cfRule>
    <cfRule type="cellIs" dxfId="86" priority="5" operator="equal">
      <formula>"Medium"</formula>
    </cfRule>
    <cfRule type="cellIs" dxfId="85"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E25586F9-CAA1-4445-880B-751B584E93CE}">
            <xm:f>Lists!$C$4</xm:f>
            <x14:dxf>
              <font>
                <color auto="1"/>
              </font>
              <fill>
                <patternFill>
                  <bgColor rgb="FFFF3300"/>
                </patternFill>
              </fill>
            </x14:dxf>
          </x14:cfRule>
          <x14:cfRule type="cellIs" priority="2" operator="equal" id="{C84EA5CD-591D-431E-B973-92792FA85B8B}">
            <xm:f>Lists!$C$3</xm:f>
            <x14:dxf>
              <font>
                <color auto="1"/>
              </font>
              <fill>
                <patternFill>
                  <bgColor rgb="FFFFC000"/>
                </patternFill>
              </fill>
            </x14:dxf>
          </x14:cfRule>
          <x14:cfRule type="cellIs" priority="3" operator="equal" id="{AC3899B8-D606-407F-9D3E-17A5D3A8CF0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CC9D385B-5277-4188-8149-3A6DBAEEDC11}">
          <x14:formula1>
            <xm:f>Lists!$A$2:$A$4</xm:f>
          </x14:formula1>
          <xm:sqref>B2:B50</xm:sqref>
        </x14:dataValidation>
        <x14:dataValidation type="list" allowBlank="1" showInputMessage="1" showErrorMessage="1" xr:uid="{A1685684-609C-4FDA-BD18-FC32FA57137B}">
          <x14:formula1>
            <xm:f>Lists!$B$2:$B$4</xm:f>
          </x14:formula1>
          <xm:sqref>C2:C50</xm:sqref>
        </x14:dataValidation>
        <x14:dataValidation type="list" allowBlank="1" showInputMessage="1" showErrorMessage="1" xr:uid="{245DFD4D-70F5-4110-89A7-549743973AC8}">
          <x14:formula1>
            <xm:f>Lists!$C$2:$C$4</xm:f>
          </x14:formula1>
          <xm:sqref>D3:D50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132C4-6AB9-4776-A6A2-8B97C5383B2A}">
  <dimension ref="A1:H12"/>
  <sheetViews>
    <sheetView workbookViewId="0">
      <pane ySplit="1" topLeftCell="A2" activePane="bottomLeft" state="frozen"/>
      <selection pane="bottomLeft" activeCell="A2" sqref="A2"/>
    </sheetView>
  </sheetViews>
  <sheetFormatPr defaultColWidth="9" defaultRowHeight="39.4" customHeight="1" x14ac:dyDescent="0.75"/>
  <cols>
    <col min="1" max="1" width="69.26953125"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64.150000000000006" customHeight="1" x14ac:dyDescent="0.75">
      <c r="A1" s="30" t="s">
        <v>121</v>
      </c>
      <c r="B1" s="31" t="s">
        <v>8</v>
      </c>
      <c r="C1" s="31" t="s">
        <v>9</v>
      </c>
      <c r="D1" s="31" t="s">
        <v>10</v>
      </c>
      <c r="E1" s="31" t="s">
        <v>29</v>
      </c>
      <c r="F1" s="31" t="s">
        <v>30</v>
      </c>
      <c r="G1" s="42" t="s">
        <v>31</v>
      </c>
      <c r="H1" s="71" t="s">
        <v>32</v>
      </c>
    </row>
    <row r="2" spans="1:8" s="32" customFormat="1" ht="39.4"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329</v>
      </c>
      <c r="B3" s="3"/>
      <c r="C3" s="3"/>
      <c r="D3" s="4"/>
      <c r="E3" s="35"/>
      <c r="F3" s="36"/>
      <c r="G3" s="44"/>
      <c r="H3" s="35"/>
    </row>
    <row r="4" spans="1:8" ht="39.4" customHeight="1" x14ac:dyDescent="0.75">
      <c r="A4" s="34" t="s">
        <v>330</v>
      </c>
      <c r="B4" s="3"/>
      <c r="C4" s="3"/>
      <c r="D4" s="4"/>
      <c r="E4" s="35"/>
      <c r="F4" s="36"/>
      <c r="G4" s="44"/>
      <c r="H4" s="69"/>
    </row>
    <row r="5" spans="1:8" ht="39.4" customHeight="1" x14ac:dyDescent="0.75">
      <c r="A5" s="34" t="s">
        <v>331</v>
      </c>
      <c r="B5" s="3"/>
      <c r="C5" s="3"/>
      <c r="D5" s="4"/>
      <c r="E5" s="35"/>
      <c r="F5" s="36"/>
      <c r="G5" s="44"/>
      <c r="H5" s="35"/>
    </row>
    <row r="6" spans="1:8" ht="39.4" customHeight="1" x14ac:dyDescent="0.75">
      <c r="A6" s="34" t="s">
        <v>332</v>
      </c>
      <c r="B6" s="3"/>
      <c r="C6" s="3"/>
      <c r="D6" s="4"/>
      <c r="E6" s="35"/>
      <c r="F6" s="36"/>
      <c r="G6" s="44"/>
      <c r="H6" s="69"/>
    </row>
    <row r="7" spans="1:8" ht="39.4" customHeight="1" x14ac:dyDescent="0.75">
      <c r="A7" s="34" t="s">
        <v>333</v>
      </c>
      <c r="B7" s="3"/>
      <c r="C7" s="3"/>
      <c r="D7" s="4"/>
      <c r="E7" s="35"/>
      <c r="F7" s="36"/>
      <c r="G7" s="44"/>
      <c r="H7" s="35"/>
    </row>
    <row r="8" spans="1:8" ht="39.4" customHeight="1" x14ac:dyDescent="0.75">
      <c r="A8" s="34" t="s">
        <v>334</v>
      </c>
      <c r="B8" s="3"/>
      <c r="C8" s="3"/>
      <c r="D8" s="4"/>
      <c r="E8" s="35"/>
      <c r="F8" s="36"/>
      <c r="G8" s="44"/>
      <c r="H8" s="69"/>
    </row>
    <row r="9" spans="1:8" ht="39.4" customHeight="1" x14ac:dyDescent="0.75">
      <c r="A9" s="34" t="s">
        <v>335</v>
      </c>
      <c r="B9" s="3"/>
      <c r="C9" s="3"/>
      <c r="D9" s="4"/>
      <c r="E9" s="35"/>
      <c r="F9" s="36"/>
      <c r="G9" s="44"/>
      <c r="H9" s="35"/>
    </row>
    <row r="10" spans="1:8" ht="39.4" customHeight="1" x14ac:dyDescent="0.75">
      <c r="A10" s="34" t="s">
        <v>336</v>
      </c>
      <c r="B10" s="3"/>
      <c r="C10" s="3"/>
      <c r="D10" s="4"/>
      <c r="E10" s="35"/>
      <c r="F10" s="36"/>
      <c r="G10" s="44"/>
      <c r="H10" s="69"/>
    </row>
    <row r="11" spans="1:8" ht="39.4" customHeight="1" x14ac:dyDescent="0.75">
      <c r="A11" s="34" t="s">
        <v>337</v>
      </c>
      <c r="B11" s="3"/>
      <c r="C11" s="3"/>
      <c r="D11" s="4"/>
      <c r="E11" s="35"/>
      <c r="F11" s="36"/>
      <c r="G11" s="44"/>
      <c r="H11" s="40"/>
    </row>
    <row r="12" spans="1:8" ht="39.4" customHeight="1" x14ac:dyDescent="0.75">
      <c r="A12" s="34" t="s">
        <v>338</v>
      </c>
      <c r="B12" s="38"/>
      <c r="C12" s="38"/>
      <c r="D12" s="39"/>
      <c r="E12" s="40"/>
      <c r="F12" s="41"/>
      <c r="G12" s="45"/>
      <c r="H12" s="69"/>
    </row>
  </sheetData>
  <phoneticPr fontId="2" type="noConversion"/>
  <conditionalFormatting sqref="B2:B12">
    <cfRule type="cellIs" dxfId="81" priority="7" operator="equal">
      <formula>"Low"</formula>
    </cfRule>
    <cfRule type="cellIs" dxfId="80" priority="8" operator="equal">
      <formula>"Medium"</formula>
    </cfRule>
    <cfRule type="cellIs" dxfId="79" priority="9" operator="equal">
      <formula>"High"</formula>
    </cfRule>
  </conditionalFormatting>
  <conditionalFormatting sqref="C2:C12">
    <cfRule type="cellIs" dxfId="78" priority="4" operator="equal">
      <formula>"Low"</formula>
    </cfRule>
    <cfRule type="cellIs" dxfId="77" priority="5" operator="equal">
      <formula>"Medium"</formula>
    </cfRule>
    <cfRule type="cellIs" dxfId="76"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1677A3B7-009F-49D7-83CD-A5B173022C32}">
            <xm:f>Lists!$C$4</xm:f>
            <x14:dxf>
              <font>
                <color auto="1"/>
              </font>
              <fill>
                <patternFill>
                  <bgColor rgb="FFFF3300"/>
                </patternFill>
              </fill>
            </x14:dxf>
          </x14:cfRule>
          <x14:cfRule type="cellIs" priority="2" operator="equal" id="{6D1F6927-D371-42B6-9F9A-CAF9D306B8D3}">
            <xm:f>Lists!$C$3</xm:f>
            <x14:dxf>
              <font>
                <color auto="1"/>
              </font>
              <fill>
                <patternFill>
                  <bgColor rgb="FFFFC000"/>
                </patternFill>
              </fill>
            </x14:dxf>
          </x14:cfRule>
          <x14:cfRule type="cellIs" priority="3" operator="equal" id="{3BB6758C-A031-4187-BDE1-3B7868F21949}">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3131DB0F-E7C3-44DF-949E-C285B5B72AD8}">
          <x14:formula1>
            <xm:f>Lists!$C$2:$C$4</xm:f>
          </x14:formula1>
          <xm:sqref>D3:D50</xm:sqref>
        </x14:dataValidation>
        <x14:dataValidation type="list" allowBlank="1" showInputMessage="1" showErrorMessage="1" xr:uid="{D54E995D-26F0-488A-91BA-0CD4489495F0}">
          <x14:formula1>
            <xm:f>Lists!$B$2:$B$4</xm:f>
          </x14:formula1>
          <xm:sqref>C2:C50</xm:sqref>
        </x14:dataValidation>
        <x14:dataValidation type="list" allowBlank="1" showInputMessage="1" showErrorMessage="1" xr:uid="{CFFACCF3-C541-40B7-BA7D-5E9B20A92388}">
          <x14:formula1>
            <xm:f>Lists!$A$2:$A$4</xm:f>
          </x14:formula1>
          <xm:sqref>B2:B50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9F23D-107C-4F00-B981-EB649FDE9444}">
  <dimension ref="A1:H12"/>
  <sheetViews>
    <sheetView workbookViewId="0">
      <pane ySplit="1" topLeftCell="A2" activePane="bottomLeft" state="frozen"/>
      <selection pane="bottomLeft" activeCell="A3" sqref="A3"/>
    </sheetView>
  </sheetViews>
  <sheetFormatPr defaultColWidth="9" defaultRowHeight="39.4" customHeight="1" x14ac:dyDescent="0.75"/>
  <cols>
    <col min="1" max="1" width="76"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81.75" customHeight="1" x14ac:dyDescent="0.75">
      <c r="A1" s="30" t="s">
        <v>28</v>
      </c>
      <c r="B1" s="31" t="s">
        <v>8</v>
      </c>
      <c r="C1" s="31" t="s">
        <v>9</v>
      </c>
      <c r="D1" s="31" t="s">
        <v>10</v>
      </c>
      <c r="E1" s="31" t="s">
        <v>29</v>
      </c>
      <c r="F1" s="31" t="s">
        <v>30</v>
      </c>
      <c r="G1" s="42" t="s">
        <v>31</v>
      </c>
      <c r="H1" s="71" t="s">
        <v>32</v>
      </c>
    </row>
    <row r="2" spans="1:8" s="32" customFormat="1" ht="39.4"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339</v>
      </c>
      <c r="B3" s="3"/>
      <c r="C3" s="3"/>
      <c r="D3" s="4"/>
      <c r="E3" s="35"/>
      <c r="F3" s="36"/>
      <c r="G3" s="44"/>
      <c r="H3" s="35"/>
    </row>
    <row r="4" spans="1:8" ht="39.4" customHeight="1" x14ac:dyDescent="0.75">
      <c r="A4" s="34" t="s">
        <v>340</v>
      </c>
      <c r="B4" s="3"/>
      <c r="C4" s="3"/>
      <c r="D4" s="4"/>
      <c r="E4" s="35"/>
      <c r="F4" s="36"/>
      <c r="G4" s="44"/>
      <c r="H4" s="69"/>
    </row>
    <row r="5" spans="1:8" ht="39.4" customHeight="1" x14ac:dyDescent="0.75">
      <c r="A5" s="34" t="s">
        <v>341</v>
      </c>
      <c r="B5" s="3"/>
      <c r="C5" s="3"/>
      <c r="D5" s="4"/>
      <c r="E5" s="35"/>
      <c r="F5" s="36"/>
      <c r="G5" s="44"/>
      <c r="H5" s="35"/>
    </row>
    <row r="6" spans="1:8" ht="39.4" customHeight="1" x14ac:dyDescent="0.75">
      <c r="A6" s="34" t="s">
        <v>342</v>
      </c>
      <c r="B6" s="3"/>
      <c r="C6" s="3"/>
      <c r="D6" s="4"/>
      <c r="E6" s="35"/>
      <c r="F6" s="36"/>
      <c r="G6" s="44"/>
      <c r="H6" s="69"/>
    </row>
    <row r="7" spans="1:8" ht="39.4" customHeight="1" x14ac:dyDescent="0.75">
      <c r="A7" s="34" t="s">
        <v>343</v>
      </c>
      <c r="B7" s="3"/>
      <c r="C7" s="3"/>
      <c r="D7" s="4"/>
      <c r="E7" s="35"/>
      <c r="F7" s="36"/>
      <c r="G7" s="44"/>
      <c r="H7" s="35"/>
    </row>
    <row r="8" spans="1:8" ht="39.4" customHeight="1" x14ac:dyDescent="0.75">
      <c r="A8" s="34" t="s">
        <v>344</v>
      </c>
      <c r="B8" s="3"/>
      <c r="C8" s="3"/>
      <c r="D8" s="4"/>
      <c r="E8" s="35"/>
      <c r="F8" s="36"/>
      <c r="G8" s="44"/>
      <c r="H8" s="69"/>
    </row>
    <row r="9" spans="1:8" ht="39.4" customHeight="1" x14ac:dyDescent="0.75">
      <c r="A9" s="34" t="s">
        <v>345</v>
      </c>
      <c r="B9" s="3"/>
      <c r="C9" s="3"/>
      <c r="D9" s="4"/>
      <c r="E9" s="35"/>
      <c r="F9" s="36"/>
      <c r="G9" s="44"/>
      <c r="H9" s="35"/>
    </row>
    <row r="10" spans="1:8" ht="39.4" customHeight="1" x14ac:dyDescent="0.75">
      <c r="A10" s="34" t="s">
        <v>346</v>
      </c>
      <c r="B10" s="3"/>
      <c r="C10" s="3"/>
      <c r="D10" s="4"/>
      <c r="E10" s="35"/>
      <c r="F10" s="36"/>
      <c r="G10" s="44"/>
      <c r="H10" s="69"/>
    </row>
    <row r="11" spans="1:8" ht="39.4" customHeight="1" x14ac:dyDescent="0.75">
      <c r="A11" s="34" t="s">
        <v>347</v>
      </c>
      <c r="B11" s="3"/>
      <c r="C11" s="3"/>
      <c r="D11" s="4"/>
      <c r="E11" s="35"/>
      <c r="F11" s="36"/>
      <c r="G11" s="44"/>
      <c r="H11" s="40"/>
    </row>
    <row r="12" spans="1:8" ht="39.4" customHeight="1" x14ac:dyDescent="0.75">
      <c r="A12" s="34" t="s">
        <v>348</v>
      </c>
      <c r="B12" s="38"/>
      <c r="C12" s="38"/>
      <c r="D12" s="39"/>
      <c r="E12" s="40"/>
      <c r="F12" s="41"/>
      <c r="G12" s="45"/>
      <c r="H12" s="69"/>
    </row>
  </sheetData>
  <phoneticPr fontId="2" type="noConversion"/>
  <conditionalFormatting sqref="B2:B12">
    <cfRule type="cellIs" dxfId="72" priority="7" operator="equal">
      <formula>"Low"</formula>
    </cfRule>
    <cfRule type="cellIs" dxfId="71" priority="8" operator="equal">
      <formula>"Medium"</formula>
    </cfRule>
    <cfRule type="cellIs" dxfId="70" priority="9" operator="equal">
      <formula>"High"</formula>
    </cfRule>
  </conditionalFormatting>
  <conditionalFormatting sqref="C2:C12">
    <cfRule type="cellIs" dxfId="69" priority="4" operator="equal">
      <formula>"Low"</formula>
    </cfRule>
    <cfRule type="cellIs" dxfId="68" priority="5" operator="equal">
      <formula>"Medium"</formula>
    </cfRule>
    <cfRule type="cellIs" dxfId="67"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A0B6CAAB-6ECE-4376-B036-E12192B2E3B1}">
            <xm:f>Lists!$C$4</xm:f>
            <x14:dxf>
              <font>
                <color auto="1"/>
              </font>
              <fill>
                <patternFill>
                  <bgColor rgb="FFFF3300"/>
                </patternFill>
              </fill>
            </x14:dxf>
          </x14:cfRule>
          <x14:cfRule type="cellIs" priority="2" operator="equal" id="{EF6BB6C2-FB8E-48DF-B702-1055EC82BEA3}">
            <xm:f>Lists!$C$3</xm:f>
            <x14:dxf>
              <font>
                <color auto="1"/>
              </font>
              <fill>
                <patternFill>
                  <bgColor rgb="FFFFC000"/>
                </patternFill>
              </fill>
            </x14:dxf>
          </x14:cfRule>
          <x14:cfRule type="cellIs" priority="3" operator="equal" id="{795B69FA-9696-41CA-AF8B-C3614C4E35F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D57A2BA8-B9E6-4962-8816-4B0ED65F449F}">
          <x14:formula1>
            <xm:f>Lists!$C$2:$C$4</xm:f>
          </x14:formula1>
          <xm:sqref>D3:D50</xm:sqref>
        </x14:dataValidation>
        <x14:dataValidation type="list" allowBlank="1" showInputMessage="1" showErrorMessage="1" xr:uid="{BD5011A2-D664-4F19-B70C-E898907598B0}">
          <x14:formula1>
            <xm:f>Lists!$B$2:$B$4</xm:f>
          </x14:formula1>
          <xm:sqref>C2:C50</xm:sqref>
        </x14:dataValidation>
        <x14:dataValidation type="list" allowBlank="1" showInputMessage="1" showErrorMessage="1" xr:uid="{21BD6A11-68F1-4246-84E0-BE8F7A569344}">
          <x14:formula1>
            <xm:f>Lists!$A$2:$A$4</xm:f>
          </x14:formula1>
          <xm:sqref>B2:B50</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75CA3-6C45-44A3-8C39-A27FA4406C6B}">
  <dimension ref="A1:H12"/>
  <sheetViews>
    <sheetView workbookViewId="0">
      <pane ySplit="1" topLeftCell="A2" activePane="bottomLeft" state="frozen"/>
      <selection pane="bottomLeft" activeCell="A11" sqref="A11"/>
    </sheetView>
  </sheetViews>
  <sheetFormatPr defaultColWidth="9" defaultRowHeight="39.4" customHeight="1" x14ac:dyDescent="0.75"/>
  <cols>
    <col min="1" max="1" width="70.1328125"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9.25" customHeight="1" x14ac:dyDescent="0.75">
      <c r="A1" s="30" t="s">
        <v>144</v>
      </c>
      <c r="B1" s="31" t="s">
        <v>8</v>
      </c>
      <c r="C1" s="31" t="s">
        <v>9</v>
      </c>
      <c r="D1" s="31" t="s">
        <v>10</v>
      </c>
      <c r="E1" s="31" t="s">
        <v>29</v>
      </c>
      <c r="F1" s="31" t="s">
        <v>30</v>
      </c>
      <c r="G1" s="42" t="s">
        <v>31</v>
      </c>
      <c r="H1" s="71" t="s">
        <v>32</v>
      </c>
    </row>
    <row r="2" spans="1:8" s="32" customFormat="1" ht="39.4"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349</v>
      </c>
      <c r="B3" s="3"/>
      <c r="C3" s="3"/>
      <c r="D3" s="4"/>
      <c r="E3" s="35"/>
      <c r="F3" s="36"/>
      <c r="G3" s="44"/>
      <c r="H3" s="35"/>
    </row>
    <row r="4" spans="1:8" ht="39.4" customHeight="1" x14ac:dyDescent="0.75">
      <c r="A4" s="34" t="s">
        <v>350</v>
      </c>
      <c r="B4" s="3"/>
      <c r="C4" s="3"/>
      <c r="D4" s="4"/>
      <c r="E4" s="35"/>
      <c r="F4" s="36"/>
      <c r="G4" s="44"/>
      <c r="H4" s="69"/>
    </row>
    <row r="5" spans="1:8" ht="39.4" customHeight="1" x14ac:dyDescent="0.75">
      <c r="A5" s="34" t="s">
        <v>351</v>
      </c>
      <c r="B5" s="3"/>
      <c r="C5" s="3"/>
      <c r="D5" s="4"/>
      <c r="E5" s="35"/>
      <c r="F5" s="36"/>
      <c r="G5" s="44"/>
      <c r="H5" s="35"/>
    </row>
    <row r="6" spans="1:8" ht="39.4" customHeight="1" x14ac:dyDescent="0.75">
      <c r="A6" s="34" t="s">
        <v>352</v>
      </c>
      <c r="B6" s="3"/>
      <c r="C6" s="3"/>
      <c r="D6" s="4"/>
      <c r="E6" s="35"/>
      <c r="F6" s="36"/>
      <c r="G6" s="44"/>
      <c r="H6" s="69"/>
    </row>
    <row r="7" spans="1:8" ht="39.4" customHeight="1" x14ac:dyDescent="0.75">
      <c r="A7" s="34" t="s">
        <v>353</v>
      </c>
      <c r="B7" s="3"/>
      <c r="C7" s="3"/>
      <c r="D7" s="4"/>
      <c r="E7" s="35"/>
      <c r="F7" s="36"/>
      <c r="G7" s="44"/>
      <c r="H7" s="35"/>
    </row>
    <row r="8" spans="1:8" ht="39.4" customHeight="1" x14ac:dyDescent="0.75">
      <c r="A8" s="34" t="s">
        <v>354</v>
      </c>
      <c r="B8" s="3"/>
      <c r="C8" s="3"/>
      <c r="D8" s="4"/>
      <c r="E8" s="35"/>
      <c r="F8" s="36"/>
      <c r="G8" s="44"/>
      <c r="H8" s="69"/>
    </row>
    <row r="9" spans="1:8" ht="39.4" customHeight="1" x14ac:dyDescent="0.75">
      <c r="A9" s="34" t="s">
        <v>355</v>
      </c>
      <c r="B9" s="3"/>
      <c r="C9" s="3"/>
      <c r="D9" s="4"/>
      <c r="E9" s="35"/>
      <c r="F9" s="36"/>
      <c r="G9" s="44"/>
      <c r="H9" s="35"/>
    </row>
    <row r="10" spans="1:8" ht="39.4" customHeight="1" x14ac:dyDescent="0.75">
      <c r="A10" s="34" t="s">
        <v>356</v>
      </c>
      <c r="B10" s="3"/>
      <c r="C10" s="3"/>
      <c r="D10" s="4"/>
      <c r="E10" s="35"/>
      <c r="F10" s="36"/>
      <c r="G10" s="44"/>
      <c r="H10" s="69"/>
    </row>
    <row r="11" spans="1:8" ht="39.4" customHeight="1" x14ac:dyDescent="0.75">
      <c r="A11" s="34" t="s">
        <v>358</v>
      </c>
      <c r="B11" s="3"/>
      <c r="C11" s="3"/>
      <c r="D11" s="4"/>
      <c r="E11" s="35"/>
      <c r="F11" s="36"/>
      <c r="G11" s="44"/>
      <c r="H11" s="40"/>
    </row>
    <row r="12" spans="1:8" ht="39.4" customHeight="1" x14ac:dyDescent="0.75">
      <c r="A12" s="34" t="s">
        <v>357</v>
      </c>
      <c r="B12" s="38"/>
      <c r="C12" s="38"/>
      <c r="D12" s="39"/>
      <c r="E12" s="40"/>
      <c r="F12" s="41"/>
      <c r="G12" s="45"/>
      <c r="H12" s="69"/>
    </row>
  </sheetData>
  <phoneticPr fontId="2" type="noConversion"/>
  <conditionalFormatting sqref="B2:B12">
    <cfRule type="cellIs" dxfId="63" priority="7" operator="equal">
      <formula>"Low"</formula>
    </cfRule>
    <cfRule type="cellIs" dxfId="62" priority="8" operator="equal">
      <formula>"Medium"</formula>
    </cfRule>
    <cfRule type="cellIs" dxfId="61" priority="9" operator="equal">
      <formula>"High"</formula>
    </cfRule>
  </conditionalFormatting>
  <conditionalFormatting sqref="C2:C12">
    <cfRule type="cellIs" dxfId="60" priority="4" operator="equal">
      <formula>"Low"</formula>
    </cfRule>
    <cfRule type="cellIs" dxfId="59" priority="5" operator="equal">
      <formula>"Medium"</formula>
    </cfRule>
    <cfRule type="cellIs" dxfId="58"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B099D0FF-B47D-48EC-9981-0B66566EA7F2}">
            <xm:f>Lists!$C$4</xm:f>
            <x14:dxf>
              <font>
                <color auto="1"/>
              </font>
              <fill>
                <patternFill>
                  <bgColor rgb="FFFF3300"/>
                </patternFill>
              </fill>
            </x14:dxf>
          </x14:cfRule>
          <x14:cfRule type="cellIs" priority="2" operator="equal" id="{E84D39E1-FEE9-4A46-86A5-C225D46E9D96}">
            <xm:f>Lists!$C$3</xm:f>
            <x14:dxf>
              <font>
                <color auto="1"/>
              </font>
              <fill>
                <patternFill>
                  <bgColor rgb="FFFFC000"/>
                </patternFill>
              </fill>
            </x14:dxf>
          </x14:cfRule>
          <x14:cfRule type="cellIs" priority="3" operator="equal" id="{144BC576-ADFD-4C99-B9E2-356DBE15DB2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BC57A056-7804-4B99-B82A-2CBF62D85333}">
          <x14:formula1>
            <xm:f>Lists!$A$2:$A$4</xm:f>
          </x14:formula1>
          <xm:sqref>B2:B50</xm:sqref>
        </x14:dataValidation>
        <x14:dataValidation type="list" allowBlank="1" showInputMessage="1" showErrorMessage="1" xr:uid="{14A211B0-2438-4E45-A40B-FFDD0C38E26C}">
          <x14:formula1>
            <xm:f>Lists!$B$2:$B$4</xm:f>
          </x14:formula1>
          <xm:sqref>C2:C50</xm:sqref>
        </x14:dataValidation>
        <x14:dataValidation type="list" allowBlank="1" showInputMessage="1" showErrorMessage="1" xr:uid="{0EE50A76-7086-4D34-BAEC-8D8A09DE0258}">
          <x14:formula1>
            <xm:f>Lists!$C$2:$C$4</xm:f>
          </x14:formula1>
          <xm:sqref>D3:D50</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CEEEC-5CEE-4BF7-85FE-3AF619F94344}">
  <dimension ref="A1:H12"/>
  <sheetViews>
    <sheetView workbookViewId="0">
      <pane ySplit="1" topLeftCell="A2" activePane="bottomLeft" state="frozen"/>
      <selection pane="bottomLeft" activeCell="A2" sqref="A2"/>
    </sheetView>
  </sheetViews>
  <sheetFormatPr defaultColWidth="9" defaultRowHeight="39.4" customHeight="1" x14ac:dyDescent="0.75"/>
  <cols>
    <col min="1" max="1" width="74.54296875"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2.5" customHeight="1" x14ac:dyDescent="0.75">
      <c r="A1" s="30" t="s">
        <v>126</v>
      </c>
      <c r="B1" s="31" t="s">
        <v>8</v>
      </c>
      <c r="C1" s="31" t="s">
        <v>9</v>
      </c>
      <c r="D1" s="31" t="s">
        <v>10</v>
      </c>
      <c r="E1" s="31" t="s">
        <v>29</v>
      </c>
      <c r="F1" s="31" t="s">
        <v>30</v>
      </c>
      <c r="G1" s="42" t="s">
        <v>31</v>
      </c>
      <c r="H1" s="71" t="s">
        <v>32</v>
      </c>
    </row>
    <row r="2" spans="1:8" s="32" customFormat="1" ht="39.4"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359</v>
      </c>
      <c r="B3" s="3"/>
      <c r="C3" s="3"/>
      <c r="D3" s="4"/>
      <c r="E3" s="35"/>
      <c r="F3" s="36"/>
      <c r="G3" s="44"/>
      <c r="H3" s="35"/>
    </row>
    <row r="4" spans="1:8" ht="39.4" customHeight="1" x14ac:dyDescent="0.75">
      <c r="A4" s="34" t="s">
        <v>360</v>
      </c>
      <c r="B4" s="3"/>
      <c r="C4" s="3"/>
      <c r="D4" s="4"/>
      <c r="E4" s="35"/>
      <c r="F4" s="36"/>
      <c r="G4" s="44"/>
      <c r="H4" s="69"/>
    </row>
    <row r="5" spans="1:8" ht="39.4" customHeight="1" x14ac:dyDescent="0.75">
      <c r="A5" s="34" t="s">
        <v>361</v>
      </c>
      <c r="B5" s="3"/>
      <c r="C5" s="3"/>
      <c r="D5" s="4"/>
      <c r="E5" s="35"/>
      <c r="F5" s="36"/>
      <c r="G5" s="44"/>
      <c r="H5" s="35"/>
    </row>
    <row r="6" spans="1:8" ht="39.4" customHeight="1" x14ac:dyDescent="0.75">
      <c r="A6" s="34" t="s">
        <v>362</v>
      </c>
      <c r="B6" s="3"/>
      <c r="C6" s="3"/>
      <c r="D6" s="4"/>
      <c r="E6" s="35"/>
      <c r="F6" s="36"/>
      <c r="G6" s="44"/>
      <c r="H6" s="69"/>
    </row>
    <row r="7" spans="1:8" ht="39.4" customHeight="1" x14ac:dyDescent="0.75">
      <c r="A7" s="34" t="s">
        <v>363</v>
      </c>
      <c r="B7" s="3"/>
      <c r="C7" s="3"/>
      <c r="D7" s="4"/>
      <c r="E7" s="35"/>
      <c r="F7" s="36"/>
      <c r="G7" s="44"/>
      <c r="H7" s="35"/>
    </row>
    <row r="8" spans="1:8" ht="39.4" customHeight="1" x14ac:dyDescent="0.75">
      <c r="A8" s="34" t="s">
        <v>364</v>
      </c>
      <c r="B8" s="3"/>
      <c r="C8" s="3"/>
      <c r="D8" s="4"/>
      <c r="E8" s="35"/>
      <c r="F8" s="36"/>
      <c r="G8" s="44"/>
      <c r="H8" s="69"/>
    </row>
    <row r="9" spans="1:8" ht="39.4" customHeight="1" x14ac:dyDescent="0.75">
      <c r="A9" s="34" t="s">
        <v>365</v>
      </c>
      <c r="B9" s="3"/>
      <c r="C9" s="3"/>
      <c r="D9" s="4"/>
      <c r="E9" s="35"/>
      <c r="F9" s="36"/>
      <c r="G9" s="44"/>
      <c r="H9" s="35"/>
    </row>
    <row r="10" spans="1:8" ht="39.4" customHeight="1" x14ac:dyDescent="0.75">
      <c r="A10" s="34" t="s">
        <v>366</v>
      </c>
      <c r="B10" s="3"/>
      <c r="C10" s="3"/>
      <c r="D10" s="4"/>
      <c r="E10" s="35"/>
      <c r="F10" s="36"/>
      <c r="G10" s="44"/>
      <c r="H10" s="69"/>
    </row>
    <row r="11" spans="1:8" ht="39.4" customHeight="1" x14ac:dyDescent="0.75">
      <c r="A11" s="34" t="s">
        <v>367</v>
      </c>
      <c r="B11" s="3"/>
      <c r="C11" s="3"/>
      <c r="D11" s="4"/>
      <c r="E11" s="35"/>
      <c r="F11" s="36"/>
      <c r="G11" s="44"/>
      <c r="H11" s="40"/>
    </row>
    <row r="12" spans="1:8" ht="39.4" customHeight="1" x14ac:dyDescent="0.75">
      <c r="A12" s="34" t="s">
        <v>368</v>
      </c>
      <c r="B12" s="38"/>
      <c r="C12" s="38"/>
      <c r="D12" s="39"/>
      <c r="E12" s="40"/>
      <c r="F12" s="41"/>
      <c r="G12" s="45"/>
      <c r="H12" s="69"/>
    </row>
  </sheetData>
  <phoneticPr fontId="2" type="noConversion"/>
  <conditionalFormatting sqref="B2:B12">
    <cfRule type="cellIs" dxfId="54" priority="7" operator="equal">
      <formula>"Low"</formula>
    </cfRule>
    <cfRule type="cellIs" dxfId="53" priority="8" operator="equal">
      <formula>"Medium"</formula>
    </cfRule>
    <cfRule type="cellIs" dxfId="52" priority="9" operator="equal">
      <formula>"High"</formula>
    </cfRule>
  </conditionalFormatting>
  <conditionalFormatting sqref="C2:C12">
    <cfRule type="cellIs" dxfId="51" priority="4" operator="equal">
      <formula>"Low"</formula>
    </cfRule>
    <cfRule type="cellIs" dxfId="50" priority="5" operator="equal">
      <formula>"Medium"</formula>
    </cfRule>
    <cfRule type="cellIs" dxfId="49"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6EFA8594-E921-4948-AA30-BE3E0A0ADE72}">
            <xm:f>Lists!$C$4</xm:f>
            <x14:dxf>
              <font>
                <color auto="1"/>
              </font>
              <fill>
                <patternFill>
                  <bgColor rgb="FFFF3300"/>
                </patternFill>
              </fill>
            </x14:dxf>
          </x14:cfRule>
          <x14:cfRule type="cellIs" priority="2" operator="equal" id="{76CCD267-4F40-40A3-8787-64DDC4D5AC89}">
            <xm:f>Lists!$C$3</xm:f>
            <x14:dxf>
              <font>
                <color auto="1"/>
              </font>
              <fill>
                <patternFill>
                  <bgColor rgb="FFFFC000"/>
                </patternFill>
              </fill>
            </x14:dxf>
          </x14:cfRule>
          <x14:cfRule type="cellIs" priority="3" operator="equal" id="{5B5048A5-2C85-460D-B178-8EED616A0CC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E225A18-7A70-4EDA-9126-C33BE0183063}">
          <x14:formula1>
            <xm:f>Lists!$C$2:$C$4</xm:f>
          </x14:formula1>
          <xm:sqref>D3:D50</xm:sqref>
        </x14:dataValidation>
        <x14:dataValidation type="list" allowBlank="1" showInputMessage="1" showErrorMessage="1" xr:uid="{81BF4CFE-45AA-4E91-AF99-3E18A01AC31B}">
          <x14:formula1>
            <xm:f>Lists!$B$2:$B$4</xm:f>
          </x14:formula1>
          <xm:sqref>C2:C50</xm:sqref>
        </x14:dataValidation>
        <x14:dataValidation type="list" allowBlank="1" showInputMessage="1" showErrorMessage="1" xr:uid="{361555BC-2DB0-4039-BCA0-6428F1FD93CD}">
          <x14:formula1>
            <xm:f>Lists!$A$2:$A$4</xm:f>
          </x14:formula1>
          <xm:sqref>B2:B50</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266C0-B632-4792-B4BB-3F5F013668E8}">
  <dimension ref="A1:H12"/>
  <sheetViews>
    <sheetView workbookViewId="0">
      <pane ySplit="1" topLeftCell="A2" activePane="bottomLeft" state="frozen"/>
      <selection pane="bottomLeft" activeCell="A2" sqref="A2"/>
    </sheetView>
  </sheetViews>
  <sheetFormatPr defaultColWidth="9" defaultRowHeight="39.4" customHeight="1" x14ac:dyDescent="0.75"/>
  <cols>
    <col min="1" max="1" width="74.54296875"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4" customHeight="1" x14ac:dyDescent="0.75">
      <c r="A1" s="30" t="s">
        <v>130</v>
      </c>
      <c r="B1" s="31" t="s">
        <v>8</v>
      </c>
      <c r="C1" s="31" t="s">
        <v>9</v>
      </c>
      <c r="D1" s="31" t="s">
        <v>10</v>
      </c>
      <c r="E1" s="31" t="s">
        <v>29</v>
      </c>
      <c r="F1" s="31" t="s">
        <v>30</v>
      </c>
      <c r="G1" s="42" t="s">
        <v>31</v>
      </c>
      <c r="H1" s="71" t="s">
        <v>32</v>
      </c>
    </row>
    <row r="2" spans="1:8" s="32" customFormat="1" ht="39.4"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369</v>
      </c>
      <c r="B3" s="3"/>
      <c r="C3" s="3"/>
      <c r="D3" s="4"/>
      <c r="E3" s="35"/>
      <c r="F3" s="36"/>
      <c r="G3" s="44"/>
      <c r="H3" s="35"/>
    </row>
    <row r="4" spans="1:8" ht="39.4" customHeight="1" x14ac:dyDescent="0.75">
      <c r="A4" s="34" t="s">
        <v>370</v>
      </c>
      <c r="B4" s="3"/>
      <c r="C4" s="3"/>
      <c r="D4" s="4"/>
      <c r="E4" s="35"/>
      <c r="F4" s="36"/>
      <c r="G4" s="44"/>
      <c r="H4" s="69"/>
    </row>
    <row r="5" spans="1:8" ht="39.4" customHeight="1" x14ac:dyDescent="0.75">
      <c r="A5" s="34" t="s">
        <v>371</v>
      </c>
      <c r="B5" s="3"/>
      <c r="C5" s="3"/>
      <c r="D5" s="4"/>
      <c r="E5" s="35"/>
      <c r="F5" s="36"/>
      <c r="G5" s="44"/>
      <c r="H5" s="35"/>
    </row>
    <row r="6" spans="1:8" ht="39.4" customHeight="1" x14ac:dyDescent="0.75">
      <c r="A6" s="34" t="s">
        <v>372</v>
      </c>
      <c r="B6" s="3"/>
      <c r="C6" s="3"/>
      <c r="D6" s="4"/>
      <c r="E6" s="35"/>
      <c r="F6" s="36"/>
      <c r="G6" s="44"/>
      <c r="H6" s="69"/>
    </row>
    <row r="7" spans="1:8" ht="39.4" customHeight="1" x14ac:dyDescent="0.75">
      <c r="A7" s="34" t="s">
        <v>373</v>
      </c>
      <c r="B7" s="3"/>
      <c r="C7" s="3"/>
      <c r="D7" s="4"/>
      <c r="E7" s="35"/>
      <c r="F7" s="36"/>
      <c r="G7" s="44"/>
      <c r="H7" s="35"/>
    </row>
    <row r="8" spans="1:8" ht="39.4" customHeight="1" x14ac:dyDescent="0.75">
      <c r="A8" s="34" t="s">
        <v>374</v>
      </c>
      <c r="B8" s="3"/>
      <c r="C8" s="3"/>
      <c r="D8" s="4"/>
      <c r="E8" s="35"/>
      <c r="F8" s="36"/>
      <c r="G8" s="44"/>
      <c r="H8" s="69"/>
    </row>
    <row r="9" spans="1:8" ht="39.4" customHeight="1" x14ac:dyDescent="0.75">
      <c r="A9" s="34" t="s">
        <v>375</v>
      </c>
      <c r="B9" s="3"/>
      <c r="C9" s="3"/>
      <c r="D9" s="4"/>
      <c r="E9" s="35"/>
      <c r="F9" s="36"/>
      <c r="G9" s="44"/>
      <c r="H9" s="35"/>
    </row>
    <row r="10" spans="1:8" ht="39.4" customHeight="1" x14ac:dyDescent="0.75">
      <c r="A10" s="34" t="s">
        <v>376</v>
      </c>
      <c r="B10" s="3"/>
      <c r="C10" s="3"/>
      <c r="D10" s="4"/>
      <c r="E10" s="35"/>
      <c r="F10" s="36"/>
      <c r="G10" s="44"/>
      <c r="H10" s="69"/>
    </row>
    <row r="11" spans="1:8" ht="39.4" customHeight="1" x14ac:dyDescent="0.75">
      <c r="A11" s="34" t="s">
        <v>377</v>
      </c>
      <c r="B11" s="3"/>
      <c r="C11" s="3"/>
      <c r="D11" s="4"/>
      <c r="E11" s="35"/>
      <c r="F11" s="36"/>
      <c r="G11" s="44"/>
      <c r="H11" s="40"/>
    </row>
    <row r="12" spans="1:8" ht="39.4" customHeight="1" x14ac:dyDescent="0.75">
      <c r="A12" s="34" t="s">
        <v>378</v>
      </c>
      <c r="B12" s="38"/>
      <c r="C12" s="38"/>
      <c r="D12" s="39"/>
      <c r="E12" s="40"/>
      <c r="F12" s="41"/>
      <c r="G12" s="45"/>
      <c r="H12" s="69"/>
    </row>
  </sheetData>
  <phoneticPr fontId="2" type="noConversion"/>
  <conditionalFormatting sqref="B2:B12">
    <cfRule type="cellIs" dxfId="45" priority="7" operator="equal">
      <formula>"Low"</formula>
    </cfRule>
    <cfRule type="cellIs" dxfId="44" priority="8" operator="equal">
      <formula>"Medium"</formula>
    </cfRule>
    <cfRule type="cellIs" dxfId="43" priority="9" operator="equal">
      <formula>"High"</formula>
    </cfRule>
  </conditionalFormatting>
  <conditionalFormatting sqref="C2:C12">
    <cfRule type="cellIs" dxfId="42" priority="4" operator="equal">
      <formula>"Low"</formula>
    </cfRule>
    <cfRule type="cellIs" dxfId="41" priority="5" operator="equal">
      <formula>"Medium"</formula>
    </cfRule>
    <cfRule type="cellIs" dxfId="40"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6C246DDE-1271-4953-AC67-657CCD5A4671}">
            <xm:f>Lists!$C$4</xm:f>
            <x14:dxf>
              <font>
                <color auto="1"/>
              </font>
              <fill>
                <patternFill>
                  <bgColor rgb="FFFF3300"/>
                </patternFill>
              </fill>
            </x14:dxf>
          </x14:cfRule>
          <x14:cfRule type="cellIs" priority="2" operator="equal" id="{817B6189-2752-4A91-9EE9-54E9A95E670F}">
            <xm:f>Lists!$C$3</xm:f>
            <x14:dxf>
              <font>
                <color auto="1"/>
              </font>
              <fill>
                <patternFill>
                  <bgColor rgb="FFFFC000"/>
                </patternFill>
              </fill>
            </x14:dxf>
          </x14:cfRule>
          <x14:cfRule type="cellIs" priority="3" operator="equal" id="{DBEDD51E-8170-4EBB-8D4E-6ACBC0CFFD49}">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5FECFA6-451B-4A17-89AD-818CAA43BCA5}">
          <x14:formula1>
            <xm:f>Lists!$A$2:$A$4</xm:f>
          </x14:formula1>
          <xm:sqref>B2:B50</xm:sqref>
        </x14:dataValidation>
        <x14:dataValidation type="list" allowBlank="1" showInputMessage="1" showErrorMessage="1" xr:uid="{75CF6658-C03F-4C2E-97E8-B1EC9ABACAB8}">
          <x14:formula1>
            <xm:f>Lists!$B$2:$B$4</xm:f>
          </x14:formula1>
          <xm:sqref>C2:C50</xm:sqref>
        </x14:dataValidation>
        <x14:dataValidation type="list" allowBlank="1" showInputMessage="1" showErrorMessage="1" xr:uid="{3B4EFDE4-2044-4E5B-9BB2-3F6778020B13}">
          <x14:formula1>
            <xm:f>Lists!$C$2:$C$4</xm:f>
          </x14:formula1>
          <xm:sqref>D3:D50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0F009-AD79-4D75-87D9-FC501CF1BB20}">
  <dimension ref="A1:AG24"/>
  <sheetViews>
    <sheetView workbookViewId="0">
      <selection activeCell="G19" sqref="G19"/>
    </sheetView>
  </sheetViews>
  <sheetFormatPr defaultRowHeight="14.75" x14ac:dyDescent="0.75"/>
  <cols>
    <col min="1" max="1" width="11.86328125" customWidth="1"/>
    <col min="2" max="2" width="18" customWidth="1"/>
    <col min="3" max="3" width="21" customWidth="1"/>
    <col min="4" max="4" width="17.40625" customWidth="1"/>
    <col min="5" max="33" width="10.40625" customWidth="1"/>
    <col min="34" max="36" width="10" customWidth="1"/>
  </cols>
  <sheetData>
    <row r="1" spans="1:33" x14ac:dyDescent="0.75">
      <c r="A1" s="1" t="s">
        <v>8</v>
      </c>
      <c r="B1" s="1" t="s">
        <v>9</v>
      </c>
      <c r="C1" s="1" t="s">
        <v>10</v>
      </c>
    </row>
    <row r="2" spans="1:33" x14ac:dyDescent="0.75">
      <c r="A2" t="s">
        <v>13</v>
      </c>
      <c r="B2" t="s">
        <v>13</v>
      </c>
      <c r="C2" t="s">
        <v>14</v>
      </c>
    </row>
    <row r="3" spans="1:33" x14ac:dyDescent="0.75">
      <c r="A3" t="s">
        <v>12</v>
      </c>
      <c r="B3" t="s">
        <v>12</v>
      </c>
      <c r="C3" t="s">
        <v>19</v>
      </c>
    </row>
    <row r="4" spans="1:33" x14ac:dyDescent="0.75">
      <c r="A4" t="s">
        <v>11</v>
      </c>
      <c r="B4" t="s">
        <v>11</v>
      </c>
      <c r="C4" t="s">
        <v>16</v>
      </c>
    </row>
    <row r="7" spans="1:33" x14ac:dyDescent="0.75">
      <c r="D7" s="3" t="s">
        <v>20</v>
      </c>
      <c r="E7" s="3" t="s">
        <v>145</v>
      </c>
      <c r="F7" s="3" t="s">
        <v>146</v>
      </c>
      <c r="G7" s="3" t="s">
        <v>147</v>
      </c>
      <c r="H7" s="3" t="s">
        <v>148</v>
      </c>
      <c r="I7" s="3" t="s">
        <v>21</v>
      </c>
      <c r="J7" s="3" t="s">
        <v>22</v>
      </c>
      <c r="K7" s="3" t="s">
        <v>149</v>
      </c>
      <c r="L7" s="3" t="s">
        <v>150</v>
      </c>
      <c r="M7" s="3" t="s">
        <v>151</v>
      </c>
      <c r="N7" s="3" t="s">
        <v>152</v>
      </c>
      <c r="O7" s="3" t="s">
        <v>153</v>
      </c>
      <c r="P7" s="3" t="s">
        <v>154</v>
      </c>
      <c r="Q7" s="3" t="s">
        <v>155</v>
      </c>
      <c r="R7" s="3" t="s">
        <v>156</v>
      </c>
      <c r="S7" s="3" t="s">
        <v>157</v>
      </c>
      <c r="T7" s="3" t="s">
        <v>158</v>
      </c>
      <c r="U7" s="3" t="s">
        <v>159</v>
      </c>
      <c r="V7" s="3" t="s">
        <v>160</v>
      </c>
      <c r="W7" s="3" t="s">
        <v>23</v>
      </c>
      <c r="X7" s="3" t="s">
        <v>24</v>
      </c>
      <c r="Y7" s="3" t="s">
        <v>161</v>
      </c>
      <c r="Z7" s="3" t="s">
        <v>162</v>
      </c>
      <c r="AA7" s="3" t="s">
        <v>163</v>
      </c>
      <c r="AB7" s="3" t="s">
        <v>25</v>
      </c>
      <c r="AC7" s="3" t="s">
        <v>164</v>
      </c>
      <c r="AD7" s="3" t="s">
        <v>165</v>
      </c>
      <c r="AE7" s="3" t="s">
        <v>166</v>
      </c>
      <c r="AF7" s="3" t="s">
        <v>167</v>
      </c>
      <c r="AG7" s="3" t="s">
        <v>168</v>
      </c>
    </row>
    <row r="8" spans="1:33" x14ac:dyDescent="0.75">
      <c r="D8" s="4">
        <f>IF('Criteria 1'!$D$2="Fully Compliant",1,IF('Criteria 1'!$D$2="Partially Compliant",2,IF('Criteria 1'!$D$2="Non Compliant",3,0)))</f>
        <v>1</v>
      </c>
      <c r="E8" s="4">
        <f>IF('Criteria 2a'!$D$2="Fully Compliant",1,IF('Criteria 2a'!$D$2="Partially Compliant",2,IF('Criteria 2a'!$D$2="Non Compliant",3,0)))</f>
        <v>1</v>
      </c>
      <c r="F8" s="4">
        <f>IF('Criteria 2b'!$D$2="Fully Compliant",1,IF('Criteria 2b'!$D$2="Partially Compliant",2,IF('Criteria 2b'!$D$2="Non Compliant",3,0)))</f>
        <v>1</v>
      </c>
      <c r="G8" s="4">
        <f>IF('Criteria 2c'!$D$2="Fully Compliant",1,IF('Criteria 2c'!$D$2="Partially Compliant",2,IF('Criteria 2c'!$D$2="Non Compliant",3,0)))</f>
        <v>1</v>
      </c>
      <c r="H8" s="4">
        <f>IF('Criteria 3'!$D$2="Fully Compliant",1,IF('Criteria 3'!$D$2="Partially Compliant",2,IF('Criteria 3'!$D$2="Non Compliant",3,0)))</f>
        <v>1</v>
      </c>
      <c r="I8" s="4">
        <f>IF('Criteria 4 '!$D$2="Fully Compliant",1,IF('Criteria 4 '!$D$2="Partially Compliant",2,IF('Criteria 4 '!$D$2="Non Compliant",3,0)))</f>
        <v>1</v>
      </c>
      <c r="J8" s="4">
        <f>IF('Criteria 5'!$D$2="Fully Compliant",1,IF('Criteria 5'!$D$2="Partially Compliant",2,IF('Criteria 5'!$D$2="Non Compliant",3,0)))</f>
        <v>1</v>
      </c>
      <c r="K8" s="4">
        <f>IF('Criteria 6a'!$D$2="Fully Compliant",1,IF('Criteria 6a'!$D$2="Partially Compliant",2,IF('Criteria 6a'!$D$2="Non Compliant",3,0)))</f>
        <v>1</v>
      </c>
      <c r="L8" s="4">
        <f>IF('Criteria 6b'!$D$2="Fully Compliant",1,IF('Criteria 6b'!$D$2="Partially Compliant",2,IF('Criteria 6b'!$D$2="Non Compliant",3,0)))</f>
        <v>1</v>
      </c>
      <c r="M8" s="4">
        <f>IF('Criteria 6c'!$D$2="Fully Compliant",1,IF('Criteria 6c'!$D$2="Partially Compliant",2,IF('Criteria 6c'!$D$2="Non Compliant",3,0)))</f>
        <v>1</v>
      </c>
      <c r="N8" s="4">
        <f>IF('Criteria 6d'!$D$2="Fully Compliant",1,IF('Criteria 6d'!$D$2="Partially Compliant",2,IF('Criteria 6d'!$D$2="Non Compliant",3,0)))</f>
        <v>1</v>
      </c>
      <c r="O8" s="4">
        <f>IF('Criteria 6e'!$D$2="Fully Compliant",1,IF('Criteria 6e'!$D$2="Partially Compliant",2,IF('Criteria 6e'!$D$2="Non Compliant",3,0)))</f>
        <v>1</v>
      </c>
      <c r="P8" s="4">
        <f>IF('Criteria 6f'!$D$2="Fully Compliant",1,IF('Criteria 6f'!$D$2="Partially Compliant",2,IF('Criteria 6f'!$D$2="Non Compliant",3,0)))</f>
        <v>1</v>
      </c>
      <c r="Q8" s="4">
        <f>IF('Criteria 6g'!$D$2="Fully Compliant",1,IF('Criteria 6g'!$D$2="Partially Compliant",2,IF('Criteria 6g'!$D$2="Non Compliant",3,0)))</f>
        <v>1</v>
      </c>
      <c r="R8" s="4">
        <f>IF('Criteria 6h'!$D$2="Fully Compliant",1,IF('Criteria 6h'!$D$2="Partially Compliant",2,IF('Criteria 6h'!$D$2="Non Compliant",3,0)))</f>
        <v>1</v>
      </c>
      <c r="S8" s="4">
        <f>IF('Criteria 6i'!$D$2="Fully Compliant",1,IF('Criteria 6i'!$D$2="Partially Compliant",2,IF('Criteria 6i'!$D$2="Non Compliant",3,0)))</f>
        <v>1</v>
      </c>
      <c r="T8" s="4">
        <f>IF('Criteria 6j'!$D$2="Fully Compliant",1,IF('Criteria 6j'!$D$2="Partially Compliant",2,IF('Criteria 6j'!$D$2="Non Compliant",3,0)))</f>
        <v>1</v>
      </c>
      <c r="U8" s="4">
        <f>IF('Criteria 6k'!$D$2="Fully Compliant",1,IF('Criteria 6k'!$D$2="Partially Compliant",2,IF('Criteria 6k'!$D$2="Non Compliant",3,0)))</f>
        <v>1</v>
      </c>
      <c r="V8" s="4">
        <f>IF('Criteria 7'!$D$2="Fully Compliant",1,IF('Criteria 7'!$D$2="Partially Compliant",2,IF('Criteria 7'!$D$2="Non Compliant",3,0)))</f>
        <v>1</v>
      </c>
      <c r="W8" s="4">
        <f>IF('Criteria 8'!$D$2="Fully Compliant",1,IF('Criteria 6h'!$D$2="Partially Compliant",2,IF('Criteria 6h'!$D$2="Non Compliant",3,0)))</f>
        <v>1</v>
      </c>
      <c r="X8" s="4">
        <f>IF('Criteria 9'!$D$2="Fully Compliant",1,IF('Criteria 9'!$D$2="Partially Compliant",2,IF('Criteria 9'!$D$2="Non Compliant",3,0)))</f>
        <v>1</v>
      </c>
      <c r="Y8" s="4">
        <f>IF('Criteria 10'!$D$2="Fully Compliant",1,IF('Criteria 10'!$D$2="Partially Compliant",2,IF('Criteria 10'!$D$2="Non Compliant",3,0)))</f>
        <v>1</v>
      </c>
      <c r="Z8" s="4">
        <f>IF('Criteria 11a'!$D$2="Fully Compliant",1,IF('Criteria 11a'!$D$2="Partially Compliant",2,IF('Criteria 11a'!$D$2="Non Compliant",3,0)))</f>
        <v>1</v>
      </c>
      <c r="AA8" s="4">
        <f>IF('Criteria 11b'!$D$2="Fully Compliant",1,IF('Criteria 11b'!$D$2="Partially Compliant",2,IF('Criteria 11b'!$D$2="Non Compliant",3,0)))</f>
        <v>1</v>
      </c>
      <c r="AB8" s="4">
        <f>IF('Criteria 12'!$D$2="Fully Compliant",1,IF('Criteria 12'!$D$2="Partially Compliant",2,IF('Criteria 12'!$D$2="Non Compliant",3,0)))</f>
        <v>1</v>
      </c>
      <c r="AC8" s="4">
        <f>IF('Criteria 13a'!$D$2="Fully Compliant",1,IF('Criteria 13a'!$D$2="Partially Compliant",2,IF('Criteria 13a'!$D$2="Non Compliant",3,0)))</f>
        <v>1</v>
      </c>
      <c r="AD8" s="4">
        <f>IF('Criteria 13b'!$D$2="Fully Compliant",1,IF('Criteria 13b'!$D$2="Partially Compliant",2,IF('Criteria 13b'!$D$2="Non Compliant",3,0)))</f>
        <v>1</v>
      </c>
      <c r="AE8" s="4">
        <f>IF('Criteria 13c'!$D$2="Fully Compliant",1,IF('Criteria 13c'!$D$2="Partially Compliant",2,IF('Criteria 13c'!$D$2="Non Compliant",3,0)))</f>
        <v>1</v>
      </c>
      <c r="AF8" s="4">
        <f>IF('Criteria 14'!$D$2="Fully Compliant",1,IF('Criteria 14'!$D$2="Partially Compliant",2,IF('Criteria 14'!$D$2="Non Compliant",3,0)))</f>
        <v>1</v>
      </c>
      <c r="AG8" s="4">
        <f>IF('Criteria 15'!$D$2="Fully Compliant",1,IF('Criteria 15'!$D$2="Partially Compliant",2,IF('Criteria 15'!$D$2="Non Compliant",3,0)))</f>
        <v>1</v>
      </c>
    </row>
    <row r="9" spans="1:33" x14ac:dyDescent="0.75">
      <c r="A9" s="19"/>
    </row>
    <row r="10" spans="1:33" x14ac:dyDescent="0.75">
      <c r="A10" s="19"/>
      <c r="D10" s="20" t="s">
        <v>14</v>
      </c>
      <c r="E10" s="21">
        <f>COUNTIF($D$8:$AJ$8,1)</f>
        <v>30</v>
      </c>
    </row>
    <row r="11" spans="1:33" x14ac:dyDescent="0.75">
      <c r="A11" s="19"/>
      <c r="D11" s="20" t="s">
        <v>26</v>
      </c>
      <c r="E11" s="22">
        <f>COUNTIF($D$8:$AJ$8,2)</f>
        <v>0</v>
      </c>
    </row>
    <row r="12" spans="1:33" x14ac:dyDescent="0.75">
      <c r="A12" s="19"/>
      <c r="D12" s="20" t="s">
        <v>27</v>
      </c>
      <c r="E12" s="23">
        <f>COUNTIF($D$8:$AJ$8,3)</f>
        <v>0</v>
      </c>
    </row>
    <row r="13" spans="1:33" x14ac:dyDescent="0.75">
      <c r="A13" s="19"/>
    </row>
    <row r="14" spans="1:33" x14ac:dyDescent="0.75">
      <c r="A14" s="19"/>
    </row>
    <row r="15" spans="1:33" x14ac:dyDescent="0.75">
      <c r="A15" s="19"/>
    </row>
    <row r="16" spans="1:33" x14ac:dyDescent="0.75">
      <c r="A16" s="19"/>
    </row>
    <row r="17" spans="1:1" x14ac:dyDescent="0.75">
      <c r="A17" s="19"/>
    </row>
    <row r="18" spans="1:1" x14ac:dyDescent="0.75">
      <c r="A18" s="19"/>
    </row>
    <row r="19" spans="1:1" x14ac:dyDescent="0.75">
      <c r="A19" s="19"/>
    </row>
    <row r="20" spans="1:1" x14ac:dyDescent="0.75">
      <c r="A20" s="19"/>
    </row>
    <row r="21" spans="1:1" x14ac:dyDescent="0.75">
      <c r="A21" s="19"/>
    </row>
    <row r="22" spans="1:1" x14ac:dyDescent="0.75">
      <c r="A22" s="19"/>
    </row>
    <row r="23" spans="1:1" x14ac:dyDescent="0.75">
      <c r="A23" s="19"/>
    </row>
    <row r="24" spans="1:1" x14ac:dyDescent="0.75">
      <c r="A24" s="19"/>
    </row>
  </sheetData>
  <phoneticPr fontId="2" type="noConversion"/>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FD62A-AE22-4154-9BA7-2DED83735EC2}">
  <dimension ref="A1:H12"/>
  <sheetViews>
    <sheetView workbookViewId="0">
      <pane ySplit="1" topLeftCell="A2" activePane="bottomLeft" state="frozen"/>
      <selection pane="bottomLeft" activeCell="A2" sqref="A2"/>
    </sheetView>
  </sheetViews>
  <sheetFormatPr defaultColWidth="9" defaultRowHeight="39.4" customHeight="1" x14ac:dyDescent="0.75"/>
  <cols>
    <col min="1" max="1" width="74.54296875"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3.25" customHeight="1" x14ac:dyDescent="0.75">
      <c r="A1" s="30" t="s">
        <v>131</v>
      </c>
      <c r="B1" s="31" t="s">
        <v>8</v>
      </c>
      <c r="C1" s="31" t="s">
        <v>9</v>
      </c>
      <c r="D1" s="31" t="s">
        <v>10</v>
      </c>
      <c r="E1" s="31" t="s">
        <v>29</v>
      </c>
      <c r="F1" s="31" t="s">
        <v>30</v>
      </c>
      <c r="G1" s="42" t="s">
        <v>31</v>
      </c>
      <c r="H1" s="71" t="s">
        <v>32</v>
      </c>
    </row>
    <row r="2" spans="1:8" s="32" customFormat="1" ht="39.4"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379</v>
      </c>
      <c r="B3" s="3"/>
      <c r="C3" s="3"/>
      <c r="D3" s="4"/>
      <c r="E3" s="35"/>
      <c r="F3" s="36"/>
      <c r="G3" s="44"/>
      <c r="H3" s="35"/>
    </row>
    <row r="4" spans="1:8" ht="39.4" customHeight="1" x14ac:dyDescent="0.75">
      <c r="A4" s="34" t="s">
        <v>380</v>
      </c>
      <c r="B4" s="3"/>
      <c r="C4" s="3"/>
      <c r="D4" s="4"/>
      <c r="E4" s="35"/>
      <c r="F4" s="36"/>
      <c r="G4" s="44"/>
      <c r="H4" s="69"/>
    </row>
    <row r="5" spans="1:8" ht="39.4" customHeight="1" x14ac:dyDescent="0.75">
      <c r="A5" s="34" t="s">
        <v>381</v>
      </c>
      <c r="B5" s="3"/>
      <c r="C5" s="3"/>
      <c r="D5" s="4"/>
      <c r="E5" s="35"/>
      <c r="F5" s="36"/>
      <c r="G5" s="44"/>
      <c r="H5" s="35"/>
    </row>
    <row r="6" spans="1:8" ht="39.4" customHeight="1" x14ac:dyDescent="0.75">
      <c r="A6" s="34" t="s">
        <v>382</v>
      </c>
      <c r="B6" s="3"/>
      <c r="C6" s="3"/>
      <c r="D6" s="4"/>
      <c r="E6" s="35"/>
      <c r="F6" s="36"/>
      <c r="G6" s="44"/>
      <c r="H6" s="69"/>
    </row>
    <row r="7" spans="1:8" ht="39.4" customHeight="1" x14ac:dyDescent="0.75">
      <c r="A7" s="34" t="s">
        <v>383</v>
      </c>
      <c r="B7" s="3"/>
      <c r="C7" s="3"/>
      <c r="D7" s="4"/>
      <c r="E7" s="35"/>
      <c r="F7" s="36"/>
      <c r="G7" s="44"/>
      <c r="H7" s="35"/>
    </row>
    <row r="8" spans="1:8" ht="39.4" customHeight="1" x14ac:dyDescent="0.75">
      <c r="A8" s="34" t="s">
        <v>384</v>
      </c>
      <c r="B8" s="3"/>
      <c r="C8" s="3"/>
      <c r="D8" s="4"/>
      <c r="E8" s="35"/>
      <c r="F8" s="36"/>
      <c r="G8" s="44"/>
      <c r="H8" s="69"/>
    </row>
    <row r="9" spans="1:8" ht="39.4" customHeight="1" x14ac:dyDescent="0.75">
      <c r="A9" s="34" t="s">
        <v>385</v>
      </c>
      <c r="B9" s="3"/>
      <c r="C9" s="3"/>
      <c r="D9" s="4"/>
      <c r="E9" s="35"/>
      <c r="F9" s="36"/>
      <c r="G9" s="44"/>
      <c r="H9" s="35"/>
    </row>
    <row r="10" spans="1:8" ht="39.4" customHeight="1" x14ac:dyDescent="0.75">
      <c r="A10" s="34" t="s">
        <v>386</v>
      </c>
      <c r="B10" s="3"/>
      <c r="C10" s="3"/>
      <c r="D10" s="4"/>
      <c r="E10" s="35"/>
      <c r="F10" s="36"/>
      <c r="G10" s="44"/>
      <c r="H10" s="69"/>
    </row>
    <row r="11" spans="1:8" ht="39.4" customHeight="1" x14ac:dyDescent="0.75">
      <c r="A11" s="34" t="s">
        <v>387</v>
      </c>
      <c r="B11" s="3"/>
      <c r="C11" s="3"/>
      <c r="D11" s="4"/>
      <c r="E11" s="35"/>
      <c r="F11" s="36"/>
      <c r="G11" s="44"/>
      <c r="H11" s="40"/>
    </row>
    <row r="12" spans="1:8" ht="39.4" customHeight="1" x14ac:dyDescent="0.75">
      <c r="A12" s="34" t="s">
        <v>388</v>
      </c>
      <c r="B12" s="38"/>
      <c r="C12" s="38"/>
      <c r="D12" s="39"/>
      <c r="E12" s="40"/>
      <c r="F12" s="41"/>
      <c r="G12" s="45"/>
      <c r="H12" s="69"/>
    </row>
  </sheetData>
  <phoneticPr fontId="2" type="noConversion"/>
  <conditionalFormatting sqref="B2:B12">
    <cfRule type="cellIs" dxfId="36" priority="7" operator="equal">
      <formula>"Low"</formula>
    </cfRule>
    <cfRule type="cellIs" dxfId="35" priority="8" operator="equal">
      <formula>"Medium"</formula>
    </cfRule>
    <cfRule type="cellIs" dxfId="34" priority="9" operator="equal">
      <formula>"High"</formula>
    </cfRule>
  </conditionalFormatting>
  <conditionalFormatting sqref="C2:C12">
    <cfRule type="cellIs" dxfId="33" priority="4" operator="equal">
      <formula>"Low"</formula>
    </cfRule>
    <cfRule type="cellIs" dxfId="32" priority="5" operator="equal">
      <formula>"Medium"</formula>
    </cfRule>
    <cfRule type="cellIs" dxfId="31"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12597E22-D276-4BCC-970B-1C0F3CAB6E44}">
            <xm:f>Lists!$C$4</xm:f>
            <x14:dxf>
              <font>
                <color auto="1"/>
              </font>
              <fill>
                <patternFill>
                  <bgColor rgb="FFFF3300"/>
                </patternFill>
              </fill>
            </x14:dxf>
          </x14:cfRule>
          <x14:cfRule type="cellIs" priority="2" operator="equal" id="{B691E80B-F74C-458E-B402-74FD6E629E75}">
            <xm:f>Lists!$C$3</xm:f>
            <x14:dxf>
              <font>
                <color auto="1"/>
              </font>
              <fill>
                <patternFill>
                  <bgColor rgb="FFFFC000"/>
                </patternFill>
              </fill>
            </x14:dxf>
          </x14:cfRule>
          <x14:cfRule type="cellIs" priority="3" operator="equal" id="{91FBA48F-D529-4378-A8E6-0E9F7B305780}">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233863B4-6249-4740-A3B6-D9B099FF1821}">
          <x14:formula1>
            <xm:f>Lists!$C$2:$C$4</xm:f>
          </x14:formula1>
          <xm:sqref>D3:D50</xm:sqref>
        </x14:dataValidation>
        <x14:dataValidation type="list" allowBlank="1" showInputMessage="1" showErrorMessage="1" xr:uid="{E4680A5B-1D4F-4723-920B-2D392E138A57}">
          <x14:formula1>
            <xm:f>Lists!$B$2:$B$4</xm:f>
          </x14:formula1>
          <xm:sqref>C2:C50</xm:sqref>
        </x14:dataValidation>
        <x14:dataValidation type="list" allowBlank="1" showInputMessage="1" showErrorMessage="1" xr:uid="{B140355E-67F8-4DDA-8183-643159583A01}">
          <x14:formula1>
            <xm:f>Lists!$A$2:$A$4</xm:f>
          </x14:formula1>
          <xm:sqref>B2:B50</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7FF51-95F2-4282-AC36-7B9AC76D4214}">
  <dimension ref="A1:H12"/>
  <sheetViews>
    <sheetView workbookViewId="0">
      <pane ySplit="1" topLeftCell="A2" activePane="bottomLeft" state="frozen"/>
      <selection pane="bottomLeft" activeCell="A9" sqref="A9"/>
    </sheetView>
  </sheetViews>
  <sheetFormatPr defaultColWidth="9" defaultRowHeight="39.4" customHeight="1" x14ac:dyDescent="0.75"/>
  <cols>
    <col min="1" max="1" width="74.54296875"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3.25" customHeight="1" x14ac:dyDescent="0.75">
      <c r="A1" s="30" t="s">
        <v>132</v>
      </c>
      <c r="B1" s="31" t="s">
        <v>8</v>
      </c>
      <c r="C1" s="31" t="s">
        <v>9</v>
      </c>
      <c r="D1" s="31" t="s">
        <v>10</v>
      </c>
      <c r="E1" s="31" t="s">
        <v>29</v>
      </c>
      <c r="F1" s="31" t="s">
        <v>30</v>
      </c>
      <c r="G1" s="42" t="s">
        <v>31</v>
      </c>
      <c r="H1" s="71" t="s">
        <v>32</v>
      </c>
    </row>
    <row r="2" spans="1:8" s="32" customFormat="1" ht="39.4"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389</v>
      </c>
      <c r="B3" s="3"/>
      <c r="C3" s="3"/>
      <c r="D3" s="4"/>
      <c r="E3" s="35"/>
      <c r="F3" s="36"/>
      <c r="G3" s="44"/>
      <c r="H3" s="35"/>
    </row>
    <row r="4" spans="1:8" ht="39.4" customHeight="1" x14ac:dyDescent="0.75">
      <c r="A4" s="34" t="s">
        <v>390</v>
      </c>
      <c r="B4" s="3"/>
      <c r="C4" s="3"/>
      <c r="D4" s="4"/>
      <c r="E4" s="35"/>
      <c r="F4" s="36"/>
      <c r="G4" s="44"/>
      <c r="H4" s="69"/>
    </row>
    <row r="5" spans="1:8" ht="39.4" customHeight="1" x14ac:dyDescent="0.75">
      <c r="A5" s="34" t="s">
        <v>391</v>
      </c>
      <c r="B5" s="3"/>
      <c r="C5" s="3"/>
      <c r="D5" s="4"/>
      <c r="E5" s="35"/>
      <c r="F5" s="36"/>
      <c r="G5" s="44"/>
      <c r="H5" s="35"/>
    </row>
    <row r="6" spans="1:8" ht="39.4" customHeight="1" x14ac:dyDescent="0.75">
      <c r="A6" s="34" t="s">
        <v>392</v>
      </c>
      <c r="B6" s="3"/>
      <c r="C6" s="3"/>
      <c r="D6" s="4"/>
      <c r="E6" s="35"/>
      <c r="F6" s="36"/>
      <c r="G6" s="44"/>
      <c r="H6" s="69"/>
    </row>
    <row r="7" spans="1:8" ht="39.4" customHeight="1" x14ac:dyDescent="0.75">
      <c r="A7" s="34" t="s">
        <v>393</v>
      </c>
      <c r="B7" s="3"/>
      <c r="C7" s="3"/>
      <c r="D7" s="4"/>
      <c r="E7" s="35"/>
      <c r="F7" s="36"/>
      <c r="G7" s="44"/>
      <c r="H7" s="35"/>
    </row>
    <row r="8" spans="1:8" ht="39.4" customHeight="1" x14ac:dyDescent="0.75">
      <c r="A8" s="34" t="s">
        <v>394</v>
      </c>
      <c r="B8" s="3"/>
      <c r="C8" s="3"/>
      <c r="D8" s="4"/>
      <c r="E8" s="35"/>
      <c r="F8" s="36"/>
      <c r="G8" s="44"/>
      <c r="H8" s="69"/>
    </row>
    <row r="9" spans="1:8" ht="39.4" customHeight="1" x14ac:dyDescent="0.75">
      <c r="A9" s="34" t="s">
        <v>395</v>
      </c>
      <c r="B9" s="3"/>
      <c r="C9" s="3"/>
      <c r="D9" s="4"/>
      <c r="E9" s="35"/>
      <c r="F9" s="36"/>
      <c r="G9" s="44"/>
      <c r="H9" s="35"/>
    </row>
    <row r="10" spans="1:8" ht="39.4" customHeight="1" x14ac:dyDescent="0.75">
      <c r="A10" s="34" t="s">
        <v>396</v>
      </c>
      <c r="B10" s="3"/>
      <c r="C10" s="3"/>
      <c r="D10" s="4"/>
      <c r="E10" s="35"/>
      <c r="F10" s="36"/>
      <c r="G10" s="44"/>
      <c r="H10" s="69"/>
    </row>
    <row r="11" spans="1:8" ht="39.4" customHeight="1" x14ac:dyDescent="0.75">
      <c r="A11" s="34" t="s">
        <v>397</v>
      </c>
      <c r="B11" s="3"/>
      <c r="C11" s="3"/>
      <c r="D11" s="4"/>
      <c r="E11" s="35"/>
      <c r="F11" s="36"/>
      <c r="G11" s="44"/>
      <c r="H11" s="40"/>
    </row>
    <row r="12" spans="1:8" ht="39.4" customHeight="1" x14ac:dyDescent="0.75">
      <c r="A12" s="34" t="s">
        <v>398</v>
      </c>
      <c r="B12" s="38"/>
      <c r="C12" s="38"/>
      <c r="D12" s="39"/>
      <c r="E12" s="40"/>
      <c r="F12" s="41"/>
      <c r="G12" s="45"/>
      <c r="H12" s="69"/>
    </row>
  </sheetData>
  <phoneticPr fontId="2" type="noConversion"/>
  <conditionalFormatting sqref="B2:B12">
    <cfRule type="cellIs" dxfId="27" priority="7" operator="equal">
      <formula>"Low"</formula>
    </cfRule>
    <cfRule type="cellIs" dxfId="26" priority="8" operator="equal">
      <formula>"Medium"</formula>
    </cfRule>
    <cfRule type="cellIs" dxfId="25" priority="9" operator="equal">
      <formula>"High"</formula>
    </cfRule>
  </conditionalFormatting>
  <conditionalFormatting sqref="C2:C12">
    <cfRule type="cellIs" dxfId="24" priority="4" operator="equal">
      <formula>"Low"</formula>
    </cfRule>
    <cfRule type="cellIs" dxfId="23" priority="5" operator="equal">
      <formula>"Medium"</formula>
    </cfRule>
    <cfRule type="cellIs" dxfId="22"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3EA7EA52-EB6F-4776-A149-E9DC39CDAAA7}">
            <xm:f>Lists!$C$4</xm:f>
            <x14:dxf>
              <font>
                <color auto="1"/>
              </font>
              <fill>
                <patternFill>
                  <bgColor rgb="FFFF3300"/>
                </patternFill>
              </fill>
            </x14:dxf>
          </x14:cfRule>
          <x14:cfRule type="cellIs" priority="2" operator="equal" id="{F334CC40-5887-46DB-BB30-739DB091A9C4}">
            <xm:f>Lists!$C$3</xm:f>
            <x14:dxf>
              <font>
                <color auto="1"/>
              </font>
              <fill>
                <patternFill>
                  <bgColor rgb="FFFFC000"/>
                </patternFill>
              </fill>
            </x14:dxf>
          </x14:cfRule>
          <x14:cfRule type="cellIs" priority="3" operator="equal" id="{3172A696-6062-41D8-934C-90C05308B543}">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1745C5F-A37E-4826-8509-9EDFC70CE878}">
          <x14:formula1>
            <xm:f>Lists!$A$2:$A$4</xm:f>
          </x14:formula1>
          <xm:sqref>B2:B50</xm:sqref>
        </x14:dataValidation>
        <x14:dataValidation type="list" allowBlank="1" showInputMessage="1" showErrorMessage="1" xr:uid="{5B06A2B0-2CAA-479E-823C-73402061C87A}">
          <x14:formula1>
            <xm:f>Lists!$B$2:$B$4</xm:f>
          </x14:formula1>
          <xm:sqref>C2:C50</xm:sqref>
        </x14:dataValidation>
        <x14:dataValidation type="list" allowBlank="1" showInputMessage="1" showErrorMessage="1" xr:uid="{C4157761-B3E0-40F1-AA7D-277DD8E814F2}">
          <x14:formula1>
            <xm:f>Lists!$C$2:$C$4</xm:f>
          </x14:formula1>
          <xm:sqref>D3:D50</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8685B-D534-4B05-830D-A82E625FE2EF}">
  <dimension ref="A1:H12"/>
  <sheetViews>
    <sheetView workbookViewId="0">
      <pane ySplit="1" topLeftCell="A2" activePane="bottomLeft" state="frozen"/>
      <selection pane="bottomLeft" activeCell="A2" sqref="A2"/>
    </sheetView>
  </sheetViews>
  <sheetFormatPr defaultColWidth="9" defaultRowHeight="39.4" customHeight="1" x14ac:dyDescent="0.75"/>
  <cols>
    <col min="1" max="1" width="74.54296875"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48.75" customHeight="1" x14ac:dyDescent="0.75">
      <c r="A1" s="30" t="s">
        <v>135</v>
      </c>
      <c r="B1" s="31" t="s">
        <v>8</v>
      </c>
      <c r="C1" s="31" t="s">
        <v>9</v>
      </c>
      <c r="D1" s="31" t="s">
        <v>10</v>
      </c>
      <c r="E1" s="31" t="s">
        <v>29</v>
      </c>
      <c r="F1" s="31" t="s">
        <v>30</v>
      </c>
      <c r="G1" s="42" t="s">
        <v>31</v>
      </c>
      <c r="H1" s="71" t="s">
        <v>32</v>
      </c>
    </row>
    <row r="2" spans="1:8" s="32" customFormat="1" ht="39.4"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399</v>
      </c>
      <c r="B3" s="3"/>
      <c r="C3" s="3"/>
      <c r="D3" s="4"/>
      <c r="E3" s="35"/>
      <c r="F3" s="36"/>
      <c r="G3" s="44"/>
      <c r="H3" s="35"/>
    </row>
    <row r="4" spans="1:8" ht="39.4" customHeight="1" x14ac:dyDescent="0.75">
      <c r="A4" s="34" t="s">
        <v>400</v>
      </c>
      <c r="B4" s="3"/>
      <c r="C4" s="3"/>
      <c r="D4" s="4"/>
      <c r="E4" s="35"/>
      <c r="F4" s="36"/>
      <c r="G4" s="44"/>
      <c r="H4" s="69"/>
    </row>
    <row r="5" spans="1:8" ht="39.4" customHeight="1" x14ac:dyDescent="0.75">
      <c r="A5" s="34" t="s">
        <v>401</v>
      </c>
      <c r="B5" s="3"/>
      <c r="C5" s="3"/>
      <c r="D5" s="4"/>
      <c r="E5" s="35"/>
      <c r="F5" s="36"/>
      <c r="G5" s="44"/>
      <c r="H5" s="35"/>
    </row>
    <row r="6" spans="1:8" ht="39.4" customHeight="1" x14ac:dyDescent="0.75">
      <c r="A6" s="34" t="s">
        <v>402</v>
      </c>
      <c r="B6" s="3"/>
      <c r="C6" s="3"/>
      <c r="D6" s="4"/>
      <c r="E6" s="35"/>
      <c r="F6" s="36"/>
      <c r="G6" s="44"/>
      <c r="H6" s="69"/>
    </row>
    <row r="7" spans="1:8" ht="39.4" customHeight="1" x14ac:dyDescent="0.75">
      <c r="A7" s="34" t="s">
        <v>403</v>
      </c>
      <c r="B7" s="3"/>
      <c r="C7" s="3"/>
      <c r="D7" s="4"/>
      <c r="E7" s="35"/>
      <c r="F7" s="36"/>
      <c r="G7" s="44"/>
      <c r="H7" s="35"/>
    </row>
    <row r="8" spans="1:8" ht="39.4" customHeight="1" x14ac:dyDescent="0.75">
      <c r="A8" s="34" t="s">
        <v>404</v>
      </c>
      <c r="B8" s="3"/>
      <c r="C8" s="3"/>
      <c r="D8" s="4"/>
      <c r="E8" s="35"/>
      <c r="F8" s="36"/>
      <c r="G8" s="44"/>
      <c r="H8" s="69"/>
    </row>
    <row r="9" spans="1:8" ht="39.4" customHeight="1" x14ac:dyDescent="0.75">
      <c r="A9" s="34" t="s">
        <v>405</v>
      </c>
      <c r="B9" s="3"/>
      <c r="C9" s="3"/>
      <c r="D9" s="4"/>
      <c r="E9" s="35"/>
      <c r="F9" s="36"/>
      <c r="G9" s="44"/>
      <c r="H9" s="35"/>
    </row>
    <row r="10" spans="1:8" ht="39.4" customHeight="1" x14ac:dyDescent="0.75">
      <c r="A10" s="34" t="s">
        <v>406</v>
      </c>
      <c r="B10" s="3"/>
      <c r="C10" s="3"/>
      <c r="D10" s="4"/>
      <c r="E10" s="35"/>
      <c r="F10" s="36"/>
      <c r="G10" s="44"/>
      <c r="H10" s="69"/>
    </row>
    <row r="11" spans="1:8" ht="39.4" customHeight="1" x14ac:dyDescent="0.75">
      <c r="A11" s="34" t="s">
        <v>407</v>
      </c>
      <c r="B11" s="3"/>
      <c r="C11" s="3"/>
      <c r="D11" s="4"/>
      <c r="E11" s="35"/>
      <c r="F11" s="36"/>
      <c r="G11" s="44"/>
      <c r="H11" s="40"/>
    </row>
    <row r="12" spans="1:8" ht="39.4" customHeight="1" x14ac:dyDescent="0.75">
      <c r="A12" s="34" t="s">
        <v>408</v>
      </c>
      <c r="B12" s="38"/>
      <c r="C12" s="38"/>
      <c r="D12" s="39"/>
      <c r="E12" s="40"/>
      <c r="F12" s="41"/>
      <c r="G12" s="45"/>
      <c r="H12" s="69"/>
    </row>
  </sheetData>
  <phoneticPr fontId="2" type="noConversion"/>
  <conditionalFormatting sqref="B2:B12">
    <cfRule type="cellIs" dxfId="18" priority="7" operator="equal">
      <formula>"Low"</formula>
    </cfRule>
    <cfRule type="cellIs" dxfId="17" priority="8" operator="equal">
      <formula>"Medium"</formula>
    </cfRule>
    <cfRule type="cellIs" dxfId="16" priority="9" operator="equal">
      <formula>"High"</formula>
    </cfRule>
  </conditionalFormatting>
  <conditionalFormatting sqref="C2:C12">
    <cfRule type="cellIs" dxfId="15" priority="4" operator="equal">
      <formula>"Low"</formula>
    </cfRule>
    <cfRule type="cellIs" dxfId="14" priority="5" operator="equal">
      <formula>"Medium"</formula>
    </cfRule>
    <cfRule type="cellIs" dxfId="13"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DB8A0CBA-9E20-4F3B-B16D-BFB692493043}">
            <xm:f>Lists!$C$4</xm:f>
            <x14:dxf>
              <font>
                <color auto="1"/>
              </font>
              <fill>
                <patternFill>
                  <bgColor rgb="FFFF3300"/>
                </patternFill>
              </fill>
            </x14:dxf>
          </x14:cfRule>
          <x14:cfRule type="cellIs" priority="2" operator="equal" id="{8BBB2468-C8AB-4D9D-8452-3BEAEB59E754}">
            <xm:f>Lists!$C$3</xm:f>
            <x14:dxf>
              <font>
                <color auto="1"/>
              </font>
              <fill>
                <patternFill>
                  <bgColor rgb="FFFFC000"/>
                </patternFill>
              </fill>
            </x14:dxf>
          </x14:cfRule>
          <x14:cfRule type="cellIs" priority="3" operator="equal" id="{623A2B8A-156A-4091-9E9E-F254D6B8C2D4}">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B064700A-BA80-463F-A488-27560F25EE2B}">
          <x14:formula1>
            <xm:f>Lists!$C$2:$C$4</xm:f>
          </x14:formula1>
          <xm:sqref>D3:D50</xm:sqref>
        </x14:dataValidation>
        <x14:dataValidation type="list" allowBlank="1" showInputMessage="1" showErrorMessage="1" xr:uid="{96D172FF-BBBB-42E0-98BF-866EC14DFE1A}">
          <x14:formula1>
            <xm:f>Lists!$B$2:$B$4</xm:f>
          </x14:formula1>
          <xm:sqref>C2:C50</xm:sqref>
        </x14:dataValidation>
        <x14:dataValidation type="list" allowBlank="1" showInputMessage="1" showErrorMessage="1" xr:uid="{C80A7B46-FF65-4995-A874-FD907BE1385F}">
          <x14:formula1>
            <xm:f>Lists!$A$2:$A$4</xm:f>
          </x14:formula1>
          <xm:sqref>B2:B50</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D1FB9-9136-4D5B-98BC-41DC67CCEDC0}">
  <dimension ref="A1:H12"/>
  <sheetViews>
    <sheetView workbookViewId="0">
      <pane ySplit="1" topLeftCell="A2" activePane="bottomLeft" state="frozen"/>
      <selection pane="bottomLeft" activeCell="A2" sqref="A2"/>
    </sheetView>
  </sheetViews>
  <sheetFormatPr defaultColWidth="9" defaultRowHeight="39.4" customHeight="1" x14ac:dyDescent="0.75"/>
  <cols>
    <col min="1" max="1" width="56.86328125"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9.25" customHeight="1" x14ac:dyDescent="0.75">
      <c r="A1" s="30" t="s">
        <v>136</v>
      </c>
      <c r="B1" s="31" t="s">
        <v>8</v>
      </c>
      <c r="C1" s="31" t="s">
        <v>9</v>
      </c>
      <c r="D1" s="31" t="s">
        <v>10</v>
      </c>
      <c r="E1" s="31" t="s">
        <v>29</v>
      </c>
      <c r="F1" s="31" t="s">
        <v>30</v>
      </c>
      <c r="G1" s="42" t="s">
        <v>31</v>
      </c>
      <c r="H1" s="71" t="s">
        <v>32</v>
      </c>
    </row>
    <row r="2" spans="1:8" s="32" customFormat="1" ht="39.4"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409</v>
      </c>
      <c r="B3" s="3"/>
      <c r="C3" s="3"/>
      <c r="D3" s="4"/>
      <c r="E3" s="35"/>
      <c r="F3" s="36"/>
      <c r="G3" s="44"/>
      <c r="H3" s="35"/>
    </row>
    <row r="4" spans="1:8" ht="39.4" customHeight="1" x14ac:dyDescent="0.75">
      <c r="A4" s="34" t="s">
        <v>410</v>
      </c>
      <c r="B4" s="3"/>
      <c r="C4" s="3"/>
      <c r="D4" s="4"/>
      <c r="E4" s="35"/>
      <c r="F4" s="36"/>
      <c r="G4" s="44"/>
      <c r="H4" s="69"/>
    </row>
    <row r="5" spans="1:8" ht="39.4" customHeight="1" x14ac:dyDescent="0.75">
      <c r="A5" s="34" t="s">
        <v>411</v>
      </c>
      <c r="B5" s="3"/>
      <c r="C5" s="3"/>
      <c r="D5" s="4"/>
      <c r="E5" s="35"/>
      <c r="F5" s="36"/>
      <c r="G5" s="44"/>
      <c r="H5" s="35"/>
    </row>
    <row r="6" spans="1:8" ht="39.4" customHeight="1" x14ac:dyDescent="0.75">
      <c r="A6" s="34" t="s">
        <v>412</v>
      </c>
      <c r="B6" s="3"/>
      <c r="C6" s="3"/>
      <c r="D6" s="4"/>
      <c r="E6" s="35"/>
      <c r="F6" s="36"/>
      <c r="G6" s="44"/>
      <c r="H6" s="69"/>
    </row>
    <row r="7" spans="1:8" ht="39.4" customHeight="1" x14ac:dyDescent="0.75">
      <c r="A7" s="34" t="s">
        <v>413</v>
      </c>
      <c r="B7" s="3"/>
      <c r="C7" s="3"/>
      <c r="D7" s="4"/>
      <c r="E7" s="35"/>
      <c r="F7" s="36"/>
      <c r="G7" s="44"/>
      <c r="H7" s="35"/>
    </row>
    <row r="8" spans="1:8" ht="39.4" customHeight="1" x14ac:dyDescent="0.75">
      <c r="A8" s="34" t="s">
        <v>414</v>
      </c>
      <c r="B8" s="3"/>
      <c r="C8" s="3"/>
      <c r="D8" s="4"/>
      <c r="E8" s="35"/>
      <c r="F8" s="36"/>
      <c r="G8" s="44"/>
      <c r="H8" s="69"/>
    </row>
    <row r="9" spans="1:8" ht="39.4" customHeight="1" x14ac:dyDescent="0.75">
      <c r="A9" s="34" t="s">
        <v>415</v>
      </c>
      <c r="B9" s="3"/>
      <c r="C9" s="3"/>
      <c r="D9" s="4"/>
      <c r="E9" s="35"/>
      <c r="F9" s="36"/>
      <c r="G9" s="44"/>
      <c r="H9" s="35"/>
    </row>
    <row r="10" spans="1:8" ht="39.4" customHeight="1" x14ac:dyDescent="0.75">
      <c r="A10" s="34" t="s">
        <v>416</v>
      </c>
      <c r="B10" s="3"/>
      <c r="C10" s="3"/>
      <c r="D10" s="4"/>
      <c r="E10" s="35"/>
      <c r="F10" s="36"/>
      <c r="G10" s="44"/>
      <c r="H10" s="69"/>
    </row>
    <row r="11" spans="1:8" ht="39.4" customHeight="1" x14ac:dyDescent="0.75">
      <c r="A11" s="34" t="s">
        <v>417</v>
      </c>
      <c r="B11" s="3"/>
      <c r="C11" s="3"/>
      <c r="D11" s="4"/>
      <c r="E11" s="35"/>
      <c r="F11" s="36"/>
      <c r="G11" s="44"/>
      <c r="H11" s="40"/>
    </row>
    <row r="12" spans="1:8" ht="39.4" customHeight="1" x14ac:dyDescent="0.75">
      <c r="A12" s="34" t="s">
        <v>418</v>
      </c>
      <c r="B12" s="38"/>
      <c r="C12" s="38"/>
      <c r="D12" s="39"/>
      <c r="E12" s="40"/>
      <c r="F12" s="41"/>
      <c r="G12" s="45"/>
      <c r="H12" s="69"/>
    </row>
  </sheetData>
  <phoneticPr fontId="2" type="noConversion"/>
  <conditionalFormatting sqref="B2:B12">
    <cfRule type="cellIs" dxfId="9" priority="7" operator="equal">
      <formula>"Low"</formula>
    </cfRule>
    <cfRule type="cellIs" dxfId="8" priority="8" operator="equal">
      <formula>"Medium"</formula>
    </cfRule>
    <cfRule type="cellIs" dxfId="7" priority="9" operator="equal">
      <formula>"High"</formula>
    </cfRule>
  </conditionalFormatting>
  <conditionalFormatting sqref="C2:C12">
    <cfRule type="cellIs" dxfId="6" priority="4" operator="equal">
      <formula>"Low"</formula>
    </cfRule>
    <cfRule type="cellIs" dxfId="5" priority="5" operator="equal">
      <formula>"Medium"</formula>
    </cfRule>
    <cfRule type="cellIs" dxfId="4"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8A4FB400-800F-427D-829D-402576C55E40}">
            <xm:f>Lists!$C$4</xm:f>
            <x14:dxf>
              <font>
                <color auto="1"/>
              </font>
              <fill>
                <patternFill>
                  <bgColor rgb="FFFF3300"/>
                </patternFill>
              </fill>
            </x14:dxf>
          </x14:cfRule>
          <x14:cfRule type="cellIs" priority="2" operator="equal" id="{602222DA-6CD3-4A26-A2D2-1BE14E2C6C70}">
            <xm:f>Lists!$C$3</xm:f>
            <x14:dxf>
              <font>
                <color auto="1"/>
              </font>
              <fill>
                <patternFill>
                  <bgColor rgb="FFFFC000"/>
                </patternFill>
              </fill>
            </x14:dxf>
          </x14:cfRule>
          <x14:cfRule type="cellIs" priority="3" operator="equal" id="{C7038EC6-C730-4CFF-A514-2622A84D402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9A72D7FB-DA35-48ED-A1F4-EA9AEDBDBA6D}">
          <x14:formula1>
            <xm:f>Lists!$A$2:$A$4</xm:f>
          </x14:formula1>
          <xm:sqref>B2:B50</xm:sqref>
        </x14:dataValidation>
        <x14:dataValidation type="list" allowBlank="1" showInputMessage="1" showErrorMessage="1" xr:uid="{8A69E7C0-A4F9-4BED-8111-B1DAE8C3E96C}">
          <x14:formula1>
            <xm:f>Lists!$B$2:$B$4</xm:f>
          </x14:formula1>
          <xm:sqref>C2:C50</xm:sqref>
        </x14:dataValidation>
        <x14:dataValidation type="list" allowBlank="1" showInputMessage="1" showErrorMessage="1" xr:uid="{9D66407A-6A11-466D-84CC-A883E4518BE6}">
          <x14:formula1>
            <xm:f>Lists!$C$2:$C$4</xm:f>
          </x14:formula1>
          <xm:sqref>D3:D50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5F714-5ADE-4066-A381-223F861F5BD2}">
  <dimension ref="A1:H12"/>
  <sheetViews>
    <sheetView zoomScale="90" zoomScaleNormal="90" workbookViewId="0">
      <pane ySplit="1" topLeftCell="A3" activePane="bottomLeft" state="frozen"/>
      <selection pane="bottomLeft" activeCell="A3" sqref="A3"/>
    </sheetView>
  </sheetViews>
  <sheetFormatPr defaultColWidth="9" defaultRowHeight="39.4" customHeight="1" x14ac:dyDescent="0.75"/>
  <cols>
    <col min="1" max="1" width="50.54296875" style="2" customWidth="1"/>
    <col min="2" max="3" width="12.1328125" style="2" customWidth="1"/>
    <col min="4" max="4" width="12.54296875" style="2" customWidth="1"/>
    <col min="5" max="5" width="19.54296875" style="2" customWidth="1"/>
    <col min="6" max="6" width="15.54296875" style="2" customWidth="1"/>
    <col min="7" max="7" width="50.54296875" style="2" customWidth="1"/>
    <col min="8" max="8" width="50.7265625" style="2" customWidth="1"/>
    <col min="9" max="16384" width="9" style="2"/>
  </cols>
  <sheetData>
    <row r="1" spans="1:8" s="32" customFormat="1" ht="81" customHeight="1" x14ac:dyDescent="0.75">
      <c r="A1" s="30" t="s">
        <v>86</v>
      </c>
      <c r="B1" s="31" t="s">
        <v>8</v>
      </c>
      <c r="C1" s="31" t="s">
        <v>9</v>
      </c>
      <c r="D1" s="31" t="s">
        <v>10</v>
      </c>
      <c r="E1" s="31" t="s">
        <v>29</v>
      </c>
      <c r="F1" s="31" t="s">
        <v>30</v>
      </c>
      <c r="G1" s="28" t="s">
        <v>31</v>
      </c>
      <c r="H1" s="28" t="s">
        <v>32</v>
      </c>
    </row>
    <row r="2" spans="1:8" ht="39.4" customHeight="1" x14ac:dyDescent="0.75">
      <c r="A2" s="33" t="s">
        <v>85</v>
      </c>
      <c r="B2" s="24"/>
      <c r="C2" s="24"/>
      <c r="D2" s="29" t="str">
        <f>IF(COUNTIF(D3:D49,"Non Compliant")&gt;0,"Non Compliant",IF(COUNTIF(D3:D49,"Partially Compliant")&gt;0,"Partially Compliant","Fully Compliant"))</f>
        <v>Fully Compliant</v>
      </c>
      <c r="E2" s="26"/>
      <c r="F2" s="27"/>
      <c r="G2" s="26"/>
      <c r="H2" s="26"/>
    </row>
    <row r="3" spans="1:8" ht="39.4" customHeight="1" x14ac:dyDescent="0.75">
      <c r="A3" s="34" t="s">
        <v>34</v>
      </c>
      <c r="B3" s="3"/>
      <c r="C3" s="3"/>
      <c r="D3" s="4"/>
      <c r="E3" s="35"/>
      <c r="F3" s="36"/>
      <c r="G3" s="35"/>
      <c r="H3" s="35"/>
    </row>
    <row r="4" spans="1:8" ht="39.4" customHeight="1" x14ac:dyDescent="0.75">
      <c r="A4" s="34" t="s">
        <v>35</v>
      </c>
      <c r="B4" s="3"/>
      <c r="C4" s="3"/>
      <c r="D4" s="4"/>
      <c r="E4" s="35"/>
      <c r="F4" s="36"/>
      <c r="G4" s="35"/>
      <c r="H4" s="35"/>
    </row>
    <row r="5" spans="1:8" ht="39.4" customHeight="1" x14ac:dyDescent="0.75">
      <c r="A5" s="34" t="s">
        <v>36</v>
      </c>
      <c r="B5" s="3"/>
      <c r="C5" s="3"/>
      <c r="D5" s="4"/>
      <c r="E5" s="35"/>
      <c r="F5" s="36"/>
      <c r="G5" s="35"/>
      <c r="H5" s="35"/>
    </row>
    <row r="6" spans="1:8" ht="39.4" customHeight="1" x14ac:dyDescent="0.75">
      <c r="A6" s="34" t="s">
        <v>37</v>
      </c>
      <c r="B6" s="3"/>
      <c r="C6" s="3"/>
      <c r="D6" s="4"/>
      <c r="E6" s="35"/>
      <c r="F6" s="36"/>
      <c r="G6" s="35"/>
      <c r="H6" s="35"/>
    </row>
    <row r="7" spans="1:8" ht="39.4" customHeight="1" x14ac:dyDescent="0.75">
      <c r="A7" s="34" t="s">
        <v>38</v>
      </c>
      <c r="B7" s="3"/>
      <c r="C7" s="3"/>
      <c r="D7" s="4"/>
      <c r="E7" s="35"/>
      <c r="F7" s="36"/>
      <c r="G7" s="35"/>
      <c r="H7" s="35"/>
    </row>
    <row r="8" spans="1:8" ht="39.4" customHeight="1" x14ac:dyDescent="0.75">
      <c r="A8" s="34" t="s">
        <v>39</v>
      </c>
      <c r="B8" s="3"/>
      <c r="C8" s="3"/>
      <c r="D8" s="4"/>
      <c r="E8" s="35"/>
      <c r="F8" s="36"/>
      <c r="G8" s="35"/>
      <c r="H8" s="35"/>
    </row>
    <row r="9" spans="1:8" ht="39.4" customHeight="1" x14ac:dyDescent="0.75">
      <c r="A9" s="34" t="s">
        <v>40</v>
      </c>
      <c r="B9" s="3"/>
      <c r="C9" s="3"/>
      <c r="D9" s="4"/>
      <c r="E9" s="35"/>
      <c r="F9" s="36"/>
      <c r="G9" s="35"/>
      <c r="H9" s="35"/>
    </row>
    <row r="10" spans="1:8" ht="39.4" customHeight="1" x14ac:dyDescent="0.75">
      <c r="A10" s="34" t="s">
        <v>41</v>
      </c>
      <c r="B10" s="3"/>
      <c r="C10" s="3"/>
      <c r="D10" s="4"/>
      <c r="E10" s="35"/>
      <c r="F10" s="36"/>
      <c r="G10" s="35"/>
      <c r="H10" s="35"/>
    </row>
    <row r="11" spans="1:8" ht="39.4" customHeight="1" x14ac:dyDescent="0.75">
      <c r="A11" s="34" t="s">
        <v>42</v>
      </c>
      <c r="B11" s="3"/>
      <c r="C11" s="3"/>
      <c r="D11" s="4"/>
      <c r="E11" s="35"/>
      <c r="F11" s="36"/>
      <c r="G11" s="35"/>
      <c r="H11" s="35"/>
    </row>
    <row r="12" spans="1:8" ht="39.4" customHeight="1" x14ac:dyDescent="0.75">
      <c r="A12" s="37" t="s">
        <v>43</v>
      </c>
      <c r="B12" s="38"/>
      <c r="C12" s="38"/>
      <c r="D12" s="39"/>
      <c r="E12" s="40"/>
      <c r="F12" s="41"/>
      <c r="G12" s="35"/>
      <c r="H12" s="35"/>
    </row>
  </sheetData>
  <phoneticPr fontId="2" type="noConversion"/>
  <conditionalFormatting sqref="B2:B12">
    <cfRule type="cellIs" dxfId="270" priority="7" operator="equal">
      <formula>"Low"</formula>
    </cfRule>
    <cfRule type="cellIs" dxfId="269" priority="8" operator="equal">
      <formula>"Medium"</formula>
    </cfRule>
    <cfRule type="cellIs" dxfId="268" priority="9" operator="equal">
      <formula>"High"</formula>
    </cfRule>
  </conditionalFormatting>
  <conditionalFormatting sqref="C2:C12">
    <cfRule type="cellIs" dxfId="267" priority="4" operator="equal">
      <formula>"Low"</formula>
    </cfRule>
    <cfRule type="cellIs" dxfId="266" priority="5" operator="equal">
      <formula>"Medium"</formula>
    </cfRule>
    <cfRule type="cellIs" dxfId="265" priority="6" operator="equal">
      <formula>"High"</formula>
    </cfRule>
  </conditionalFormatting>
  <pageMargins left="0.7" right="0.7" top="0.75" bottom="0.75" header="0.3" footer="0.3"/>
  <pageSetup paperSize="9" orientation="portrait" verticalDpi="0" r:id="rId1"/>
  <ignoredErrors>
    <ignoredError sqref="D3: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7E78FA87-A34C-4137-9D29-37332DDA75DE}">
            <xm:f>Lists!$C$4</xm:f>
            <x14:dxf>
              <font>
                <color auto="1"/>
              </font>
              <fill>
                <patternFill>
                  <bgColor rgb="FFFF3300"/>
                </patternFill>
              </fill>
            </x14:dxf>
          </x14:cfRule>
          <x14:cfRule type="cellIs" priority="2" operator="equal" id="{0902DEE1-0C7C-4204-BD0F-FCE14E6DDAFA}">
            <xm:f>Lists!$C$3</xm:f>
            <x14:dxf>
              <font>
                <color auto="1"/>
              </font>
              <fill>
                <patternFill>
                  <bgColor rgb="FFFFC000"/>
                </patternFill>
              </fill>
            </x14:dxf>
          </x14:cfRule>
          <x14:cfRule type="cellIs" priority="3" operator="equal" id="{4099B4DA-2C73-409C-B61D-7616E6041547}">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861E0D20-F1AA-4FF4-B458-4BAA64C6B7B7}">
          <x14:formula1>
            <xm:f>Lists!$A$2:$A$4</xm:f>
          </x14:formula1>
          <xm:sqref>B3:B49</xm:sqref>
        </x14:dataValidation>
        <x14:dataValidation type="list" allowBlank="1" showInputMessage="1" showErrorMessage="1" xr:uid="{90AA81DA-FCF1-4E01-A79B-CDAEE7FE36F3}">
          <x14:formula1>
            <xm:f>Lists!$B$2:$B$4</xm:f>
          </x14:formula1>
          <xm:sqref>C3:C12 C13:C49</xm:sqref>
        </x14:dataValidation>
        <x14:dataValidation type="list" allowBlank="1" showInputMessage="1" showErrorMessage="1" xr:uid="{B6486F59-4D03-4B71-A36B-7DC1647D4E5D}">
          <x14:formula1>
            <xm:f>Lists!$C$2:$C$4</xm:f>
          </x14:formula1>
          <xm:sqref>D3:D12 D13:D49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03E8C-9553-4413-9C23-2DB558A77DFA}">
  <dimension ref="A1:H12"/>
  <sheetViews>
    <sheetView workbookViewId="0">
      <pane ySplit="1" topLeftCell="A4" activePane="bottomLeft" state="frozen"/>
      <selection pane="bottomLeft" activeCell="A3" sqref="A3:A12"/>
    </sheetView>
  </sheetViews>
  <sheetFormatPr defaultColWidth="9" defaultRowHeight="39.4" customHeight="1" x14ac:dyDescent="0.75"/>
  <cols>
    <col min="1" max="1" width="69.26953125"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92.25" customHeight="1" x14ac:dyDescent="0.75">
      <c r="A1" s="30" t="s">
        <v>28</v>
      </c>
      <c r="B1" s="31" t="s">
        <v>8</v>
      </c>
      <c r="C1" s="31" t="s">
        <v>9</v>
      </c>
      <c r="D1" s="31" t="s">
        <v>10</v>
      </c>
      <c r="E1" s="31" t="s">
        <v>29</v>
      </c>
      <c r="F1" s="31" t="s">
        <v>30</v>
      </c>
      <c r="G1" s="42" t="s">
        <v>31</v>
      </c>
      <c r="H1" s="28" t="s">
        <v>32</v>
      </c>
    </row>
    <row r="2" spans="1:8" s="32" customFormat="1" ht="39.4"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169</v>
      </c>
      <c r="B3" s="3"/>
      <c r="C3" s="3"/>
      <c r="D3" s="4"/>
      <c r="E3" s="35"/>
      <c r="F3" s="36"/>
      <c r="G3" s="44"/>
      <c r="H3" s="35"/>
    </row>
    <row r="4" spans="1:8" ht="39.4" customHeight="1" x14ac:dyDescent="0.75">
      <c r="A4" s="34" t="s">
        <v>170</v>
      </c>
      <c r="B4" s="3"/>
      <c r="C4" s="3"/>
      <c r="D4" s="4"/>
      <c r="E4" s="35"/>
      <c r="F4" s="36"/>
      <c r="G4" s="44"/>
      <c r="H4" s="69"/>
    </row>
    <row r="5" spans="1:8" ht="39.4" customHeight="1" x14ac:dyDescent="0.75">
      <c r="A5" s="34" t="s">
        <v>171</v>
      </c>
      <c r="B5" s="3"/>
      <c r="C5" s="3"/>
      <c r="D5" s="4"/>
      <c r="E5" s="35"/>
      <c r="F5" s="36"/>
      <c r="G5" s="44"/>
      <c r="H5" s="35"/>
    </row>
    <row r="6" spans="1:8" ht="39.4" customHeight="1" x14ac:dyDescent="0.75">
      <c r="A6" s="34" t="s">
        <v>172</v>
      </c>
      <c r="B6" s="3"/>
      <c r="C6" s="3"/>
      <c r="D6" s="4"/>
      <c r="E6" s="35"/>
      <c r="F6" s="36"/>
      <c r="G6" s="44"/>
      <c r="H6" s="69"/>
    </row>
    <row r="7" spans="1:8" ht="39.4" customHeight="1" x14ac:dyDescent="0.75">
      <c r="A7" s="34" t="s">
        <v>173</v>
      </c>
      <c r="B7" s="3"/>
      <c r="C7" s="3"/>
      <c r="D7" s="4"/>
      <c r="E7" s="35"/>
      <c r="F7" s="36"/>
      <c r="G7" s="44"/>
      <c r="H7" s="35"/>
    </row>
    <row r="8" spans="1:8" ht="39.4" customHeight="1" x14ac:dyDescent="0.75">
      <c r="A8" s="34" t="s">
        <v>174</v>
      </c>
      <c r="B8" s="3"/>
      <c r="C8" s="3"/>
      <c r="D8" s="4"/>
      <c r="E8" s="35"/>
      <c r="F8" s="36"/>
      <c r="G8" s="44"/>
      <c r="H8" s="69"/>
    </row>
    <row r="9" spans="1:8" ht="39.4" customHeight="1" x14ac:dyDescent="0.75">
      <c r="A9" s="34" t="s">
        <v>175</v>
      </c>
      <c r="B9" s="3"/>
      <c r="C9" s="3"/>
      <c r="D9" s="4"/>
      <c r="E9" s="35"/>
      <c r="F9" s="36"/>
      <c r="G9" s="44"/>
      <c r="H9" s="35"/>
    </row>
    <row r="10" spans="1:8" ht="39.4" customHeight="1" x14ac:dyDescent="0.75">
      <c r="A10" s="34" t="s">
        <v>176</v>
      </c>
      <c r="B10" s="3"/>
      <c r="C10" s="3"/>
      <c r="D10" s="4"/>
      <c r="E10" s="35"/>
      <c r="F10" s="36"/>
      <c r="G10" s="44"/>
      <c r="H10" s="69"/>
    </row>
    <row r="11" spans="1:8" ht="39.4" customHeight="1" x14ac:dyDescent="0.75">
      <c r="A11" s="34" t="s">
        <v>177</v>
      </c>
      <c r="B11" s="3"/>
      <c r="C11" s="3"/>
      <c r="D11" s="4"/>
      <c r="E11" s="35"/>
      <c r="F11" s="36"/>
      <c r="G11" s="44"/>
      <c r="H11" s="40"/>
    </row>
    <row r="12" spans="1:8" ht="39.4" customHeight="1" x14ac:dyDescent="0.75">
      <c r="A12" s="37" t="s">
        <v>178</v>
      </c>
      <c r="B12" s="38"/>
      <c r="C12" s="38"/>
      <c r="D12" s="39"/>
      <c r="E12" s="40"/>
      <c r="F12" s="41"/>
      <c r="G12" s="45"/>
      <c r="H12" s="69"/>
    </row>
  </sheetData>
  <phoneticPr fontId="2" type="noConversion"/>
  <conditionalFormatting sqref="B2:B12">
    <cfRule type="cellIs" dxfId="261" priority="7" operator="equal">
      <formula>"Low"</formula>
    </cfRule>
    <cfRule type="cellIs" dxfId="260" priority="8" operator="equal">
      <formula>"Medium"</formula>
    </cfRule>
    <cfRule type="cellIs" dxfId="259" priority="9" operator="equal">
      <formula>"High"</formula>
    </cfRule>
  </conditionalFormatting>
  <conditionalFormatting sqref="C2:C12">
    <cfRule type="cellIs" dxfId="258" priority="4" operator="equal">
      <formula>"Low"</formula>
    </cfRule>
    <cfRule type="cellIs" dxfId="257" priority="5" operator="equal">
      <formula>"Medium"</formula>
    </cfRule>
    <cfRule type="cellIs" dxfId="256"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94F986B9-B30A-4773-A343-8D2B82DF7847}">
            <xm:f>Lists!$C$4</xm:f>
            <x14:dxf>
              <font>
                <color auto="1"/>
              </font>
              <fill>
                <patternFill>
                  <bgColor rgb="FFFF3300"/>
                </patternFill>
              </fill>
            </x14:dxf>
          </x14:cfRule>
          <x14:cfRule type="cellIs" priority="2" operator="equal" id="{0958BCA8-0DCF-4C88-B6DB-FCD4CF2AF944}">
            <xm:f>Lists!$C$3</xm:f>
            <x14:dxf>
              <font>
                <color auto="1"/>
              </font>
              <fill>
                <patternFill>
                  <bgColor rgb="FFFFC000"/>
                </patternFill>
              </fill>
            </x14:dxf>
          </x14:cfRule>
          <x14:cfRule type="cellIs" priority="3" operator="equal" id="{4B3128EC-D850-4334-82BF-8346E91C996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ADF7129F-F702-417A-AC01-F2C47179106D}">
          <x14:formula1>
            <xm:f>Lists!$C$2:$C$4</xm:f>
          </x14:formula1>
          <xm:sqref>D3:D50</xm:sqref>
        </x14:dataValidation>
        <x14:dataValidation type="list" allowBlank="1" showInputMessage="1" showErrorMessage="1" xr:uid="{F232A1E0-2883-4396-BC1D-CF5733FD4ED8}">
          <x14:formula1>
            <xm:f>Lists!$B$2:$B$4</xm:f>
          </x14:formula1>
          <xm:sqref>C2:C50</xm:sqref>
        </x14:dataValidation>
        <x14:dataValidation type="list" allowBlank="1" showInputMessage="1" showErrorMessage="1" xr:uid="{851450F2-0A78-4707-AE17-36EE804826E0}">
          <x14:formula1>
            <xm:f>Lists!$A$2:$A$4</xm:f>
          </x14:formula1>
          <xm:sqref>B2:B50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3BA94-85EF-4ADC-8135-AE40A325BD93}">
  <dimension ref="A1:H50"/>
  <sheetViews>
    <sheetView workbookViewId="0">
      <pane ySplit="1" topLeftCell="A2" activePane="bottomLeft" state="frozen"/>
      <selection pane="bottomLeft"/>
    </sheetView>
  </sheetViews>
  <sheetFormatPr defaultColWidth="9" defaultRowHeight="18" customHeight="1" x14ac:dyDescent="0.75"/>
  <cols>
    <col min="1" max="1" width="68.54296875"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ht="96.65" customHeight="1" x14ac:dyDescent="0.75">
      <c r="A1" s="46" t="s">
        <v>28</v>
      </c>
      <c r="B1" s="47" t="s">
        <v>8</v>
      </c>
      <c r="C1" s="47" t="s">
        <v>9</v>
      </c>
      <c r="D1" s="48" t="s">
        <v>10</v>
      </c>
      <c r="E1" s="47" t="s">
        <v>29</v>
      </c>
      <c r="F1" s="49" t="s">
        <v>30</v>
      </c>
      <c r="G1" s="47" t="s">
        <v>31</v>
      </c>
      <c r="H1" s="70" t="s">
        <v>32</v>
      </c>
    </row>
    <row r="2" spans="1:8" ht="39.4" customHeight="1" x14ac:dyDescent="0.75">
      <c r="A2" s="33" t="s">
        <v>33</v>
      </c>
      <c r="B2" s="50"/>
      <c r="C2" s="50"/>
      <c r="D2" s="51" t="str">
        <f>IF(COUNTIF(D3:D50,"Non Compliant")&gt;0,"Non Compliant",IF(COUNTIF(D3:D50,"Partially Compliant")&gt;0,"Partially Compliant","Fully Compliant"))</f>
        <v>Fully Compliant</v>
      </c>
      <c r="E2" s="52"/>
      <c r="F2" s="53"/>
      <c r="G2" s="52"/>
      <c r="H2" s="26"/>
    </row>
    <row r="3" spans="1:8" ht="39.4" customHeight="1" x14ac:dyDescent="0.75">
      <c r="A3" s="54" t="s">
        <v>179</v>
      </c>
      <c r="B3" s="55"/>
      <c r="C3" s="55"/>
      <c r="D3" s="56"/>
      <c r="E3" s="45"/>
      <c r="F3" s="57"/>
      <c r="G3" s="45"/>
      <c r="H3" s="35"/>
    </row>
    <row r="4" spans="1:8" ht="39.4" customHeight="1" x14ac:dyDescent="0.75">
      <c r="A4" s="58" t="s">
        <v>180</v>
      </c>
      <c r="B4" s="59"/>
      <c r="C4" s="59"/>
      <c r="D4" s="60"/>
      <c r="E4" s="61"/>
      <c r="F4" s="62"/>
      <c r="G4" s="61"/>
      <c r="H4" s="69"/>
    </row>
    <row r="5" spans="1:8" ht="39.4" customHeight="1" x14ac:dyDescent="0.75">
      <c r="A5" s="54" t="s">
        <v>181</v>
      </c>
      <c r="B5" s="55"/>
      <c r="C5" s="55"/>
      <c r="D5" s="56"/>
      <c r="E5" s="45"/>
      <c r="F5" s="57"/>
      <c r="G5" s="45"/>
      <c r="H5" s="35"/>
    </row>
    <row r="6" spans="1:8" ht="39.4" customHeight="1" x14ac:dyDescent="0.75">
      <c r="A6" s="58" t="s">
        <v>182</v>
      </c>
      <c r="B6" s="59"/>
      <c r="C6" s="59"/>
      <c r="D6" s="60"/>
      <c r="E6" s="61"/>
      <c r="F6" s="62"/>
      <c r="G6" s="61"/>
      <c r="H6" s="69"/>
    </row>
    <row r="7" spans="1:8" ht="39.4" customHeight="1" x14ac:dyDescent="0.75">
      <c r="A7" s="54" t="s">
        <v>183</v>
      </c>
      <c r="B7" s="55"/>
      <c r="C7" s="55"/>
      <c r="D7" s="56"/>
      <c r="E7" s="45"/>
      <c r="F7" s="57"/>
      <c r="G7" s="45"/>
      <c r="H7" s="35"/>
    </row>
    <row r="8" spans="1:8" ht="39.4" customHeight="1" x14ac:dyDescent="0.75">
      <c r="A8" s="58" t="s">
        <v>184</v>
      </c>
      <c r="B8" s="59"/>
      <c r="C8" s="59"/>
      <c r="D8" s="60"/>
      <c r="E8" s="61"/>
      <c r="F8" s="62"/>
      <c r="G8" s="61"/>
      <c r="H8" s="69"/>
    </row>
    <row r="9" spans="1:8" ht="39.4" customHeight="1" x14ac:dyDescent="0.75">
      <c r="A9" s="54" t="s">
        <v>185</v>
      </c>
      <c r="B9" s="55"/>
      <c r="C9" s="55"/>
      <c r="D9" s="56"/>
      <c r="E9" s="45"/>
      <c r="F9" s="57"/>
      <c r="G9" s="45"/>
      <c r="H9" s="35"/>
    </row>
    <row r="10" spans="1:8" ht="39.4" customHeight="1" x14ac:dyDescent="0.75">
      <c r="A10" s="58" t="s">
        <v>186</v>
      </c>
      <c r="B10" s="59"/>
      <c r="C10" s="59"/>
      <c r="D10" s="60"/>
      <c r="E10" s="61"/>
      <c r="F10" s="62"/>
      <c r="G10" s="61"/>
      <c r="H10" s="69"/>
    </row>
    <row r="11" spans="1:8" ht="39.4" customHeight="1" x14ac:dyDescent="0.75">
      <c r="A11" s="54" t="s">
        <v>187</v>
      </c>
      <c r="B11" s="55"/>
      <c r="C11" s="55"/>
      <c r="D11" s="56"/>
      <c r="E11" s="45"/>
      <c r="F11" s="57"/>
      <c r="G11" s="45"/>
      <c r="H11" s="40"/>
    </row>
    <row r="12" spans="1:8" ht="39.4" customHeight="1" x14ac:dyDescent="0.75">
      <c r="A12" s="58" t="s">
        <v>188</v>
      </c>
      <c r="B12" s="59"/>
      <c r="C12" s="59"/>
      <c r="D12" s="60"/>
      <c r="E12" s="61"/>
      <c r="F12" s="62"/>
      <c r="G12" s="61"/>
      <c r="H12" s="69"/>
    </row>
    <row r="13" spans="1:8" ht="39" customHeight="1" x14ac:dyDescent="0.75"/>
    <row r="14" spans="1:8" ht="39" customHeight="1" x14ac:dyDescent="0.75">
      <c r="A14" s="63"/>
    </row>
    <row r="15" spans="1:8" ht="39" customHeight="1" x14ac:dyDescent="0.75"/>
    <row r="16" spans="1:8" ht="39" customHeight="1" x14ac:dyDescent="0.75"/>
    <row r="17" ht="39" customHeight="1" x14ac:dyDescent="0.75"/>
    <row r="18" ht="39" customHeight="1" x14ac:dyDescent="0.75"/>
    <row r="19" ht="39" customHeight="1" x14ac:dyDescent="0.75"/>
    <row r="20" ht="39" customHeight="1" x14ac:dyDescent="0.75"/>
    <row r="21" ht="39" customHeight="1" x14ac:dyDescent="0.75"/>
    <row r="22" ht="39" customHeight="1" x14ac:dyDescent="0.75"/>
    <row r="23" ht="39" customHeight="1" x14ac:dyDescent="0.75"/>
    <row r="24" ht="39" customHeight="1" x14ac:dyDescent="0.75"/>
    <row r="25" ht="39" customHeight="1" x14ac:dyDescent="0.75"/>
    <row r="26" ht="39" customHeight="1" x14ac:dyDescent="0.75"/>
    <row r="27" ht="39" customHeight="1" x14ac:dyDescent="0.75"/>
    <row r="28" ht="39" customHeight="1" x14ac:dyDescent="0.75"/>
    <row r="29" ht="39" customHeight="1" x14ac:dyDescent="0.75"/>
    <row r="30" ht="39" customHeight="1" x14ac:dyDescent="0.75"/>
    <row r="31" ht="39" customHeight="1" x14ac:dyDescent="0.75"/>
    <row r="32" ht="39" customHeight="1" x14ac:dyDescent="0.75"/>
    <row r="33" ht="39" customHeight="1" x14ac:dyDescent="0.75"/>
    <row r="34" ht="39" customHeight="1" x14ac:dyDescent="0.75"/>
    <row r="35" ht="39" customHeight="1" x14ac:dyDescent="0.75"/>
    <row r="36" ht="39" customHeight="1" x14ac:dyDescent="0.75"/>
    <row r="37" ht="39" customHeight="1" x14ac:dyDescent="0.75"/>
    <row r="38" ht="39" customHeight="1" x14ac:dyDescent="0.75"/>
    <row r="39" ht="39" customHeight="1" x14ac:dyDescent="0.75"/>
    <row r="40" ht="39" customHeight="1" x14ac:dyDescent="0.75"/>
    <row r="41" ht="39" customHeight="1" x14ac:dyDescent="0.75"/>
    <row r="42" ht="39" customHeight="1" x14ac:dyDescent="0.75"/>
    <row r="43" ht="39" customHeight="1" x14ac:dyDescent="0.75"/>
    <row r="44" ht="39" customHeight="1" x14ac:dyDescent="0.75"/>
    <row r="45" ht="39" customHeight="1" x14ac:dyDescent="0.75"/>
    <row r="46" ht="39" customHeight="1" x14ac:dyDescent="0.75"/>
    <row r="47" ht="39" customHeight="1" x14ac:dyDescent="0.75"/>
    <row r="48" ht="39" customHeight="1" x14ac:dyDescent="0.75"/>
    <row r="49" ht="39" customHeight="1" x14ac:dyDescent="0.75"/>
    <row r="50" ht="39" customHeight="1" x14ac:dyDescent="0.75"/>
  </sheetData>
  <phoneticPr fontId="2" type="noConversion"/>
  <conditionalFormatting sqref="B1:B12">
    <cfRule type="cellIs" dxfId="252" priority="7" operator="equal">
      <formula>"Low"</formula>
    </cfRule>
    <cfRule type="cellIs" dxfId="251" priority="8" operator="equal">
      <formula>"Medium"</formula>
    </cfRule>
    <cfRule type="cellIs" dxfId="250" priority="9" operator="equal">
      <formula>"High"</formula>
    </cfRule>
  </conditionalFormatting>
  <conditionalFormatting sqref="C1:C12">
    <cfRule type="cellIs" dxfId="249" priority="4" operator="equal">
      <formula>"Low"</formula>
    </cfRule>
    <cfRule type="cellIs" dxfId="248" priority="5" operator="equal">
      <formula>"Medium"</formula>
    </cfRule>
    <cfRule type="cellIs" dxfId="247"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DB07FB78-0546-4421-AD31-0625CDB3FF33}">
            <xm:f>Lists!$C$4</xm:f>
            <x14:dxf>
              <font>
                <color auto="1"/>
              </font>
              <fill>
                <patternFill>
                  <bgColor rgb="FFFF3300"/>
                </patternFill>
              </fill>
            </x14:dxf>
          </x14:cfRule>
          <x14:cfRule type="cellIs" priority="2" operator="equal" id="{273D8F27-481A-4C12-B47B-3F885CF7AA91}">
            <xm:f>Lists!$C$3</xm:f>
            <x14:dxf>
              <font>
                <color auto="1"/>
              </font>
              <fill>
                <patternFill>
                  <bgColor rgb="FFFFC000"/>
                </patternFill>
              </fill>
            </x14:dxf>
          </x14:cfRule>
          <x14:cfRule type="cellIs" priority="3" operator="equal" id="{348BD4AE-939D-4B04-AF58-72290827D1F7}">
            <xm:f>Lists!$C$2</xm:f>
            <x14:dxf>
              <font>
                <color auto="1"/>
              </font>
              <fill>
                <patternFill>
                  <bgColor rgb="FF92D050"/>
                </patternFill>
              </fill>
            </x14:dxf>
          </x14:cfRule>
          <xm:sqref>D1:D12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4710883E-959A-4B23-9346-9A375B04FFDF}">
          <x14:formula1>
            <xm:f>Lists!$A$2:$A$4</xm:f>
          </x14:formula1>
          <xm:sqref>B2:B50</xm:sqref>
        </x14:dataValidation>
        <x14:dataValidation type="list" allowBlank="1" showInputMessage="1" showErrorMessage="1" xr:uid="{EBBF3701-300D-485E-870A-E35087196636}">
          <x14:formula1>
            <xm:f>Lists!$B$2:$B$4</xm:f>
          </x14:formula1>
          <xm:sqref>C2:C50</xm:sqref>
        </x14:dataValidation>
        <x14:dataValidation type="list" allowBlank="1" showInputMessage="1" showErrorMessage="1" xr:uid="{2855B061-72C5-4A4F-8217-FFDB462BD7B3}">
          <x14:formula1>
            <xm:f>Lists!$C$2:$C$4</xm:f>
          </x14:formula1>
          <xm:sqref>D3:D50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4A612-E5BA-4E40-AA35-594E671CFD6D}">
  <dimension ref="A1:H12"/>
  <sheetViews>
    <sheetView workbookViewId="0">
      <pane ySplit="1" topLeftCell="A2" activePane="bottomLeft" state="frozen"/>
      <selection pane="bottomLeft" activeCell="C4" sqref="C4"/>
    </sheetView>
  </sheetViews>
  <sheetFormatPr defaultColWidth="9" defaultRowHeight="39.4" customHeight="1" x14ac:dyDescent="0.75"/>
  <cols>
    <col min="1" max="1" width="56.86328125"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97.5" customHeight="1" x14ac:dyDescent="0.75">
      <c r="A1" s="30" t="s">
        <v>28</v>
      </c>
      <c r="B1" s="31" t="s">
        <v>8</v>
      </c>
      <c r="C1" s="31" t="s">
        <v>9</v>
      </c>
      <c r="D1" s="31" t="s">
        <v>10</v>
      </c>
      <c r="E1" s="31" t="s">
        <v>29</v>
      </c>
      <c r="F1" s="31" t="s">
        <v>30</v>
      </c>
      <c r="G1" s="42" t="s">
        <v>31</v>
      </c>
      <c r="H1" s="71" t="s">
        <v>32</v>
      </c>
    </row>
    <row r="2" spans="1:8" ht="39.4" customHeight="1" x14ac:dyDescent="0.75">
      <c r="A2" s="33" t="s">
        <v>33</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189</v>
      </c>
      <c r="B3" s="3"/>
      <c r="C3" s="3"/>
      <c r="D3" s="4"/>
      <c r="E3" s="35"/>
      <c r="F3" s="36"/>
      <c r="G3" s="44"/>
      <c r="H3" s="35"/>
    </row>
    <row r="4" spans="1:8" ht="39.4" customHeight="1" x14ac:dyDescent="0.75">
      <c r="A4" s="34" t="s">
        <v>190</v>
      </c>
      <c r="B4" s="3"/>
      <c r="C4" s="3"/>
      <c r="D4" s="4"/>
      <c r="E4" s="35"/>
      <c r="F4" s="36"/>
      <c r="G4" s="44"/>
      <c r="H4" s="69"/>
    </row>
    <row r="5" spans="1:8" ht="39.4" customHeight="1" x14ac:dyDescent="0.75">
      <c r="A5" s="34" t="s">
        <v>191</v>
      </c>
      <c r="B5" s="3"/>
      <c r="C5" s="3"/>
      <c r="D5" s="4"/>
      <c r="E5" s="35"/>
      <c r="F5" s="36"/>
      <c r="G5" s="44"/>
      <c r="H5" s="35"/>
    </row>
    <row r="6" spans="1:8" ht="39.4" customHeight="1" x14ac:dyDescent="0.75">
      <c r="A6" s="34" t="s">
        <v>192</v>
      </c>
      <c r="B6" s="3"/>
      <c r="C6" s="3"/>
      <c r="D6" s="4"/>
      <c r="E6" s="35"/>
      <c r="F6" s="36"/>
      <c r="G6" s="44"/>
      <c r="H6" s="69"/>
    </row>
    <row r="7" spans="1:8" ht="39.4" customHeight="1" x14ac:dyDescent="0.75">
      <c r="A7" s="34" t="s">
        <v>193</v>
      </c>
      <c r="B7" s="3"/>
      <c r="C7" s="3"/>
      <c r="D7" s="4"/>
      <c r="E7" s="35"/>
      <c r="F7" s="36"/>
      <c r="G7" s="44"/>
      <c r="H7" s="35"/>
    </row>
    <row r="8" spans="1:8" ht="39.4" customHeight="1" x14ac:dyDescent="0.75">
      <c r="A8" s="34" t="s">
        <v>194</v>
      </c>
      <c r="B8" s="3"/>
      <c r="C8" s="3"/>
      <c r="D8" s="4"/>
      <c r="E8" s="35"/>
      <c r="F8" s="36"/>
      <c r="G8" s="44"/>
      <c r="H8" s="69"/>
    </row>
    <row r="9" spans="1:8" ht="39.4" customHeight="1" x14ac:dyDescent="0.75">
      <c r="A9" s="34" t="s">
        <v>195</v>
      </c>
      <c r="B9" s="3"/>
      <c r="C9" s="3"/>
      <c r="D9" s="4"/>
      <c r="E9" s="35"/>
      <c r="F9" s="36"/>
      <c r="G9" s="44"/>
      <c r="H9" s="35"/>
    </row>
    <row r="10" spans="1:8" ht="39.4" customHeight="1" x14ac:dyDescent="0.75">
      <c r="A10" s="34" t="s">
        <v>196</v>
      </c>
      <c r="B10" s="3"/>
      <c r="C10" s="3"/>
      <c r="D10" s="4"/>
      <c r="E10" s="35"/>
      <c r="F10" s="36"/>
      <c r="G10" s="44"/>
      <c r="H10" s="69"/>
    </row>
    <row r="11" spans="1:8" ht="39.4" customHeight="1" x14ac:dyDescent="0.75">
      <c r="A11" s="34" t="s">
        <v>197</v>
      </c>
      <c r="B11" s="3"/>
      <c r="C11" s="3"/>
      <c r="D11" s="4"/>
      <c r="E11" s="35"/>
      <c r="F11" s="36"/>
      <c r="G11" s="44"/>
      <c r="H11" s="40"/>
    </row>
    <row r="12" spans="1:8" ht="39.4" customHeight="1" x14ac:dyDescent="0.75">
      <c r="A12" s="34" t="s">
        <v>198</v>
      </c>
      <c r="B12" s="38"/>
      <c r="C12" s="38"/>
      <c r="D12" s="39"/>
      <c r="E12" s="40"/>
      <c r="F12" s="41"/>
      <c r="G12" s="45"/>
      <c r="H12" s="69"/>
    </row>
  </sheetData>
  <phoneticPr fontId="2" type="noConversion"/>
  <conditionalFormatting sqref="B2:B12">
    <cfRule type="cellIs" dxfId="243" priority="7" operator="equal">
      <formula>"Low"</formula>
    </cfRule>
    <cfRule type="cellIs" dxfId="242" priority="8" operator="equal">
      <formula>"Medium"</formula>
    </cfRule>
    <cfRule type="cellIs" dxfId="241" priority="9" operator="equal">
      <formula>"High"</formula>
    </cfRule>
  </conditionalFormatting>
  <conditionalFormatting sqref="C2:C12">
    <cfRule type="cellIs" dxfId="240" priority="4" operator="equal">
      <formula>"Low"</formula>
    </cfRule>
    <cfRule type="cellIs" dxfId="239" priority="5" operator="equal">
      <formula>"Medium"</formula>
    </cfRule>
    <cfRule type="cellIs" dxfId="238"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C3EDA4A6-8A1F-4591-B019-19A03C0216FC}">
            <xm:f>Lists!$C$4</xm:f>
            <x14:dxf>
              <font>
                <color auto="1"/>
              </font>
              <fill>
                <patternFill>
                  <bgColor rgb="FFFF3300"/>
                </patternFill>
              </fill>
            </x14:dxf>
          </x14:cfRule>
          <x14:cfRule type="cellIs" priority="2" operator="equal" id="{54F145CF-3FAA-4F99-ABC2-D568DC2042B0}">
            <xm:f>Lists!$C$3</xm:f>
            <x14:dxf>
              <font>
                <color auto="1"/>
              </font>
              <fill>
                <patternFill>
                  <bgColor rgb="FFFFC000"/>
                </patternFill>
              </fill>
            </x14:dxf>
          </x14:cfRule>
          <x14:cfRule type="cellIs" priority="3" operator="equal" id="{32FB9AC5-5ACF-424D-B588-6EFF9D0AE218}">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B2A7CE9D-8856-41B2-A5EA-F787EDA2E5CA}">
          <x14:formula1>
            <xm:f>Lists!$C$2:$C$4</xm:f>
          </x14:formula1>
          <xm:sqref>D3:D50</xm:sqref>
        </x14:dataValidation>
        <x14:dataValidation type="list" allowBlank="1" showInputMessage="1" showErrorMessage="1" xr:uid="{B27CA6A2-4554-4AED-9BD3-930231428BB9}">
          <x14:formula1>
            <xm:f>Lists!$B$2:$B$4</xm:f>
          </x14:formula1>
          <xm:sqref>C2:C50</xm:sqref>
        </x14:dataValidation>
        <x14:dataValidation type="list" allowBlank="1" showInputMessage="1" showErrorMessage="1" xr:uid="{B11B9A6F-275F-44A9-BCC5-0C4229EB6734}">
          <x14:formula1>
            <xm:f>Lists!$A$2:$A$4</xm:f>
          </x14:formula1>
          <xm:sqref>B2:B50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D3051-B7C2-4F37-A6F1-4EBA903975DF}">
  <dimension ref="A1:H12"/>
  <sheetViews>
    <sheetView workbookViewId="0">
      <pane ySplit="1" topLeftCell="A2" activePane="bottomLeft" state="frozen"/>
      <selection pane="bottomLeft" activeCell="A6" sqref="A6"/>
    </sheetView>
  </sheetViews>
  <sheetFormatPr defaultColWidth="9" defaultRowHeight="39.4" customHeight="1" x14ac:dyDescent="0.75"/>
  <cols>
    <col min="1" max="1" width="87.86328125"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6.25" customHeight="1" x14ac:dyDescent="0.75">
      <c r="A1" s="30" t="s">
        <v>93</v>
      </c>
      <c r="B1" s="31" t="s">
        <v>8</v>
      </c>
      <c r="C1" s="31" t="s">
        <v>9</v>
      </c>
      <c r="D1" s="31" t="s">
        <v>10</v>
      </c>
      <c r="E1" s="31" t="s">
        <v>29</v>
      </c>
      <c r="F1" s="31" t="s">
        <v>30</v>
      </c>
      <c r="G1" s="42" t="s">
        <v>31</v>
      </c>
      <c r="H1" s="71" t="s">
        <v>32</v>
      </c>
    </row>
    <row r="2" spans="1:8" s="32" customFormat="1" ht="48.75"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199</v>
      </c>
      <c r="B3" s="3"/>
      <c r="C3" s="3"/>
      <c r="D3" s="4"/>
      <c r="E3" s="35"/>
      <c r="F3" s="36"/>
      <c r="G3" s="44"/>
      <c r="H3" s="35"/>
    </row>
    <row r="4" spans="1:8" ht="39.4" customHeight="1" x14ac:dyDescent="0.75">
      <c r="A4" s="34" t="s">
        <v>200</v>
      </c>
      <c r="B4" s="3"/>
      <c r="C4" s="3"/>
      <c r="D4" s="4"/>
      <c r="E4" s="35"/>
      <c r="F4" s="36"/>
      <c r="G4" s="44"/>
      <c r="H4" s="69"/>
    </row>
    <row r="5" spans="1:8" ht="39.4" customHeight="1" x14ac:dyDescent="0.75">
      <c r="A5" s="34" t="s">
        <v>201</v>
      </c>
      <c r="B5" s="3"/>
      <c r="C5" s="3"/>
      <c r="D5" s="4"/>
      <c r="E5" s="35"/>
      <c r="F5" s="36"/>
      <c r="G5" s="44"/>
      <c r="H5" s="35"/>
    </row>
    <row r="6" spans="1:8" ht="39.4" customHeight="1" x14ac:dyDescent="0.75">
      <c r="A6" s="34" t="s">
        <v>202</v>
      </c>
      <c r="B6" s="3"/>
      <c r="C6" s="3"/>
      <c r="D6" s="4"/>
      <c r="E6" s="35"/>
      <c r="F6" s="36"/>
      <c r="G6" s="44"/>
      <c r="H6" s="69"/>
    </row>
    <row r="7" spans="1:8" ht="39.4" customHeight="1" x14ac:dyDescent="0.75">
      <c r="A7" s="34" t="s">
        <v>203</v>
      </c>
      <c r="B7" s="3"/>
      <c r="C7" s="3"/>
      <c r="D7" s="4"/>
      <c r="E7" s="35"/>
      <c r="F7" s="36"/>
      <c r="G7" s="44"/>
      <c r="H7" s="35"/>
    </row>
    <row r="8" spans="1:8" ht="39.4" customHeight="1" x14ac:dyDescent="0.75">
      <c r="A8" s="34" t="s">
        <v>204</v>
      </c>
      <c r="B8" s="3"/>
      <c r="C8" s="3"/>
      <c r="D8" s="4"/>
      <c r="E8" s="35"/>
      <c r="F8" s="36"/>
      <c r="G8" s="44"/>
      <c r="H8" s="69"/>
    </row>
    <row r="9" spans="1:8" ht="39.4" customHeight="1" x14ac:dyDescent="0.75">
      <c r="A9" s="34" t="s">
        <v>205</v>
      </c>
      <c r="B9" s="3"/>
      <c r="C9" s="3"/>
      <c r="D9" s="4"/>
      <c r="E9" s="35"/>
      <c r="F9" s="36"/>
      <c r="G9" s="44"/>
      <c r="H9" s="35"/>
    </row>
    <row r="10" spans="1:8" ht="39.4" customHeight="1" x14ac:dyDescent="0.75">
      <c r="A10" s="34" t="s">
        <v>206</v>
      </c>
      <c r="B10" s="3"/>
      <c r="C10" s="3"/>
      <c r="D10" s="4"/>
      <c r="E10" s="35"/>
      <c r="F10" s="36"/>
      <c r="G10" s="44"/>
      <c r="H10" s="69"/>
    </row>
    <row r="11" spans="1:8" ht="39.4" customHeight="1" x14ac:dyDescent="0.75">
      <c r="A11" s="34" t="s">
        <v>207</v>
      </c>
      <c r="B11" s="3"/>
      <c r="C11" s="3"/>
      <c r="D11" s="4"/>
      <c r="E11" s="35"/>
      <c r="F11" s="36"/>
      <c r="G11" s="44"/>
      <c r="H11" s="40"/>
    </row>
    <row r="12" spans="1:8" ht="39.4" customHeight="1" x14ac:dyDescent="0.75">
      <c r="A12" s="34" t="s">
        <v>208</v>
      </c>
      <c r="B12" s="38"/>
      <c r="C12" s="38"/>
      <c r="D12" s="39"/>
      <c r="E12" s="40"/>
      <c r="F12" s="41"/>
      <c r="G12" s="45"/>
      <c r="H12" s="69"/>
    </row>
  </sheetData>
  <phoneticPr fontId="2" type="noConversion"/>
  <conditionalFormatting sqref="B2:B12">
    <cfRule type="cellIs" dxfId="234" priority="7" operator="equal">
      <formula>"Low"</formula>
    </cfRule>
    <cfRule type="cellIs" dxfId="233" priority="8" operator="equal">
      <formula>"Medium"</formula>
    </cfRule>
    <cfRule type="cellIs" dxfId="232" priority="9" operator="equal">
      <formula>"High"</formula>
    </cfRule>
  </conditionalFormatting>
  <conditionalFormatting sqref="C2:C12">
    <cfRule type="cellIs" dxfId="231" priority="4" operator="equal">
      <formula>"Low"</formula>
    </cfRule>
    <cfRule type="cellIs" dxfId="230" priority="5" operator="equal">
      <formula>"Medium"</formula>
    </cfRule>
    <cfRule type="cellIs" dxfId="229"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DFBE0796-5C8B-4B2A-A1E6-D91EF7BC20DF}">
            <xm:f>Lists!$C$4</xm:f>
            <x14:dxf>
              <font>
                <color auto="1"/>
              </font>
              <fill>
                <patternFill>
                  <bgColor rgb="FFFF3300"/>
                </patternFill>
              </fill>
            </x14:dxf>
          </x14:cfRule>
          <x14:cfRule type="cellIs" priority="2" operator="equal" id="{A05F9D3C-28EE-4D21-997E-CD5EB3C4A68D}">
            <xm:f>Lists!$C$3</xm:f>
            <x14:dxf>
              <font>
                <color auto="1"/>
              </font>
              <fill>
                <patternFill>
                  <bgColor rgb="FFFFC000"/>
                </patternFill>
              </fill>
            </x14:dxf>
          </x14:cfRule>
          <x14:cfRule type="cellIs" priority="3" operator="equal" id="{98FFF73A-EECC-47CE-AAF2-8C97741A0B49}">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FBD0B2E1-5AC8-4FCE-9E8B-EC8EF6257C33}">
          <x14:formula1>
            <xm:f>Lists!$A$2:$A$4</xm:f>
          </x14:formula1>
          <xm:sqref>B2:B50</xm:sqref>
        </x14:dataValidation>
        <x14:dataValidation type="list" allowBlank="1" showInputMessage="1" showErrorMessage="1" xr:uid="{E80BEFEF-2577-4DA5-BBC0-1744F58552A6}">
          <x14:formula1>
            <xm:f>Lists!$B$2:$B$4</xm:f>
          </x14:formula1>
          <xm:sqref>C2:C50</xm:sqref>
        </x14:dataValidation>
        <x14:dataValidation type="list" allowBlank="1" showInputMessage="1" showErrorMessage="1" xr:uid="{80D8BB53-C2EB-4103-824E-6B4B2575CB02}">
          <x14:formula1>
            <xm:f>Lists!$C$2:$C$4</xm:f>
          </x14:formula1>
          <xm:sqref>D3:D50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36A41-07AB-408A-BA90-64A7775DBEB0}">
  <dimension ref="A1:H12"/>
  <sheetViews>
    <sheetView workbookViewId="0">
      <pane ySplit="1" topLeftCell="A2" activePane="bottomLeft" state="frozen"/>
      <selection pane="bottomLeft" activeCell="A3" sqref="A3"/>
    </sheetView>
  </sheetViews>
  <sheetFormatPr defaultColWidth="9" defaultRowHeight="39.4" customHeight="1" x14ac:dyDescent="0.75"/>
  <cols>
    <col min="1" max="1" width="87.86328125" style="2" customWidth="1"/>
    <col min="2" max="3" width="12.132812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39" customHeight="1" x14ac:dyDescent="0.75">
      <c r="A1" s="30" t="s">
        <v>94</v>
      </c>
      <c r="B1" s="31" t="s">
        <v>8</v>
      </c>
      <c r="C1" s="31" t="s">
        <v>9</v>
      </c>
      <c r="D1" s="31" t="s">
        <v>10</v>
      </c>
      <c r="E1" s="31" t="s">
        <v>29</v>
      </c>
      <c r="F1" s="31" t="s">
        <v>30</v>
      </c>
      <c r="G1" s="42" t="s">
        <v>31</v>
      </c>
      <c r="H1" s="71" t="s">
        <v>32</v>
      </c>
    </row>
    <row r="2" spans="1:8" s="32" customFormat="1" ht="48.75" customHeight="1" x14ac:dyDescent="0.75">
      <c r="A2" s="33" t="s">
        <v>85</v>
      </c>
      <c r="B2" s="24"/>
      <c r="C2" s="24"/>
      <c r="D2" s="25" t="str">
        <f>IF(COUNTIF(D3:D50,"Non Compliant")&gt;0,"Non Compliant",IF(COUNTIF(D3:D50,"Partially Compliant")&gt;0,"Partially Compliant","Fully Compliant"))</f>
        <v>Fully Compliant</v>
      </c>
      <c r="E2" s="26"/>
      <c r="F2" s="27"/>
      <c r="G2" s="43"/>
      <c r="H2" s="26"/>
    </row>
    <row r="3" spans="1:8" ht="39.4" customHeight="1" x14ac:dyDescent="0.75">
      <c r="A3" s="34" t="s">
        <v>44</v>
      </c>
      <c r="B3" s="3"/>
      <c r="C3" s="3"/>
      <c r="D3" s="4"/>
      <c r="E3" s="35"/>
      <c r="F3" s="36"/>
      <c r="G3" s="44"/>
      <c r="H3" s="35"/>
    </row>
    <row r="4" spans="1:8" ht="39.4" customHeight="1" x14ac:dyDescent="0.75">
      <c r="A4" s="34" t="s">
        <v>45</v>
      </c>
      <c r="B4" s="3"/>
      <c r="C4" s="3"/>
      <c r="D4" s="4"/>
      <c r="E4" s="35"/>
      <c r="F4" s="36"/>
      <c r="G4" s="44"/>
      <c r="H4" s="69"/>
    </row>
    <row r="5" spans="1:8" ht="39.4" customHeight="1" x14ac:dyDescent="0.75">
      <c r="A5" s="34" t="s">
        <v>46</v>
      </c>
      <c r="B5" s="3"/>
      <c r="C5" s="3"/>
      <c r="D5" s="4"/>
      <c r="E5" s="35"/>
      <c r="F5" s="36"/>
      <c r="G5" s="44"/>
      <c r="H5" s="35"/>
    </row>
    <row r="6" spans="1:8" ht="39.4" customHeight="1" x14ac:dyDescent="0.75">
      <c r="A6" s="34" t="s">
        <v>47</v>
      </c>
      <c r="B6" s="3"/>
      <c r="C6" s="3"/>
      <c r="D6" s="4"/>
      <c r="E6" s="35"/>
      <c r="F6" s="36"/>
      <c r="G6" s="44"/>
      <c r="H6" s="69"/>
    </row>
    <row r="7" spans="1:8" ht="39.4" customHeight="1" x14ac:dyDescent="0.75">
      <c r="A7" s="34" t="s">
        <v>48</v>
      </c>
      <c r="B7" s="3"/>
      <c r="C7" s="3"/>
      <c r="D7" s="4"/>
      <c r="E7" s="35"/>
      <c r="F7" s="36"/>
      <c r="G7" s="44"/>
      <c r="H7" s="35"/>
    </row>
    <row r="8" spans="1:8" ht="39.4" customHeight="1" x14ac:dyDescent="0.75">
      <c r="A8" s="34" t="s">
        <v>49</v>
      </c>
      <c r="B8" s="3"/>
      <c r="C8" s="3"/>
      <c r="D8" s="4"/>
      <c r="E8" s="35"/>
      <c r="F8" s="36"/>
      <c r="G8" s="44"/>
      <c r="H8" s="69"/>
    </row>
    <row r="9" spans="1:8" ht="39.4" customHeight="1" x14ac:dyDescent="0.75">
      <c r="A9" s="34" t="s">
        <v>50</v>
      </c>
      <c r="B9" s="3"/>
      <c r="C9" s="3"/>
      <c r="D9" s="4"/>
      <c r="E9" s="35"/>
      <c r="F9" s="36"/>
      <c r="G9" s="44"/>
      <c r="H9" s="35"/>
    </row>
    <row r="10" spans="1:8" ht="39.4" customHeight="1" x14ac:dyDescent="0.75">
      <c r="A10" s="34" t="s">
        <v>51</v>
      </c>
      <c r="B10" s="3"/>
      <c r="C10" s="3"/>
      <c r="D10" s="4"/>
      <c r="E10" s="35"/>
      <c r="F10" s="36"/>
      <c r="G10" s="44"/>
      <c r="H10" s="69"/>
    </row>
    <row r="11" spans="1:8" ht="39.4" customHeight="1" x14ac:dyDescent="0.75">
      <c r="A11" s="34" t="s">
        <v>52</v>
      </c>
      <c r="B11" s="3"/>
      <c r="C11" s="3"/>
      <c r="D11" s="4"/>
      <c r="E11" s="35"/>
      <c r="F11" s="36"/>
      <c r="G11" s="44"/>
      <c r="H11" s="40"/>
    </row>
    <row r="12" spans="1:8" ht="39.4" customHeight="1" x14ac:dyDescent="0.75">
      <c r="A12" s="34" t="s">
        <v>53</v>
      </c>
      <c r="B12" s="38"/>
      <c r="C12" s="38"/>
      <c r="D12" s="39"/>
      <c r="E12" s="40"/>
      <c r="F12" s="41"/>
      <c r="G12" s="45"/>
      <c r="H12" s="69"/>
    </row>
  </sheetData>
  <phoneticPr fontId="2" type="noConversion"/>
  <conditionalFormatting sqref="B2:B12">
    <cfRule type="cellIs" dxfId="225" priority="7" operator="equal">
      <formula>"Low"</formula>
    </cfRule>
    <cfRule type="cellIs" dxfId="224" priority="8" operator="equal">
      <formula>"Medium"</formula>
    </cfRule>
    <cfRule type="cellIs" dxfId="223" priority="9" operator="equal">
      <formula>"High"</formula>
    </cfRule>
  </conditionalFormatting>
  <conditionalFormatting sqref="C2:C12">
    <cfRule type="cellIs" dxfId="222" priority="4" operator="equal">
      <formula>"Low"</formula>
    </cfRule>
    <cfRule type="cellIs" dxfId="221" priority="5" operator="equal">
      <formula>"Medium"</formula>
    </cfRule>
    <cfRule type="cellIs" dxfId="220"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970C16A0-1712-42E9-9A15-A791CE20D033}">
            <xm:f>Lists!$C$4</xm:f>
            <x14:dxf>
              <font>
                <color auto="1"/>
              </font>
              <fill>
                <patternFill>
                  <bgColor rgb="FFFF3300"/>
                </patternFill>
              </fill>
            </x14:dxf>
          </x14:cfRule>
          <x14:cfRule type="cellIs" priority="2" operator="equal" id="{4D805137-A5C2-4C1B-B014-1EFAA7BC00F9}">
            <xm:f>Lists!$C$3</xm:f>
            <x14:dxf>
              <font>
                <color auto="1"/>
              </font>
              <fill>
                <patternFill>
                  <bgColor rgb="FFFFC000"/>
                </patternFill>
              </fill>
            </x14:dxf>
          </x14:cfRule>
          <x14:cfRule type="cellIs" priority="3" operator="equal" id="{5EDFBC00-BF33-4B84-A6E7-8A7377A90F1A}">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24A397E-7809-431D-9292-A0536DC05B39}">
          <x14:formula1>
            <xm:f>Lists!$C$2:$C$4</xm:f>
          </x14:formula1>
          <xm:sqref>D3:D50</xm:sqref>
        </x14:dataValidation>
        <x14:dataValidation type="list" allowBlank="1" showInputMessage="1" showErrorMessage="1" xr:uid="{883D40E9-7F8D-4FA7-8B32-4D78890B3820}">
          <x14:formula1>
            <xm:f>Lists!$B$2:$B$4</xm:f>
          </x14:formula1>
          <xm:sqref>C2:C50</xm:sqref>
        </x14:dataValidation>
        <x14:dataValidation type="list" allowBlank="1" showInputMessage="1" showErrorMessage="1" xr:uid="{CDB8D60C-8FA4-494F-AEA8-4B442B1AE894}">
          <x14:formula1>
            <xm:f>Lists!$A$2:$A$4</xm:f>
          </x14:formula1>
          <xm:sqref>B2:B50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f30a74c-8e7c-491d-b15a-3c2ecabf532b" xsi:nil="true"/>
    <lcf76f155ced4ddcb4097134ff3c332f xmlns="9f63860b-ec5a-4177-80bc-0dae68c6673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00EA72F8A92694A8E9080ACC2D10C53" ma:contentTypeVersion="18" ma:contentTypeDescription="Create a new document." ma:contentTypeScope="" ma:versionID="d85cc06d8262a8aaa77a18175270ada9">
  <xsd:schema xmlns:xsd="http://www.w3.org/2001/XMLSchema" xmlns:xs="http://www.w3.org/2001/XMLSchema" xmlns:p="http://schemas.microsoft.com/office/2006/metadata/properties" xmlns:ns2="9f63860b-ec5a-4177-80bc-0dae68c6673f" xmlns:ns3="8f30a74c-8e7c-491d-b15a-3c2ecabf532b" targetNamespace="http://schemas.microsoft.com/office/2006/metadata/properties" ma:root="true" ma:fieldsID="675f74d4b1f709809ae191ff5fe41259" ns2:_="" ns3:_="">
    <xsd:import namespace="9f63860b-ec5a-4177-80bc-0dae68c6673f"/>
    <xsd:import namespace="8f30a74c-8e7c-491d-b15a-3c2ecabf532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63860b-ec5a-4177-80bc-0dae68c667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e50ef28-99b3-468c-877a-52e04a70a631"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30a74c-8e7c-491d-b15a-3c2ecabf532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459314f-d4c5-4806-b220-dbca877e7fb7}" ma:internalName="TaxCatchAll" ma:showField="CatchAllData" ma:web="8f30a74c-8e7c-491d-b15a-3c2ecabf53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6B9DDC-C32C-4EE9-BDDC-98F6C24FDE1C}">
  <ds:schemaRefs>
    <ds:schemaRef ds:uri="http://schemas.microsoft.com/office/2006/documentManagement/types"/>
    <ds:schemaRef ds:uri="http://schemas.microsoft.com/office/infopath/2007/PartnerControls"/>
    <ds:schemaRef ds:uri="http://purl.org/dc/dcmitype/"/>
    <ds:schemaRef ds:uri="8f30a74c-8e7c-491d-b15a-3c2ecabf532b"/>
    <ds:schemaRef ds:uri="9f63860b-ec5a-4177-80bc-0dae68c6673f"/>
    <ds:schemaRef ds:uri="http://schemas.openxmlformats.org/package/2006/metadata/core-properties"/>
    <ds:schemaRef ds:uri="http://schemas.microsoft.com/office/2006/metadata/properties"/>
    <ds:schemaRef ds:uri="http://purl.org/dc/terms/"/>
    <ds:schemaRef ds:uri="http://purl.org/dc/elements/1.1/"/>
    <ds:schemaRef ds:uri="http://www.w3.org/XML/1998/namespace"/>
  </ds:schemaRefs>
</ds:datastoreItem>
</file>

<file path=customXml/itemProps2.xml><?xml version="1.0" encoding="utf-8"?>
<ds:datastoreItem xmlns:ds="http://schemas.openxmlformats.org/officeDocument/2006/customXml" ds:itemID="{D5D96F9F-1D3F-45FE-BCDE-DA3E199BB8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63860b-ec5a-4177-80bc-0dae68c6673f"/>
    <ds:schemaRef ds:uri="8f30a74c-8e7c-491d-b15a-3c2ecabf53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09C6C1-925D-4CF2-9A41-5B4BFCEBB1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Instructions</vt:lpstr>
      <vt:lpstr>Dashboard</vt:lpstr>
      <vt:lpstr>Lists</vt:lpstr>
      <vt:lpstr>Criteria 1</vt:lpstr>
      <vt:lpstr>Criteria 2a</vt:lpstr>
      <vt:lpstr>Criteria 2b</vt:lpstr>
      <vt:lpstr>Criteria 2c</vt:lpstr>
      <vt:lpstr>Criteria 3</vt:lpstr>
      <vt:lpstr>Criteria 4 </vt:lpstr>
      <vt:lpstr>Criteria 5</vt:lpstr>
      <vt:lpstr>Criteria 6a</vt:lpstr>
      <vt:lpstr>Criteria 6b</vt:lpstr>
      <vt:lpstr>Criteria 6c</vt:lpstr>
      <vt:lpstr>Criteria 6d</vt:lpstr>
      <vt:lpstr>Criteria 6e</vt:lpstr>
      <vt:lpstr>Criteria 6f</vt:lpstr>
      <vt:lpstr>Criteria 6g</vt:lpstr>
      <vt:lpstr>Criteria 6h</vt:lpstr>
      <vt:lpstr>Criteria 6i</vt:lpstr>
      <vt:lpstr>Criteria 6j</vt:lpstr>
      <vt:lpstr>Criteria 6k</vt:lpstr>
      <vt:lpstr>Criteria 7</vt:lpstr>
      <vt:lpstr>Criteria 8</vt:lpstr>
      <vt:lpstr>Criteria 9</vt:lpstr>
      <vt:lpstr>Criteria 10</vt:lpstr>
      <vt:lpstr>Criteria 11a</vt:lpstr>
      <vt:lpstr>Criteria 11b</vt:lpstr>
      <vt:lpstr>Criteria 12</vt:lpstr>
      <vt:lpstr>Criteria 13a</vt:lpstr>
      <vt:lpstr>Criteria 13b</vt:lpstr>
      <vt:lpstr>Criteria 13c</vt:lpstr>
      <vt:lpstr>Criteria 14</vt:lpstr>
      <vt:lpstr>Criteria 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Fowler</dc:creator>
  <cp:keywords/>
  <dc:description/>
  <cp:lastModifiedBy>Alex Parkin</cp:lastModifiedBy>
  <cp:revision/>
  <dcterms:created xsi:type="dcterms:W3CDTF">2021-03-11T12:11:45Z</dcterms:created>
  <dcterms:modified xsi:type="dcterms:W3CDTF">2024-02-06T09:56:43Z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0x010100D00EA72F8A92694A8E9080ACC2D10C53</vt:lpwstr>
  </property>
  <property fmtid="{D5CDD505-2E9C-101B-9397-08002B2CF9AE}" pid="3" name="_ExtendedDescription">
    <vt:lpwstr/>
  </property>
  <property fmtid="{D5CDD505-2E9C-101B-9397-08002B2CF9AE}" pid="4" name="MediaServiceImageTags">
    <vt:lpwstr/>
  </property>
</Properties>
</file>