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charts/chart21.xml" ContentType="application/vnd.openxmlformats-officedocument.drawingml.chart+xml"/>
  <Override PartName="/xl/charts/style16.xml" ContentType="application/vnd.ms-office.chartstyle+xml"/>
  <Override PartName="/xl/charts/colors16.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style17.xml" ContentType="application/vnd.ms-office.chartstyle+xml"/>
  <Override PartName="/xl/charts/colors17.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style18.xml" ContentType="application/vnd.ms-office.chartstyle+xml"/>
  <Override PartName="/xl/charts/colors18.xml" ContentType="application/vnd.ms-office.chartcolorstyle+xml"/>
  <Override PartName="/xl/charts/chart30.xml" ContentType="application/vnd.openxmlformats-officedocument.drawingml.chart+xml"/>
  <Override PartName="/xl/charts/style19.xml" ContentType="application/vnd.ms-office.chartstyle+xml"/>
  <Override PartName="/xl/charts/colors19.xml" ContentType="application/vnd.ms-office.chartcolorstyle+xml"/>
  <Override PartName="/xl/charts/chart31.xml" ContentType="application/vnd.openxmlformats-officedocument.drawingml.chart+xml"/>
  <Override PartName="/xl/charts/style20.xml" ContentType="application/vnd.ms-office.chartstyle+xml"/>
  <Override PartName="/xl/charts/colors20.xml" ContentType="application/vnd.ms-office.chartcolorstyle+xml"/>
  <Override PartName="/xl/charts/chart32.xml" ContentType="application/vnd.openxmlformats-officedocument.drawingml.chart+xml"/>
  <Override PartName="/xl/charts/style21.xml" ContentType="application/vnd.ms-office.chartstyle+xml"/>
  <Override PartName="/xl/charts/colors21.xml" ContentType="application/vnd.ms-office.chartcolorstyle+xml"/>
  <Override PartName="/xl/charts/chart33.xml" ContentType="application/vnd.openxmlformats-officedocument.drawingml.chart+xml"/>
  <Override PartName="/xl/charts/style22.xml" ContentType="application/vnd.ms-office.chartstyle+xml"/>
  <Override PartName="/xl/charts/colors22.xml" ContentType="application/vnd.ms-office.chartcolorstyle+xml"/>
  <Override PartName="/xl/charts/chart34.xml" ContentType="application/vnd.openxmlformats-officedocument.drawingml.chart+xml"/>
  <Override PartName="/xl/charts/style23.xml" ContentType="application/vnd.ms-office.chartstyle+xml"/>
  <Override PartName="/xl/charts/colors23.xml" ContentType="application/vnd.ms-office.chartcolorstyle+xml"/>
  <Override PartName="/xl/charts/chart35.xml" ContentType="application/vnd.openxmlformats-officedocument.drawingml.chart+xml"/>
  <Override PartName="/xl/charts/style24.xml" ContentType="application/vnd.ms-office.chartstyle+xml"/>
  <Override PartName="/xl/charts/colors24.xml" ContentType="application/vnd.ms-office.chartcolorstyle+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style25.xml" ContentType="application/vnd.ms-office.chartstyle+xml"/>
  <Override PartName="/xl/charts/colors25.xml" ContentType="application/vnd.ms-office.chartcolorstyle+xml"/>
  <Override PartName="/xl/charts/chart40.xml" ContentType="application/vnd.openxmlformats-officedocument.drawingml.chart+xml"/>
  <Override PartName="/xl/charts/style26.xml" ContentType="application/vnd.ms-office.chartstyle+xml"/>
  <Override PartName="/xl/charts/colors26.xml" ContentType="application/vnd.ms-office.chartcolorstyle+xml"/>
  <Override PartName="/xl/charts/chart41.xml" ContentType="application/vnd.openxmlformats-officedocument.drawingml.chart+xml"/>
  <Override PartName="/xl/charts/style27.xml" ContentType="application/vnd.ms-office.chartstyle+xml"/>
  <Override PartName="/xl/charts/colors27.xml" ContentType="application/vnd.ms-office.chartcolorstyle+xml"/>
  <Override PartName="/xl/charts/chart42.xml" ContentType="application/vnd.openxmlformats-officedocument.drawingml.chart+xml"/>
  <Override PartName="/xl/charts/style28.xml" ContentType="application/vnd.ms-office.chartstyle+xml"/>
  <Override PartName="/xl/charts/colors28.xml" ContentType="application/vnd.ms-office.chartcolorstyle+xml"/>
  <Override PartName="/xl/charts/chart43.xml" ContentType="application/vnd.openxmlformats-officedocument.drawingml.chart+xml"/>
  <Override PartName="/xl/charts/style29.xml" ContentType="application/vnd.ms-office.chartstyle+xml"/>
  <Override PartName="/xl/charts/colors29.xml" ContentType="application/vnd.ms-office.chartcolorstyle+xml"/>
  <Override PartName="/xl/charts/chart44.xml" ContentType="application/vnd.openxmlformats-officedocument.drawingml.chart+xml"/>
  <Override PartName="/xl/charts/style30.xml" ContentType="application/vnd.ms-office.chartstyle+xml"/>
  <Override PartName="/xl/charts/colors30.xml" ContentType="application/vnd.ms-office.chartcolorstyle+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5.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6.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drawings/drawing7.xml" ContentType="application/vnd.openxmlformats-officedocument.drawing+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cfoauk-my.sharepoint.com/personal/natasha_elia_nfcc_org_uk/Documents/Documents/"/>
    </mc:Choice>
  </mc:AlternateContent>
  <xr:revisionPtr revIDLastSave="0" documentId="8_{9E58C6E3-E66C-49ED-AAA7-3F8C58C29E21}" xr6:coauthVersionLast="47" xr6:coauthVersionMax="47" xr10:uidLastSave="{00000000-0000-0000-0000-000000000000}"/>
  <workbookProtection workbookAlgorithmName="SHA-512" workbookHashValue="2qzPL+bp/Q0mHbC/Tcmc4Hl/+uFrguy8vm7bjJzottLfizPEkaXEmgfPsnlnrjROi+bpmRSB52q2BCLowNZUqg==" workbookSaltValue="sx4JOfeK5Oa4yyv/KxD+OA==" workbookSpinCount="100000" lockStructure="1"/>
  <bookViews>
    <workbookView xWindow="-120" yWindow="-120" windowWidth="29040" windowHeight="15720" tabRatio="922" activeTab="1" xr2:uid="{FE4A2CF9-AE39-4085-B55D-B7C160E4415C}"/>
  </bookViews>
  <sheets>
    <sheet name="Instructions" sheetId="24" r:id="rId1"/>
    <sheet name="Dashboard" sheetId="1" r:id="rId2"/>
    <sheet name="Lists" sheetId="6" state="hidden" r:id="rId3"/>
    <sheet name="Criteria 1" sheetId="2" r:id="rId4"/>
    <sheet name="Criteria 2" sheetId="7" r:id="rId5"/>
    <sheet name="Criteria 3" sheetId="8" r:id="rId6"/>
    <sheet name="Criteria 4" sheetId="9" r:id="rId7"/>
    <sheet name="Criteria 5" sheetId="10" r:id="rId8"/>
    <sheet name="Criteria 6" sheetId="49" r:id="rId9"/>
    <sheet name="Criteria 7" sheetId="50" r:id="rId10"/>
    <sheet name="Criteria 8" sheetId="51" r:id="rId11"/>
    <sheet name="Criteria 9" sheetId="52" r:id="rId12"/>
    <sheet name="Criteria 10" sheetId="53" r:id="rId13"/>
    <sheet name="Criteria 11" sheetId="54" r:id="rId14"/>
    <sheet name="Criteria 12" sheetId="11" r:id="rId15"/>
    <sheet name="Criteria 13" sheetId="12" r:id="rId16"/>
    <sheet name="Criteria 14" sheetId="13" r:id="rId17"/>
    <sheet name="Criteria 15" sheetId="14" r:id="rId18"/>
    <sheet name="Criteria 16" sheetId="45" r:id="rId19"/>
    <sheet name="Criteria 17" sheetId="46" r:id="rId20"/>
    <sheet name="Criteria 18" sheetId="15" r:id="rId21"/>
    <sheet name="Criteria 19" sheetId="47" r:id="rId22"/>
    <sheet name="Criteria 20" sheetId="48" r:id="rId23"/>
    <sheet name="Criteria 21" sheetId="16" r:id="rId24"/>
    <sheet name="Criteria 22" sheetId="34" r:id="rId25"/>
    <sheet name="Criteria 23" sheetId="35" r:id="rId26"/>
    <sheet name="Criteria 24" sheetId="55" r:id="rId27"/>
    <sheet name="Criteria 25" sheetId="56" r:id="rId28"/>
    <sheet name="Criteria 26" sheetId="57" r:id="rId29"/>
    <sheet name="Criteria 27" sheetId="62" r:id="rId30"/>
    <sheet name="Criteria 28" sheetId="63" r:id="rId31"/>
    <sheet name="Criteria 29" sheetId="64" r:id="rId32"/>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1" l="1"/>
  <c r="K43" i="1"/>
  <c r="J43" i="1"/>
  <c r="I43" i="1"/>
  <c r="H43" i="1"/>
  <c r="G43" i="1"/>
  <c r="G42" i="1"/>
  <c r="F42" i="1"/>
  <c r="K42" i="1"/>
  <c r="J42" i="1"/>
  <c r="I42" i="1"/>
  <c r="H42" i="1"/>
  <c r="K41" i="1"/>
  <c r="J41" i="1"/>
  <c r="I41" i="1"/>
  <c r="H41" i="1"/>
  <c r="G41" i="1"/>
  <c r="F41" i="1"/>
  <c r="E43" i="1"/>
  <c r="E42" i="1"/>
  <c r="E41" i="1"/>
  <c r="D43" i="1"/>
  <c r="D42" i="1"/>
  <c r="C43" i="1"/>
  <c r="C42" i="1"/>
  <c r="D41" i="1"/>
  <c r="C41" i="1"/>
  <c r="D2" i="64"/>
  <c r="D2" i="63"/>
  <c r="D2" i="62"/>
  <c r="D26" i="1"/>
  <c r="K29" i="1"/>
  <c r="J29" i="1"/>
  <c r="I29" i="1"/>
  <c r="H29" i="1"/>
  <c r="G29" i="1"/>
  <c r="F29" i="1"/>
  <c r="E29" i="1"/>
  <c r="D29" i="1"/>
  <c r="K30" i="1"/>
  <c r="J30" i="1"/>
  <c r="I30" i="1"/>
  <c r="H30" i="1"/>
  <c r="G30" i="1"/>
  <c r="F30" i="1"/>
  <c r="E30" i="1"/>
  <c r="D30" i="1"/>
  <c r="K31" i="1"/>
  <c r="J31" i="1"/>
  <c r="I31" i="1"/>
  <c r="H31" i="1"/>
  <c r="G31" i="1"/>
  <c r="F31" i="1"/>
  <c r="E31" i="1"/>
  <c r="D31" i="1"/>
  <c r="K32" i="1"/>
  <c r="J32" i="1"/>
  <c r="I32" i="1"/>
  <c r="H32" i="1"/>
  <c r="G32" i="1"/>
  <c r="F32" i="1"/>
  <c r="E32" i="1"/>
  <c r="D32" i="1"/>
  <c r="K34" i="1"/>
  <c r="J34" i="1"/>
  <c r="I34" i="1"/>
  <c r="H34" i="1"/>
  <c r="G34" i="1"/>
  <c r="F34" i="1"/>
  <c r="E34" i="1"/>
  <c r="D34" i="1"/>
  <c r="K35" i="1"/>
  <c r="J35" i="1"/>
  <c r="I35" i="1"/>
  <c r="H35" i="1"/>
  <c r="G35" i="1"/>
  <c r="F35" i="1"/>
  <c r="E35" i="1"/>
  <c r="D35" i="1"/>
  <c r="K36" i="1"/>
  <c r="J36" i="1"/>
  <c r="I36" i="1"/>
  <c r="H36" i="1"/>
  <c r="G36" i="1"/>
  <c r="F36" i="1"/>
  <c r="E36" i="1"/>
  <c r="D36" i="1"/>
  <c r="K37" i="1"/>
  <c r="J37" i="1"/>
  <c r="I37" i="1"/>
  <c r="H37" i="1"/>
  <c r="G37" i="1"/>
  <c r="F37" i="1"/>
  <c r="E37" i="1"/>
  <c r="D37" i="1"/>
  <c r="K38" i="1"/>
  <c r="J38" i="1"/>
  <c r="I38" i="1"/>
  <c r="H38" i="1"/>
  <c r="G38" i="1"/>
  <c r="F38" i="1"/>
  <c r="E38" i="1"/>
  <c r="D38" i="1"/>
  <c r="J39" i="1"/>
  <c r="I39" i="1"/>
  <c r="H39" i="1"/>
  <c r="G39" i="1"/>
  <c r="F39" i="1"/>
  <c r="E39" i="1"/>
  <c r="D39" i="1"/>
  <c r="K39" i="1"/>
  <c r="C39" i="1"/>
  <c r="C38" i="1"/>
  <c r="C37" i="1"/>
  <c r="C36" i="1"/>
  <c r="C35" i="1"/>
  <c r="C34" i="1"/>
  <c r="C32" i="1"/>
  <c r="C31" i="1"/>
  <c r="C30" i="1"/>
  <c r="C29" i="1"/>
  <c r="D2" i="57"/>
  <c r="D2" i="56"/>
  <c r="D2" i="55"/>
  <c r="Z8" i="6"/>
  <c r="Y8" i="6"/>
  <c r="X8" i="6"/>
  <c r="W8" i="6"/>
  <c r="V8" i="6"/>
  <c r="U8" i="6"/>
  <c r="R8" i="6"/>
  <c r="Q8" i="6"/>
  <c r="P8" i="6"/>
  <c r="O8" i="6"/>
  <c r="N8" i="6"/>
  <c r="M8" i="6"/>
  <c r="L8" i="6"/>
  <c r="I8" i="6"/>
  <c r="K8" i="6"/>
  <c r="J8" i="6"/>
  <c r="H8" i="6"/>
  <c r="G8" i="6"/>
  <c r="F8" i="6"/>
  <c r="K18" i="1" l="1"/>
  <c r="J18" i="1"/>
  <c r="I18" i="1"/>
  <c r="K28" i="1"/>
  <c r="J28" i="1"/>
  <c r="I28" i="1"/>
  <c r="K27" i="1"/>
  <c r="J27" i="1"/>
  <c r="I27" i="1"/>
  <c r="K26" i="1"/>
  <c r="J26" i="1"/>
  <c r="I26" i="1"/>
  <c r="K25" i="1"/>
  <c r="J25" i="1"/>
  <c r="I25" i="1"/>
  <c r="K24" i="1"/>
  <c r="J24" i="1"/>
  <c r="I24" i="1"/>
  <c r="K23" i="1"/>
  <c r="J23" i="1"/>
  <c r="I23" i="1"/>
  <c r="K22" i="1"/>
  <c r="J22" i="1"/>
  <c r="I22" i="1"/>
  <c r="K21" i="1"/>
  <c r="J21" i="1"/>
  <c r="I21" i="1"/>
  <c r="K20" i="1"/>
  <c r="J20" i="1"/>
  <c r="I20" i="1"/>
  <c r="K19" i="1"/>
  <c r="J19" i="1"/>
  <c r="I19" i="1"/>
  <c r="K17" i="1"/>
  <c r="J17" i="1"/>
  <c r="I17" i="1"/>
  <c r="K16" i="1"/>
  <c r="J16" i="1"/>
  <c r="I16" i="1"/>
  <c r="K15" i="1"/>
  <c r="J15" i="1"/>
  <c r="I15" i="1"/>
  <c r="K14" i="1"/>
  <c r="J14" i="1"/>
  <c r="I14" i="1"/>
  <c r="K13" i="1"/>
  <c r="J13" i="1"/>
  <c r="I13" i="1"/>
  <c r="D2" i="35"/>
  <c r="D2" i="34"/>
  <c r="D2" i="16"/>
  <c r="D2" i="48"/>
  <c r="D2" i="47"/>
  <c r="D2" i="15"/>
  <c r="D2" i="46"/>
  <c r="T8" i="6" s="1"/>
  <c r="D2" i="45"/>
  <c r="S8" i="6" s="1"/>
  <c r="D2" i="14"/>
  <c r="D2" i="13"/>
  <c r="D2" i="12"/>
  <c r="D2" i="11"/>
  <c r="D2" i="54"/>
  <c r="D2" i="53"/>
  <c r="D2" i="52"/>
  <c r="D2" i="51"/>
  <c r="D2" i="50"/>
  <c r="D2" i="49"/>
  <c r="D2" i="10"/>
  <c r="D2" i="9"/>
  <c r="D2" i="8"/>
  <c r="D2" i="7"/>
  <c r="E8" i="6" s="1"/>
  <c r="D2" i="2"/>
  <c r="D8" i="6" s="1"/>
  <c r="D10" i="6"/>
  <c r="D11" i="6"/>
  <c r="D12" i="6"/>
  <c r="H28" i="1"/>
  <c r="G28" i="1"/>
  <c r="F28" i="1"/>
  <c r="E28" i="1"/>
  <c r="D28" i="1"/>
  <c r="C28" i="1"/>
  <c r="E25" i="1"/>
  <c r="F25" i="1"/>
  <c r="G25" i="1"/>
  <c r="H25" i="1"/>
  <c r="H27" i="1"/>
  <c r="G27" i="1"/>
  <c r="F27" i="1"/>
  <c r="E27" i="1"/>
  <c r="D27" i="1"/>
  <c r="C27" i="1"/>
  <c r="H26" i="1"/>
  <c r="G26" i="1"/>
  <c r="F26" i="1"/>
  <c r="E26" i="1"/>
  <c r="C26" i="1"/>
  <c r="D25" i="1"/>
  <c r="C25" i="1"/>
  <c r="C16" i="1"/>
  <c r="C14" i="1"/>
  <c r="C13" i="1"/>
  <c r="H23" i="1"/>
  <c r="G23" i="1"/>
  <c r="F23" i="1"/>
  <c r="E23" i="1"/>
  <c r="D23" i="1"/>
  <c r="C23" i="1"/>
  <c r="H22" i="1"/>
  <c r="G22" i="1"/>
  <c r="F22" i="1"/>
  <c r="E22" i="1"/>
  <c r="D22" i="1"/>
  <c r="C22" i="1"/>
  <c r="H21" i="1"/>
  <c r="G21" i="1"/>
  <c r="F21" i="1"/>
  <c r="E21" i="1"/>
  <c r="D21" i="1"/>
  <c r="C21" i="1"/>
  <c r="H20" i="1"/>
  <c r="G20" i="1"/>
  <c r="F20" i="1"/>
  <c r="E20" i="1"/>
  <c r="D20" i="1"/>
  <c r="C20" i="1"/>
  <c r="H19" i="1"/>
  <c r="G19" i="1"/>
  <c r="F19" i="1"/>
  <c r="E19" i="1"/>
  <c r="D19" i="1"/>
  <c r="C19" i="1"/>
  <c r="H18" i="1"/>
  <c r="G18" i="1"/>
  <c r="F18" i="1"/>
  <c r="E18" i="1"/>
  <c r="D18" i="1"/>
  <c r="C18" i="1"/>
  <c r="C17" i="1"/>
  <c r="D17" i="1"/>
  <c r="E17" i="1"/>
  <c r="F17" i="1"/>
  <c r="G17" i="1"/>
  <c r="H17" i="1"/>
  <c r="H24" i="1"/>
  <c r="G24" i="1"/>
  <c r="F24" i="1"/>
  <c r="E24" i="1"/>
  <c r="D24" i="1"/>
  <c r="C24" i="1"/>
  <c r="H16" i="1"/>
  <c r="G16" i="1"/>
  <c r="F16" i="1"/>
  <c r="E16" i="1"/>
  <c r="D16" i="1"/>
  <c r="H15" i="1"/>
  <c r="G15" i="1"/>
  <c r="F15" i="1"/>
  <c r="E15" i="1"/>
  <c r="D15" i="1"/>
  <c r="C15" i="1"/>
  <c r="H14" i="1"/>
  <c r="G14" i="1"/>
  <c r="F14" i="1"/>
  <c r="E14" i="1"/>
  <c r="D14" i="1"/>
  <c r="H13" i="1"/>
  <c r="G13" i="1"/>
  <c r="F13" i="1"/>
  <c r="E13" i="1"/>
  <c r="D13" i="1"/>
  <c r="I44" i="1" l="1"/>
  <c r="C44" i="1"/>
  <c r="F44" i="1"/>
  <c r="J44" i="1"/>
  <c r="G44" i="1"/>
  <c r="K44" i="1"/>
  <c r="H44" i="1"/>
  <c r="D44" i="1"/>
  <c r="E44" i="1"/>
  <c r="E12" i="6"/>
  <c r="E10" i="6"/>
  <c r="E11" i="6"/>
</calcChain>
</file>

<file path=xl/sharedStrings.xml><?xml version="1.0" encoding="utf-8"?>
<sst xmlns="http://schemas.openxmlformats.org/spreadsheetml/2006/main" count="608" uniqueCount="86">
  <si>
    <t>Please fill in the contact details below:</t>
  </si>
  <si>
    <t>Fire and Rescue Service</t>
  </si>
  <si>
    <t>Contact Name</t>
  </si>
  <si>
    <t>Contact Email Address</t>
  </si>
  <si>
    <t>Contact Phone Number</t>
  </si>
  <si>
    <t>Criteria</t>
  </si>
  <si>
    <t>Description</t>
  </si>
  <si>
    <t>Priority</t>
  </si>
  <si>
    <t>Impact</t>
  </si>
  <si>
    <t>Low</t>
  </si>
  <si>
    <t>Medium</t>
  </si>
  <si>
    <t>High</t>
  </si>
  <si>
    <t>Chart</t>
  </si>
  <si>
    <t>Total</t>
  </si>
  <si>
    <t>Work assigned to</t>
  </si>
  <si>
    <t>Projected date for completion</t>
  </si>
  <si>
    <t>Description of work needing to be done</t>
  </si>
  <si>
    <t xml:space="preserve"> </t>
  </si>
  <si>
    <t>2a</t>
  </si>
  <si>
    <t>2b</t>
  </si>
  <si>
    <t>2c</t>
  </si>
  <si>
    <t>MUST</t>
  </si>
  <si>
    <t>SHOULD</t>
  </si>
  <si>
    <t>1b</t>
  </si>
  <si>
    <t>1c</t>
  </si>
  <si>
    <t>1d</t>
  </si>
  <si>
    <t>1e</t>
  </si>
  <si>
    <t>1f</t>
  </si>
  <si>
    <t>1g</t>
  </si>
  <si>
    <t>1h</t>
  </si>
  <si>
    <t>2d</t>
  </si>
  <si>
    <t>2e</t>
  </si>
  <si>
    <t>6a</t>
  </si>
  <si>
    <t>6b</t>
  </si>
  <si>
    <t>6c</t>
  </si>
  <si>
    <t>7a</t>
  </si>
  <si>
    <t>7b</t>
  </si>
  <si>
    <t>Task 1</t>
  </si>
  <si>
    <t>Task 2</t>
  </si>
  <si>
    <t>Task 3</t>
  </si>
  <si>
    <t>Task 4</t>
  </si>
  <si>
    <t>Task 5</t>
  </si>
  <si>
    <t>Task 6</t>
  </si>
  <si>
    <t>Task 7</t>
  </si>
  <si>
    <t>Task 8</t>
  </si>
  <si>
    <t>Task 9</t>
  </si>
  <si>
    <t>Task 10</t>
  </si>
  <si>
    <t>Level of Assurance</t>
  </si>
  <si>
    <t>Substantial</t>
  </si>
  <si>
    <t>Reasonable</t>
  </si>
  <si>
    <t>Limited</t>
  </si>
  <si>
    <t>Overall Level of Assurance with Standard</t>
  </si>
  <si>
    <t>Criteria 1a</t>
  </si>
  <si>
    <t>Evidence</t>
  </si>
  <si>
    <t xml:space="preserve">Maintain a continually evolving strategy for implementing and managing ICT to achieve its organisational objectives. </t>
  </si>
  <si>
    <t>Understand its digital and cyber security related risks and put in place controls to manage them, demonstrating good practice in cyber security that meets or exceeds nationally accepted baselines.</t>
  </si>
  <si>
    <t>Ensure that effective organisational security management is led at board level.</t>
  </si>
  <si>
    <t xml:space="preserve">Align to a cyber security framework as directed by Government, following guidance and tools including relevant cyber security tools provided by the National Cyber Security Centre (NCSC). </t>
  </si>
  <si>
    <t>Align to a cyber security framework as directed by Government, following guidance and tools including relevant cyber security tools provided by the National Cyber Security Centre (NCSC).</t>
  </si>
  <si>
    <t>Deploy and actively maintain security toolsets to safeguard sensitive data, prevent security incidents and ensure the integrity of production status technology, that include at a minimum:
a) Technology strategy and ICT service design
b) Information and infrastructure security
c) Availability and service continuity management
d) Fixed and mobile networks management
e) ICT asset and device management
f) Management of changes, problems, incidents and service requests</t>
  </si>
  <si>
    <t>Column1</t>
  </si>
  <si>
    <t>Identify and implement information and communications technologies which support and enhance emergency response capabilities.</t>
  </si>
  <si>
    <t>Deploy mobilisation and incident management solutions that provide efficient co-ordination, communication and resource allocation during emergencies.</t>
  </si>
  <si>
    <t>Provide solutions to connect employees to the information they require to effectively and efficiently undertake their roles, e.g. 4G/5G, wide area networks, local area networks.</t>
  </si>
  <si>
    <t>Provide solutions to connect employees to each other, and to other agencies when required, for effective and efficient voice and data communications as part of their roles.</t>
  </si>
  <si>
    <t>Continually assess security threats and controls to identify vulnerabilities, assess risks and control measures, and implement corrective measures when necessary to maintain or reinstate uncompromised ICT services.</t>
  </si>
  <si>
    <t xml:space="preserve">Ensure the whole organisation is prepared to continue its essential operations in the event of ICT solution or service failures. </t>
  </si>
  <si>
    <t>Effectively recover its use of ICT solutions or services in the aftermath of a failure, to agreed timescales appropriate to criticality, and periodically exercise such failures, thereafter, applying lessons learnt.</t>
  </si>
  <si>
    <t>Ensure all appropriate information assets are backed up and that backups are secure and encrypted.</t>
  </si>
  <si>
    <t xml:space="preserve">Demonstrate continual development of digital skill to the standard determined necessary for people in their workforce to conduct their duties well.  </t>
  </si>
  <si>
    <t>Ensure sufficient ICT skills and roles are available to it, irrespective of governance and delivery model. These skills include but are not limited to:
a) Technology strategy and ICT service design
b) Information and infrastructure security
c) Availability and service continuity management
d) Fixed and mobile networks management
e) ICT asset and device management
f) Management of changes, problems, incidents and service requests</t>
  </si>
  <si>
    <t>Deliver inclusive and accessible ICT solutions and toolsets, recognising that each workforce and community has different and diverse needs.</t>
  </si>
  <si>
    <t>Engage across the organisation to ensure the ICT needs for the whole service are met.</t>
  </si>
  <si>
    <t>Understand the reliance the service places on ICT in the delivery of its statutory duties and provide strategic investment that enables sustainable technology service provision.</t>
  </si>
  <si>
    <t>Establish clear data governance policies about the responsible and compliant handling of sensitive information held in the service’s information and communication technologies, aligning these policies with the requirements of the Data Management Fire Standard and NFCC Data Management Framework.</t>
  </si>
  <si>
    <t>Adopt Government provided or advocated ICT and cyber security solutions when: 
a) Clear benefits for doing so can be articulated, and
b) Existing solutions reach the end of their contracted period.</t>
  </si>
  <si>
    <t>When appropriate, and likely to deliver better outcomes for communities and people, collaborate with stakeholders and similar organisations to deliver solutions.</t>
  </si>
  <si>
    <t>Evaluate the ICT services it relies on to ensure the technological solutions and infrastructure remain fit for purpose, and that ICT practices are operated in line with service expectations.</t>
  </si>
  <si>
    <t>Stay informed about emerging technologies and use cases, so that ICT strategy, solutions and processes evolve appropriately, and investment is forward planned.</t>
  </si>
  <si>
    <t>Invest in research or innovation to deliver improved ICT solutions or to improve effectiveness and efficiency within existing ICT solutions.</t>
  </si>
  <si>
    <t>In the interest of cost avoidance and to increase productivity, prevent the use of multiple solutions with duplicated functionality or outcomes, except where an alternative solution is provided to deliver specific requirements, such as enabling accessibility.</t>
  </si>
  <si>
    <t>MAY</t>
  </si>
  <si>
    <t>Align its ICT services to ITIL®4 practices or similar recognised best practice frameworks, proportionately implemented in line with the needs of the service.</t>
  </si>
  <si>
    <t>Maintain professional ICT delivery by investing in continued professional development through membership of relevant recognised professional bodies.</t>
  </si>
  <si>
    <t>Work with accreditation bodies or agencies to raise the standards of its ICT delivery and that of its supply chain.</t>
  </si>
  <si>
    <t>Know what its information and digital assets are and publish policies and procedures that protect those assets, including, but not limited to:
a) Protection from and response to cyber security threats
b) Lifecycle management for ICT services and assets, aligned to the Procurement and Commercial Fire Standard where appropriate
c) Acceptable use expectations and obligations
d) Major incident management and disaster recovery
e) Procurement and supplier management, aligned to the Procurement and Commercial Management Fire Standard where appropriate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</si>
</sst>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
      <patternFill patternType="solid">
        <fgColor rgb="FF002060"/>
        <bgColor indexed="64"/>
      </patternFill>
    </fill>
    <fill>
      <patternFill patternType="solid">
        <fgColor rgb="FF6598FF"/>
        <bgColor indexed="64"/>
      </patternFill>
    </fill>
    <fill>
      <patternFill patternType="solid">
        <fgColor rgb="FFD1E0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cellStyleXfs>
  <cellXfs count="89">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3" borderId="1" xfId="0" applyFill="1" applyBorder="1" applyAlignment="1">
      <alignment horizontal="center"/>
    </xf>
    <xf numFmtId="0" fontId="3" fillId="11" borderId="1" xfId="0" applyFont="1" applyFill="1" applyBorder="1" applyAlignment="1">
      <alignment horizontal="center" vertical="center"/>
    </xf>
    <xf numFmtId="0" fontId="3" fillId="11" borderId="1" xfId="0" applyFont="1" applyFill="1" applyBorder="1" applyAlignment="1">
      <alignment vertical="center"/>
    </xf>
    <xf numFmtId="14" fontId="3" fillId="11" borderId="1" xfId="0" applyNumberFormat="1"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5" xfId="0" applyFont="1" applyFill="1" applyBorder="1" applyAlignment="1">
      <alignment horizontal="center" vertical="center" wrapText="1"/>
    </xf>
    <xf numFmtId="0" fontId="1" fillId="0" borderId="0" xfId="0" applyFont="1" applyAlignment="1">
      <alignment horizontal="left" vertical="center" wrapText="1"/>
    </xf>
    <xf numFmtId="0" fontId="0" fillId="0" borderId="2" xfId="0" applyBorder="1" applyAlignment="1">
      <alignment vertic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vertical="center"/>
    </xf>
    <xf numFmtId="14" fontId="0" fillId="0" borderId="7" xfId="0" applyNumberFormat="1" applyBorder="1" applyAlignment="1">
      <alignment horizontal="center" vertical="center"/>
    </xf>
    <xf numFmtId="0" fontId="3" fillId="8" borderId="6" xfId="0" applyFont="1" applyFill="1" applyBorder="1" applyAlignment="1">
      <alignment horizontal="center" vertical="center" wrapText="1"/>
    </xf>
    <xf numFmtId="0" fontId="3" fillId="11" borderId="3" xfId="0" applyFont="1" applyFill="1"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3" fillId="8" borderId="12" xfId="0" applyFont="1" applyFill="1" applyBorder="1" applyAlignment="1">
      <alignment horizontal="center" vertical="center"/>
    </xf>
    <xf numFmtId="14" fontId="3" fillId="8" borderId="12" xfId="0" applyNumberFormat="1" applyFont="1" applyFill="1" applyBorder="1" applyAlignment="1">
      <alignment horizontal="center" vertical="center"/>
    </xf>
    <xf numFmtId="0" fontId="0" fillId="12" borderId="8" xfId="0" applyFill="1" applyBorder="1" applyAlignment="1">
      <alignment horizontal="center" vertical="center"/>
    </xf>
    <xf numFmtId="0" fontId="0" fillId="12" borderId="8" xfId="0" applyFill="1" applyBorder="1" applyAlignment="1">
      <alignment vertical="center"/>
    </xf>
    <xf numFmtId="14" fontId="0" fillId="12" borderId="8" xfId="0" applyNumberFormat="1" applyFill="1" applyBorder="1" applyAlignment="1">
      <alignment horizontal="center" vertical="center"/>
    </xf>
    <xf numFmtId="0" fontId="0" fillId="0" borderId="11" xfId="0" applyBorder="1" applyAlignment="1">
      <alignment vertical="center"/>
    </xf>
    <xf numFmtId="14" fontId="0" fillId="0" borderId="8" xfId="0" applyNumberFormat="1" applyBorder="1" applyAlignment="1">
      <alignment horizontal="center" vertical="center"/>
    </xf>
    <xf numFmtId="0" fontId="0" fillId="9" borderId="11" xfId="0" applyFill="1" applyBorder="1" applyAlignment="1">
      <alignment vertical="center"/>
    </xf>
    <xf numFmtId="0" fontId="0" fillId="9" borderId="8" xfId="0" applyFill="1" applyBorder="1" applyAlignment="1">
      <alignment horizontal="center" vertical="center"/>
    </xf>
    <xf numFmtId="0" fontId="0" fillId="9" borderId="8" xfId="0" applyFill="1" applyBorder="1" applyAlignment="1">
      <alignment horizontal="center" vertical="center" wrapText="1"/>
    </xf>
    <xf numFmtId="0" fontId="0" fillId="9" borderId="8" xfId="0" applyFill="1" applyBorder="1" applyAlignment="1">
      <alignment vertical="center"/>
    </xf>
    <xf numFmtId="14" fontId="0" fillId="9" borderId="8" xfId="0" applyNumberFormat="1" applyFill="1" applyBorder="1" applyAlignment="1">
      <alignment horizontal="center" vertical="center"/>
    </xf>
    <xf numFmtId="0" fontId="0" fillId="0" borderId="0" xfId="0" applyAlignment="1">
      <alignment vertical="center" wrapText="1"/>
    </xf>
    <xf numFmtId="0" fontId="0" fillId="9" borderId="1" xfId="0" applyFill="1" applyBorder="1" applyAlignment="1">
      <alignment vertical="center"/>
    </xf>
    <xf numFmtId="0" fontId="1" fillId="6" borderId="21" xfId="0" applyFont="1" applyFill="1" applyBorder="1" applyAlignment="1">
      <alignment horizontal="center" vertical="center"/>
    </xf>
    <xf numFmtId="0" fontId="1" fillId="6" borderId="23" xfId="0" applyFont="1" applyFill="1" applyBorder="1" applyAlignment="1">
      <alignment vertical="center"/>
    </xf>
    <xf numFmtId="0" fontId="6" fillId="15" borderId="10" xfId="0" applyFont="1" applyFill="1" applyBorder="1" applyAlignment="1">
      <alignment horizontal="left" vertical="center"/>
    </xf>
    <xf numFmtId="0" fontId="0" fillId="0" borderId="1" xfId="0" applyBorder="1" applyAlignment="1">
      <alignment horizontal="left" vertical="top" wrapText="1"/>
    </xf>
    <xf numFmtId="0" fontId="0" fillId="0" borderId="0" xfId="0" applyAlignment="1">
      <alignment horizontal="left" vertical="center" wrapText="1"/>
    </xf>
    <xf numFmtId="0" fontId="0" fillId="0" borderId="5" xfId="0" applyBorder="1" applyAlignment="1">
      <alignment horizontal="center" vertical="center"/>
    </xf>
    <xf numFmtId="0" fontId="3" fillId="8" borderId="0" xfId="0" applyFont="1" applyFill="1" applyAlignment="1">
      <alignment horizontal="left" vertical="center" wrapText="1"/>
    </xf>
    <xf numFmtId="0" fontId="3" fillId="10" borderId="2" xfId="0" applyFont="1" applyFill="1" applyBorder="1" applyAlignment="1">
      <alignment horizontal="left" vertical="center"/>
    </xf>
    <xf numFmtId="0" fontId="1" fillId="0" borderId="21" xfId="0" applyFont="1" applyBorder="1" applyAlignment="1">
      <alignment horizontal="center" vertical="center"/>
    </xf>
    <xf numFmtId="0" fontId="1" fillId="0" borderId="22" xfId="0" applyFont="1" applyBorder="1" applyAlignment="1">
      <alignment horizontal="left" vertical="center" wrapText="1"/>
    </xf>
    <xf numFmtId="0" fontId="1" fillId="2" borderId="22" xfId="0" applyFont="1" applyFill="1" applyBorder="1" applyAlignment="1">
      <alignment horizontal="center" vertical="center"/>
    </xf>
    <xf numFmtId="0" fontId="1" fillId="7" borderId="22" xfId="0" applyFont="1" applyFill="1" applyBorder="1" applyAlignment="1">
      <alignment horizontal="center" vertical="center"/>
    </xf>
    <xf numFmtId="0" fontId="1" fillId="7" borderId="23" xfId="0" applyFont="1" applyFill="1" applyBorder="1" applyAlignment="1">
      <alignment horizontal="center" vertical="center"/>
    </xf>
    <xf numFmtId="0" fontId="1" fillId="11" borderId="3" xfId="0" applyFont="1" applyFill="1" applyBorder="1" applyAlignment="1">
      <alignment horizontal="center" vertical="center"/>
    </xf>
    <xf numFmtId="0" fontId="1" fillId="11" borderId="9" xfId="0" applyFont="1" applyFill="1" applyBorder="1" applyAlignment="1">
      <alignment horizontal="center" vertical="center"/>
    </xf>
    <xf numFmtId="0" fontId="1" fillId="11" borderId="2" xfId="0" applyFont="1" applyFill="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7" fillId="16" borderId="10" xfId="0" applyFont="1" applyFill="1" applyBorder="1" applyAlignment="1" applyProtection="1">
      <alignment horizontal="left" vertical="center"/>
      <protection locked="0"/>
    </xf>
    <xf numFmtId="0" fontId="5" fillId="14" borderId="10" xfId="0" applyFont="1" applyFill="1" applyBorder="1" applyAlignment="1">
      <alignment horizontal="center"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cellXfs>
  <cellStyles count="1">
    <cellStyle name="Normal" xfId="0" builtinId="0"/>
  </cellStyles>
  <dxfs count="636">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colors>
    <mruColors>
      <color rgb="FFFFCCFF"/>
      <color rgb="FFFF99FF"/>
      <color rgb="FFFF3300"/>
      <color rgb="FFD1E0FF"/>
      <color rgb="FF6598FF"/>
      <color rgb="FF92D050"/>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9.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41.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42.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43.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44.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Dashboard!$I$13:$K$13</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Substantial</c:v>
                </c:pt>
                <c:pt idx="1">
                  <c:v>Reasonable</c:v>
                </c:pt>
                <c:pt idx="2">
                  <c:v>Limited</c:v>
                </c:pt>
              </c:strCache>
            </c:strRef>
          </c:cat>
          <c:val>
            <c:numRef>
              <c:f>Lists!$E$10:$E$12</c:f>
              <c:numCache>
                <c:formatCode>General</c:formatCode>
                <c:ptCount val="3"/>
                <c:pt idx="0">
                  <c:v>23</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dLbls>
          <c:showLegendKey val="0"/>
          <c:showVal val="0"/>
          <c:showCatName val="0"/>
          <c:showSerName val="0"/>
          <c:showPercent val="0"/>
          <c:showBubbleSize val="0"/>
          <c:showLeaderLines val="0"/>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8-5F56-4C24-8615-C16EB43B9535}"/>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A-5F56-4C24-8615-C16EB43B9535}"/>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C-5F56-4C24-8615-C16EB43B9535}"/>
              </c:ext>
            </c:extLst>
          </c:dPt>
          <c:val>
            <c:numRef>
              <c:f>Dashboard!$I$30:$K$30</c:f>
              <c:numCache>
                <c:formatCode>General</c:formatCode>
                <c:ptCount val="3"/>
                <c:pt idx="0">
                  <c:v>0</c:v>
                </c:pt>
                <c:pt idx="1">
                  <c:v>0</c:v>
                </c:pt>
                <c:pt idx="2">
                  <c:v>0</c:v>
                </c:pt>
              </c:numCache>
            </c:numRef>
          </c:val>
          <c:extLst>
            <c:ext xmlns:c16="http://schemas.microsoft.com/office/drawing/2014/chart" uri="{C3380CC4-5D6E-409C-BE32-E72D297353CC}">
              <c16:uniqueId val="{0000000D-5F56-4C24-8615-C16EB43B9535}"/>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14-6DD8-4F20-9FA7-2E73FF094B3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16-6DD8-4F20-9FA7-2E73FF094B3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18-6DD8-4F20-9FA7-2E73FF094B3B}"/>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19-6DD8-4F20-9FA7-2E73FF094B3B}"/>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E1-42E7-AFC9-399263FF7F2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E1-42E7-AFC9-399263FF7F2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E1-42E7-AFC9-399263FF7F2B}"/>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6-2FE1-42E7-AFC9-399263FF7F2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FB18-401B-8834-FA08D9BC2BB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FB18-401B-8834-FA08D9BC2BB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FB18-401B-8834-FA08D9BC2BB8}"/>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6-FB18-401B-8834-FA08D9BC2BB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5B16-4C3F-96FD-D6BA248406E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B16-4C3F-96FD-D6BA248406E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5B16-4C3F-96FD-D6BA248406E7}"/>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6-5B16-4C3F-96FD-D6BA248406E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3CEE-4A20-9FC1-C503C818A59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CEE-4A20-9FC1-C503C818A59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3CEE-4A20-9FC1-C503C818A596}"/>
              </c:ext>
            </c:extLst>
          </c:dPt>
          <c:val>
            <c:numRef>
              <c:f>Dashboard!$I$23:$K$23</c:f>
              <c:numCache>
                <c:formatCode>General</c:formatCode>
                <c:ptCount val="3"/>
                <c:pt idx="0">
                  <c:v>0</c:v>
                </c:pt>
                <c:pt idx="1">
                  <c:v>0</c:v>
                </c:pt>
                <c:pt idx="2">
                  <c:v>0</c:v>
                </c:pt>
              </c:numCache>
            </c:numRef>
          </c:val>
          <c:extLst>
            <c:ext xmlns:c16="http://schemas.microsoft.com/office/drawing/2014/chart" uri="{C3380CC4-5D6E-409C-BE32-E72D297353CC}">
              <c16:uniqueId val="{00000006-3CEE-4A20-9FC1-C503C818A59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Dashboard!#REF!</c:f>
              <c:numCache>
                <c:formatCode>General</c:formatCode>
                <c:ptCount val="1"/>
                <c:pt idx="0">
                  <c:v>1</c:v>
                </c:pt>
              </c:numCache>
            </c:numRef>
          </c:val>
          <c:extLst>
            <c:ext xmlns:c16="http://schemas.microsoft.com/office/drawing/2014/chart" uri="{C3380CC4-5D6E-409C-BE32-E72D297353CC}">
              <c16:uniqueId val="{00000006-A141-4F83-ACD3-DF05370F590F}"/>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Dashboard!$I$33:$K$33</c:f>
              <c:numCache>
                <c:formatCode>General</c:formatCode>
                <c:ptCount val="3"/>
              </c:numCache>
            </c:numRef>
          </c:val>
          <c:extLst>
            <c:ext xmlns:c16="http://schemas.microsoft.com/office/drawing/2014/chart" uri="{C3380CC4-5D6E-409C-BE32-E72D297353CC}">
              <c16:uniqueId val="{00000006-112C-413B-9E37-600B8FBB2D22}"/>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dLbls>
          <c:showLegendKey val="0"/>
          <c:showVal val="0"/>
          <c:showCatName val="0"/>
          <c:showSerName val="0"/>
          <c:showPercent val="0"/>
          <c:showBubbleSize val="0"/>
          <c:showLeaderLines val="0"/>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330175975930996E-2"/>
          <c:y val="2.3493379490564258E-2"/>
          <c:w val="0.98516921444292049"/>
          <c:h val="0.9764814814814812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2A5-4494-ACE5-5D0C6764AF8B}"/>
              </c:ext>
            </c:extLst>
          </c:dPt>
          <c:val>
            <c:numRef>
              <c:f>Dashboard!#REF!</c:f>
              <c:numCache>
                <c:formatCode>General</c:formatCode>
                <c:ptCount val="1"/>
                <c:pt idx="0">
                  <c:v>1</c:v>
                </c:pt>
              </c:numCache>
            </c:numRef>
          </c:val>
          <c:extLst>
            <c:ext xmlns:c16="http://schemas.microsoft.com/office/drawing/2014/chart" uri="{C3380CC4-5D6E-409C-BE32-E72D297353CC}">
              <c16:uniqueId val="{00000006-02A5-4494-ACE5-5D0C6764AF8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9-FC8C-498A-B001-562AA8E409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B-FC8C-498A-B001-562AA8E409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D-FC8C-498A-B001-562AA8E40914}"/>
              </c:ext>
            </c:extLst>
          </c:dPt>
          <c:val>
            <c:numRef>
              <c:f>Dashboard!$I$22:$K$22</c:f>
              <c:numCache>
                <c:formatCode>General</c:formatCode>
                <c:ptCount val="3"/>
                <c:pt idx="0">
                  <c:v>0</c:v>
                </c:pt>
                <c:pt idx="1">
                  <c:v>0</c:v>
                </c:pt>
                <c:pt idx="2">
                  <c:v>0</c:v>
                </c:pt>
              </c:numCache>
            </c:numRef>
          </c:val>
          <c:extLst>
            <c:ext xmlns:c16="http://schemas.microsoft.com/office/drawing/2014/chart" uri="{C3380CC4-5D6E-409C-BE32-E72D297353CC}">
              <c16:uniqueId val="{0000000E-FC8C-498A-B001-562AA8E40914}"/>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Dashboard!$I$25:$K$25</c:f>
              <c:numCache>
                <c:formatCode>General</c:formatCode>
                <c:ptCount val="3"/>
                <c:pt idx="0">
                  <c:v>0</c:v>
                </c:pt>
                <c:pt idx="1">
                  <c:v>0</c:v>
                </c:pt>
                <c:pt idx="2">
                  <c:v>0</c:v>
                </c:pt>
              </c:numCache>
            </c:numRef>
          </c:val>
          <c:extLst>
            <c:ext xmlns:c16="http://schemas.microsoft.com/office/drawing/2014/chart" uri="{C3380CC4-5D6E-409C-BE32-E72D297353CC}">
              <c16:uniqueId val="{00000006-8C1E-48A7-A1AE-F5BEE72A58FA}"/>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explosion val="1"/>
          <c:val>
            <c:numRef>
              <c:f>Dashboard!$I$24:$K$24</c:f>
              <c:numCache>
                <c:formatCode>General</c:formatCode>
                <c:ptCount val="3"/>
                <c:pt idx="0">
                  <c:v>0</c:v>
                </c:pt>
                <c:pt idx="1">
                  <c:v>0</c:v>
                </c:pt>
                <c:pt idx="2">
                  <c:v>0</c:v>
                </c:pt>
              </c:numCache>
            </c:numRef>
          </c:val>
          <c:extLst>
            <c:ext xmlns:c16="http://schemas.microsoft.com/office/drawing/2014/chart" uri="{C3380CC4-5D6E-409C-BE32-E72D297353CC}">
              <c16:uniqueId val="{00000006-2A41-45ED-84DC-741E596493F1}"/>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dLbls>
          <c:showLegendKey val="0"/>
          <c:showVal val="0"/>
          <c:showCatName val="0"/>
          <c:showSerName val="0"/>
          <c:showPercent val="0"/>
          <c:showBubbleSize val="0"/>
          <c:showLeaderLines val="0"/>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2-53F1-4483-A08A-E709B36D99B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4-53F1-4483-A08A-E709B36D99B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6-53F1-4483-A08A-E709B36D99B4}"/>
              </c:ext>
            </c:extLst>
          </c:dPt>
          <c:val>
            <c:numRef>
              <c:f>Dashboard!$I$32:$K$32</c:f>
              <c:numCache>
                <c:formatCode>General</c:formatCode>
                <c:ptCount val="3"/>
                <c:pt idx="0">
                  <c:v>0</c:v>
                </c:pt>
                <c:pt idx="1">
                  <c:v>0</c:v>
                </c:pt>
                <c:pt idx="2">
                  <c:v>0</c:v>
                </c:pt>
              </c:numCache>
            </c:numRef>
          </c:val>
          <c:extLst>
            <c:ext xmlns:c16="http://schemas.microsoft.com/office/drawing/2014/chart" uri="{C3380CC4-5D6E-409C-BE32-E72D297353CC}">
              <c16:uniqueId val="{00000007-53F1-4483-A08A-E709B36D99B4}"/>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2-6E6B-4BD0-BA4F-1BCD557B75C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4-6E6B-4BD0-BA4F-1BCD557B75C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6-6E6B-4BD0-BA4F-1BCD557B75C3}"/>
              </c:ext>
            </c:extLst>
          </c:dPt>
          <c:val>
            <c:numRef>
              <c:f>Dashboard!$I$34:$K$34</c:f>
              <c:numCache>
                <c:formatCode>General</c:formatCode>
                <c:ptCount val="3"/>
                <c:pt idx="0">
                  <c:v>0</c:v>
                </c:pt>
                <c:pt idx="1">
                  <c:v>0</c:v>
                </c:pt>
                <c:pt idx="2">
                  <c:v>0</c:v>
                </c:pt>
              </c:numCache>
            </c:numRef>
          </c:val>
          <c:extLst>
            <c:ext xmlns:c16="http://schemas.microsoft.com/office/drawing/2014/chart" uri="{C3380CC4-5D6E-409C-BE32-E72D297353CC}">
              <c16:uniqueId val="{00000007-6E6B-4BD0-BA4F-1BCD557B75C3}"/>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dLbls>
          <c:showLegendKey val="0"/>
          <c:showVal val="0"/>
          <c:showCatName val="0"/>
          <c:showSerName val="0"/>
          <c:showPercent val="0"/>
          <c:showBubbleSize val="0"/>
          <c:showLeaderLines val="0"/>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55-4B0C-8A9A-6853A32F66C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55-4B0C-8A9A-6853A32F66C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55-4B0C-8A9A-6853A32F66CF}"/>
              </c:ext>
            </c:extLst>
          </c:dPt>
          <c:val>
            <c:numRef>
              <c:f>Dashboard!$I$29:$K$29</c:f>
              <c:numCache>
                <c:formatCode>General</c:formatCode>
                <c:ptCount val="3"/>
                <c:pt idx="0">
                  <c:v>0</c:v>
                </c:pt>
                <c:pt idx="1">
                  <c:v>0</c:v>
                </c:pt>
                <c:pt idx="2">
                  <c:v>0</c:v>
                </c:pt>
              </c:numCache>
            </c:numRef>
          </c:val>
          <c:extLst>
            <c:ext xmlns:c16="http://schemas.microsoft.com/office/drawing/2014/chart" uri="{C3380CC4-5D6E-409C-BE32-E72D297353CC}">
              <c16:uniqueId val="{00000006-A955-4B0C-8A9A-6853A32F66CF}"/>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27-4A29-A092-29D81B20B3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27-4A29-A092-29D81B20B3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27-4A29-A092-29D81B20B34F}"/>
              </c:ext>
            </c:extLst>
          </c:dPt>
          <c:val>
            <c:numRef>
              <c:f>Dashboard!$I$31:$K$31</c:f>
              <c:numCache>
                <c:formatCode>General</c:formatCode>
                <c:ptCount val="3"/>
                <c:pt idx="0">
                  <c:v>0</c:v>
                </c:pt>
                <c:pt idx="1">
                  <c:v>0</c:v>
                </c:pt>
                <c:pt idx="2">
                  <c:v>0</c:v>
                </c:pt>
              </c:numCache>
            </c:numRef>
          </c:val>
          <c:extLst>
            <c:ext xmlns:c16="http://schemas.microsoft.com/office/drawing/2014/chart" uri="{C3380CC4-5D6E-409C-BE32-E72D297353CC}">
              <c16:uniqueId val="{00000006-B327-4A29-A092-29D81B20B34F}"/>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129-4FFA-90B3-6A609A4C945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129-4FFA-90B3-6A609A4C945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129-4FFA-90B3-6A609A4C9451}"/>
              </c:ext>
            </c:extLst>
          </c:dPt>
          <c:val>
            <c:numRef>
              <c:f>Dashboard!$I$35:$K$35</c:f>
              <c:numCache>
                <c:formatCode>General</c:formatCode>
                <c:ptCount val="3"/>
                <c:pt idx="0">
                  <c:v>0</c:v>
                </c:pt>
                <c:pt idx="1">
                  <c:v>0</c:v>
                </c:pt>
                <c:pt idx="2">
                  <c:v>0</c:v>
                </c:pt>
              </c:numCache>
            </c:numRef>
          </c:val>
          <c:extLst>
            <c:ext xmlns:c16="http://schemas.microsoft.com/office/drawing/2014/chart" uri="{C3380CC4-5D6E-409C-BE32-E72D297353CC}">
              <c16:uniqueId val="{00000006-B129-4FFA-90B3-6A609A4C9451}"/>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F92-4D27-8F55-3ED12A9F529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F92-4D27-8F55-3ED12A9F529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F92-4D27-8F55-3ED12A9F5293}"/>
              </c:ext>
            </c:extLst>
          </c:dPt>
          <c:val>
            <c:numRef>
              <c:f>Dashboard!$I$36:$K$36</c:f>
              <c:numCache>
                <c:formatCode>General</c:formatCode>
                <c:ptCount val="3"/>
                <c:pt idx="0">
                  <c:v>0</c:v>
                </c:pt>
                <c:pt idx="1">
                  <c:v>0</c:v>
                </c:pt>
                <c:pt idx="2">
                  <c:v>0</c:v>
                </c:pt>
              </c:numCache>
            </c:numRef>
          </c:val>
          <c:extLst>
            <c:ext xmlns:c16="http://schemas.microsoft.com/office/drawing/2014/chart" uri="{C3380CC4-5D6E-409C-BE32-E72D297353CC}">
              <c16:uniqueId val="{00000006-7F92-4D27-8F55-3ED12A9F529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4DB-481D-B75D-071B511D5B5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4DB-481D-B75D-071B511D5B5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4DB-481D-B75D-071B511D5B58}"/>
              </c:ext>
            </c:extLst>
          </c:dPt>
          <c:val>
            <c:numRef>
              <c:f>Dashboard!$I$37:$K$37</c:f>
              <c:numCache>
                <c:formatCode>General</c:formatCode>
                <c:ptCount val="3"/>
                <c:pt idx="0">
                  <c:v>0</c:v>
                </c:pt>
                <c:pt idx="1">
                  <c:v>0</c:v>
                </c:pt>
                <c:pt idx="2">
                  <c:v>0</c:v>
                </c:pt>
              </c:numCache>
            </c:numRef>
          </c:val>
          <c:extLst>
            <c:ext xmlns:c16="http://schemas.microsoft.com/office/drawing/2014/chart" uri="{C3380CC4-5D6E-409C-BE32-E72D297353CC}">
              <c16:uniqueId val="{00000006-D4DB-481D-B75D-071B511D5B5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BD7-4C81-80E5-5134C5E3AC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BD7-4C81-80E5-5134C5E3AC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BD7-4C81-80E5-5134C5E3ACC7}"/>
              </c:ext>
            </c:extLst>
          </c:dPt>
          <c:val>
            <c:numRef>
              <c:f>Dashboard!$I$38:$K$38</c:f>
              <c:numCache>
                <c:formatCode>General</c:formatCode>
                <c:ptCount val="3"/>
                <c:pt idx="0">
                  <c:v>0</c:v>
                </c:pt>
                <c:pt idx="1">
                  <c:v>0</c:v>
                </c:pt>
                <c:pt idx="2">
                  <c:v>0</c:v>
                </c:pt>
              </c:numCache>
            </c:numRef>
          </c:val>
          <c:extLst>
            <c:ext xmlns:c16="http://schemas.microsoft.com/office/drawing/2014/chart" uri="{C3380CC4-5D6E-409C-BE32-E72D297353CC}">
              <c16:uniqueId val="{00000006-6BD7-4C81-80E5-5134C5E3ACC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124-49CC-A6BC-15FEB38F49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124-49CC-A6BC-15FEB38F49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124-49CC-A6BC-15FEB38F49E1}"/>
              </c:ext>
            </c:extLst>
          </c:dPt>
          <c:val>
            <c:numRef>
              <c:f>Dashboard!$I$39:$K$39</c:f>
              <c:numCache>
                <c:formatCode>General</c:formatCode>
                <c:ptCount val="3"/>
                <c:pt idx="0">
                  <c:v>0</c:v>
                </c:pt>
                <c:pt idx="1">
                  <c:v>0</c:v>
                </c:pt>
                <c:pt idx="2">
                  <c:v>0</c:v>
                </c:pt>
              </c:numCache>
            </c:numRef>
          </c:val>
          <c:extLst>
            <c:ext xmlns:c16="http://schemas.microsoft.com/office/drawing/2014/chart" uri="{C3380CC4-5D6E-409C-BE32-E72D297353CC}">
              <c16:uniqueId val="{00000006-5124-49CC-A6BC-15FEB38F49E1}"/>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Dashboard!#REF!</c:f>
              <c:numCache>
                <c:formatCode>General</c:formatCode>
                <c:ptCount val="1"/>
                <c:pt idx="0">
                  <c:v>1</c:v>
                </c:pt>
              </c:numCache>
            </c:numRef>
          </c:val>
          <c:extLst>
            <c:ext xmlns:c16="http://schemas.microsoft.com/office/drawing/2014/chart" uri="{C3380CC4-5D6E-409C-BE32-E72D297353CC}">
              <c16:uniqueId val="{00000000-9C19-4691-9760-C1BA733082D5}"/>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Dashboard!$I$33:$K$33</c:f>
              <c:numCache>
                <c:formatCode>General</c:formatCode>
                <c:ptCount val="3"/>
              </c:numCache>
            </c:numRef>
          </c:val>
          <c:extLst>
            <c:ext xmlns:c16="http://schemas.microsoft.com/office/drawing/2014/chart" uri="{C3380CC4-5D6E-409C-BE32-E72D297353CC}">
              <c16:uniqueId val="{00000000-A3BA-4BF4-834B-E0364617818C}"/>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457E-4F5F-B4AA-189BF64116E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57E-4F5F-B4AA-189BF64116E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457E-4F5F-B4AA-189BF64116EF}"/>
              </c:ext>
            </c:extLst>
          </c:dPt>
          <c:val>
            <c:numRef>
              <c:f>Dashboard!$I$32:$K$32</c:f>
              <c:numCache>
                <c:formatCode>General</c:formatCode>
                <c:ptCount val="3"/>
                <c:pt idx="0">
                  <c:v>0</c:v>
                </c:pt>
                <c:pt idx="1">
                  <c:v>0</c:v>
                </c:pt>
                <c:pt idx="2">
                  <c:v>0</c:v>
                </c:pt>
              </c:numCache>
            </c:numRef>
          </c:val>
          <c:extLst>
            <c:ext xmlns:c16="http://schemas.microsoft.com/office/drawing/2014/chart" uri="{C3380CC4-5D6E-409C-BE32-E72D297353CC}">
              <c16:uniqueId val="{00000006-457E-4F5F-B4AA-189BF64116EF}"/>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7A-4C66-B2B6-B8129564D17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7A-4C66-B2B6-B8129564D17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7A-4C66-B2B6-B8129564D173}"/>
              </c:ext>
            </c:extLst>
          </c:dPt>
          <c:val>
            <c:numRef>
              <c:f>Dashboard!$I$38:$K$38</c:f>
              <c:numCache>
                <c:formatCode>General</c:formatCode>
                <c:ptCount val="3"/>
                <c:pt idx="0">
                  <c:v>0</c:v>
                </c:pt>
                <c:pt idx="1">
                  <c:v>0</c:v>
                </c:pt>
                <c:pt idx="2">
                  <c:v>0</c:v>
                </c:pt>
              </c:numCache>
            </c:numRef>
          </c:val>
          <c:extLst>
            <c:ext xmlns:c16="http://schemas.microsoft.com/office/drawing/2014/chart" uri="{C3380CC4-5D6E-409C-BE32-E72D297353CC}">
              <c16:uniqueId val="{00000006-817A-4C66-B2B6-B8129564D17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B67-4AE0-925B-74DF6F838E8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B67-4AE0-925B-74DF6F838E8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B67-4AE0-925B-74DF6F838E89}"/>
              </c:ext>
            </c:extLst>
          </c:dPt>
          <c:val>
            <c:numRef>
              <c:f>Dashboard!$I$39:$K$39</c:f>
              <c:numCache>
                <c:formatCode>General</c:formatCode>
                <c:ptCount val="3"/>
                <c:pt idx="0">
                  <c:v>0</c:v>
                </c:pt>
                <c:pt idx="1">
                  <c:v>0</c:v>
                </c:pt>
                <c:pt idx="2">
                  <c:v>0</c:v>
                </c:pt>
              </c:numCache>
            </c:numRef>
          </c:val>
          <c:extLst>
            <c:ext xmlns:c16="http://schemas.microsoft.com/office/drawing/2014/chart" uri="{C3380CC4-5D6E-409C-BE32-E72D297353CC}">
              <c16:uniqueId val="{00000006-3B67-4AE0-925B-74DF6F838E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1B2-496C-B748-6D4A416F36E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1B2-496C-B748-6D4A416F36E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1B2-496C-B748-6D4A416F36E7}"/>
              </c:ext>
            </c:extLst>
          </c:dPt>
          <c:val>
            <c:numRef>
              <c:f>Dashboard!$I$38:$K$38</c:f>
              <c:numCache>
                <c:formatCode>General</c:formatCode>
                <c:ptCount val="3"/>
                <c:pt idx="0">
                  <c:v>0</c:v>
                </c:pt>
                <c:pt idx="1">
                  <c:v>0</c:v>
                </c:pt>
                <c:pt idx="2">
                  <c:v>0</c:v>
                </c:pt>
              </c:numCache>
            </c:numRef>
          </c:val>
          <c:extLst>
            <c:ext xmlns:c16="http://schemas.microsoft.com/office/drawing/2014/chart" uri="{C3380CC4-5D6E-409C-BE32-E72D297353CC}">
              <c16:uniqueId val="{00000006-B1B2-496C-B748-6D4A416F36E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52F-4C0A-9C5E-0F0DA4E50EB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52F-4C0A-9C5E-0F0DA4E50EB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52F-4C0A-9C5E-0F0DA4E50EB1}"/>
              </c:ext>
            </c:extLst>
          </c:dPt>
          <c:val>
            <c:numRef>
              <c:f>Dashboard!$I$39:$K$39</c:f>
              <c:numCache>
                <c:formatCode>General</c:formatCode>
                <c:ptCount val="3"/>
                <c:pt idx="0">
                  <c:v>0</c:v>
                </c:pt>
                <c:pt idx="1">
                  <c:v>0</c:v>
                </c:pt>
                <c:pt idx="2">
                  <c:v>0</c:v>
                </c:pt>
              </c:numCache>
            </c:numRef>
          </c:val>
          <c:extLst>
            <c:ext xmlns:c16="http://schemas.microsoft.com/office/drawing/2014/chart" uri="{C3380CC4-5D6E-409C-BE32-E72D297353CC}">
              <c16:uniqueId val="{00000006-B52F-4C0A-9C5E-0F0DA4E50EB1}"/>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86-4F56-8726-D3579DC517B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86-4F56-8726-D3579DC517B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86-4F56-8726-D3579DC517B9}"/>
              </c:ext>
            </c:extLst>
          </c:dPt>
          <c:val>
            <c:numRef>
              <c:f>Dashboard!$I$38:$K$38</c:f>
              <c:numCache>
                <c:formatCode>General</c:formatCode>
                <c:ptCount val="3"/>
                <c:pt idx="0">
                  <c:v>0</c:v>
                </c:pt>
                <c:pt idx="1">
                  <c:v>0</c:v>
                </c:pt>
                <c:pt idx="2">
                  <c:v>0</c:v>
                </c:pt>
              </c:numCache>
            </c:numRef>
          </c:val>
          <c:extLst>
            <c:ext xmlns:c16="http://schemas.microsoft.com/office/drawing/2014/chart" uri="{C3380CC4-5D6E-409C-BE32-E72D297353CC}">
              <c16:uniqueId val="{00000006-7786-4F56-8726-D3579DC517B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636-4B59-BBF0-1F4017313A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636-4B59-BBF0-1F4017313A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636-4B59-BBF0-1F4017313AD4}"/>
              </c:ext>
            </c:extLst>
          </c:dPt>
          <c:val>
            <c:numRef>
              <c:f>Dashboard!$I$39:$K$39</c:f>
              <c:numCache>
                <c:formatCode>General</c:formatCode>
                <c:ptCount val="3"/>
                <c:pt idx="0">
                  <c:v>0</c:v>
                </c:pt>
                <c:pt idx="1">
                  <c:v>0</c:v>
                </c:pt>
                <c:pt idx="2">
                  <c:v>0</c:v>
                </c:pt>
              </c:numCache>
            </c:numRef>
          </c:val>
          <c:extLst>
            <c:ext xmlns:c16="http://schemas.microsoft.com/office/drawing/2014/chart" uri="{C3380CC4-5D6E-409C-BE32-E72D297353CC}">
              <c16:uniqueId val="{00000006-F636-4B59-BBF0-1F4017313AD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71E3-4BDC-BA81-A8E6791512B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1E3-4BDC-BA81-A8E6791512B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71E3-4BDC-BA81-A8E6791512B6}"/>
              </c:ext>
            </c:extLst>
          </c:dPt>
          <c:val>
            <c:numRef>
              <c:f>Dashboard!$I$26:$K$26</c:f>
              <c:numCache>
                <c:formatCode>General</c:formatCode>
                <c:ptCount val="3"/>
                <c:pt idx="0">
                  <c:v>0</c:v>
                </c:pt>
                <c:pt idx="1">
                  <c:v>0</c:v>
                </c:pt>
                <c:pt idx="2">
                  <c:v>0</c:v>
                </c:pt>
              </c:numCache>
            </c:numRef>
          </c:val>
          <c:extLst>
            <c:ext xmlns:c16="http://schemas.microsoft.com/office/drawing/2014/chart" uri="{C3380CC4-5D6E-409C-BE32-E72D297353CC}">
              <c16:uniqueId val="{00000000-71E3-4BDC-BA81-A8E6791512B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Dashboard!$I$27:$K$27</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Dashboard!$I$28:$K$28</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Dashboard!$I$44:$K$44</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3" Type="http://schemas.openxmlformats.org/officeDocument/2006/relationships/image" Target="../media/image1.png"/><Relationship Id="rId18" Type="http://schemas.openxmlformats.org/officeDocument/2006/relationships/chart" Target="../charts/chart17.xml"/><Relationship Id="rId26" Type="http://schemas.openxmlformats.org/officeDocument/2006/relationships/chart" Target="../charts/chart25.xml"/><Relationship Id="rId39" Type="http://schemas.openxmlformats.org/officeDocument/2006/relationships/chart" Target="../charts/chart38.xml"/><Relationship Id="rId21" Type="http://schemas.openxmlformats.org/officeDocument/2006/relationships/chart" Target="../charts/chart20.xml"/><Relationship Id="rId34" Type="http://schemas.openxmlformats.org/officeDocument/2006/relationships/chart" Target="../charts/chart33.xml"/><Relationship Id="rId42" Type="http://schemas.openxmlformats.org/officeDocument/2006/relationships/chart" Target="../charts/chart41.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5.xml"/><Relationship Id="rId29" Type="http://schemas.openxmlformats.org/officeDocument/2006/relationships/chart" Target="../charts/chart2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3.xml"/><Relationship Id="rId32" Type="http://schemas.openxmlformats.org/officeDocument/2006/relationships/chart" Target="../charts/chart31.xml"/><Relationship Id="rId37" Type="http://schemas.openxmlformats.org/officeDocument/2006/relationships/chart" Target="../charts/chart36.xml"/><Relationship Id="rId40" Type="http://schemas.openxmlformats.org/officeDocument/2006/relationships/chart" Target="../charts/chart39.xml"/><Relationship Id="rId45" Type="http://schemas.openxmlformats.org/officeDocument/2006/relationships/chart" Target="../charts/chart44.xml"/><Relationship Id="rId5" Type="http://schemas.openxmlformats.org/officeDocument/2006/relationships/chart" Target="../charts/chart5.xml"/><Relationship Id="rId15" Type="http://schemas.openxmlformats.org/officeDocument/2006/relationships/chart" Target="../charts/chart14.xml"/><Relationship Id="rId23" Type="http://schemas.openxmlformats.org/officeDocument/2006/relationships/chart" Target="../charts/chart22.xml"/><Relationship Id="rId28" Type="http://schemas.openxmlformats.org/officeDocument/2006/relationships/chart" Target="../charts/chart27.xml"/><Relationship Id="rId36" Type="http://schemas.openxmlformats.org/officeDocument/2006/relationships/chart" Target="../charts/chart35.xml"/><Relationship Id="rId10" Type="http://schemas.openxmlformats.org/officeDocument/2006/relationships/chart" Target="../charts/chart10.xml"/><Relationship Id="rId19" Type="http://schemas.openxmlformats.org/officeDocument/2006/relationships/chart" Target="../charts/chart18.xml"/><Relationship Id="rId31" Type="http://schemas.openxmlformats.org/officeDocument/2006/relationships/chart" Target="../charts/chart30.xml"/><Relationship Id="rId44" Type="http://schemas.openxmlformats.org/officeDocument/2006/relationships/chart" Target="../charts/chart43.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3.xml"/><Relationship Id="rId22" Type="http://schemas.openxmlformats.org/officeDocument/2006/relationships/chart" Target="../charts/chart21.xml"/><Relationship Id="rId27" Type="http://schemas.openxmlformats.org/officeDocument/2006/relationships/chart" Target="../charts/chart26.xml"/><Relationship Id="rId30" Type="http://schemas.openxmlformats.org/officeDocument/2006/relationships/chart" Target="../charts/chart29.xml"/><Relationship Id="rId35" Type="http://schemas.openxmlformats.org/officeDocument/2006/relationships/chart" Target="../charts/chart34.xml"/><Relationship Id="rId43" Type="http://schemas.openxmlformats.org/officeDocument/2006/relationships/chart" Target="../charts/chart42.xml"/><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6.xml"/><Relationship Id="rId25" Type="http://schemas.openxmlformats.org/officeDocument/2006/relationships/chart" Target="../charts/chart24.xml"/><Relationship Id="rId33" Type="http://schemas.openxmlformats.org/officeDocument/2006/relationships/chart" Target="../charts/chart32.xml"/><Relationship Id="rId38" Type="http://schemas.openxmlformats.org/officeDocument/2006/relationships/chart" Target="../charts/chart37.xml"/><Relationship Id="rId20" Type="http://schemas.openxmlformats.org/officeDocument/2006/relationships/chart" Target="../charts/chart19.xml"/><Relationship Id="rId41" Type="http://schemas.openxmlformats.org/officeDocument/2006/relationships/chart" Target="../charts/chart40.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16</xdr:col>
      <xdr:colOff>85725</xdr:colOff>
      <xdr:row>50</xdr:row>
      <xdr:rowOff>38100</xdr:rowOff>
    </xdr:to>
    <xdr:sp macro="" textlink="">
      <xdr:nvSpPr>
        <xdr:cNvPr id="2" name="TextBox 1">
          <a:extLst>
            <a:ext uri="{FF2B5EF4-FFF2-40B4-BE49-F238E27FC236}">
              <a16:creationId xmlns:a16="http://schemas.microsoft.com/office/drawing/2014/main" id="{38103B66-8330-42B4-8B00-7A513ED40108}"/>
            </a:ext>
          </a:extLst>
        </xdr:cNvPr>
        <xdr:cNvSpPr txBox="1"/>
      </xdr:nvSpPr>
      <xdr:spPr>
        <a:xfrm>
          <a:off x="0" y="9525"/>
          <a:ext cx="9839325" cy="9236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Introduction</a:t>
          </a:r>
        </a:p>
        <a:p>
          <a:r>
            <a:rPr lang="en-GB" sz="1100"/>
            <a:t>This spreadsheet has been created</a:t>
          </a:r>
          <a:r>
            <a:rPr lang="en-GB" sz="1100" baseline="0"/>
            <a:t>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100" baseline="0"/>
        </a:p>
        <a:p>
          <a:r>
            <a:rPr lang="en-GB" sz="1100" baseline="0"/>
            <a:t>The spreadsheet is inteded to used to assist FRS with their planning and implementation, but it will also provide useful evidence for HMICFRS inspections. Time-stamped versions of this spreadsheet will show progress being made with individual action points over time. The Dashboard provides a pictorial overview of the level of compliance.</a:t>
          </a:r>
        </a:p>
        <a:p>
          <a:endParaRPr lang="en-GB" sz="1100" baseline="0"/>
        </a:p>
        <a:p>
          <a:r>
            <a:rPr lang="en-GB" sz="1100" baseline="0"/>
            <a:t>The spreadsheet is a tool that is intended to assist services and they are therefore free to make any changes they wish in order to aid their planning and implementation of this Standard.</a:t>
          </a:r>
        </a:p>
        <a:p>
          <a:endParaRPr lang="en-GB" sz="1100" baseline="0"/>
        </a:p>
        <a:p>
          <a:r>
            <a:rPr lang="en-GB" sz="1100" b="1" baseline="0"/>
            <a:t>Instructions for Use</a:t>
          </a:r>
          <a:endParaRPr lang="en-GB" sz="1100" b="0" baseline="0"/>
        </a:p>
        <a:p>
          <a:r>
            <a:rPr lang="en-GB" sz="1100" b="0" baseline="0"/>
            <a:t>The spreadsheet has been set-up to record actions for each Criteria listed in the 'To Achieve...' section of the Fire Standard.</a:t>
          </a:r>
        </a:p>
        <a:p>
          <a:endParaRPr lang="en-GB" sz="1100" b="0" baseline="0"/>
        </a:p>
        <a:p>
          <a:r>
            <a:rPr lang="en-GB" sz="1100" b="1" baseline="0"/>
            <a:t>Criteria Tabs</a:t>
          </a:r>
        </a:p>
        <a:p>
          <a:r>
            <a:rPr lang="en-GB" sz="1100" b="0" baseline="0"/>
            <a:t>1. Move to the Tab for Criteria 1. In column A, define the work that needs to be done to achieve complaince with the criteria (tasks). The template provides for up to 10 actions/tasks to be added, but further rows can be added to the table as required (down to row 50, after which some formulas on the Dashboard will stop working). Overtype 'Task 1/1' with an actual action/task. Even work that has already been completed can be recorded here to show the extend of the work that was carried-out.</a:t>
          </a:r>
        </a:p>
        <a:p>
          <a:endParaRPr lang="en-GB" sz="1100" b="0" baseline="0"/>
        </a:p>
        <a:p>
          <a:r>
            <a:rPr lang="en-GB" sz="1100" b="0" baseline="0"/>
            <a:t>2. In Column B, set the Priority for the action. Select high, medium or low from the drop-down list. Some tasks will be considered to be a higher priority than others, and this information will allow FRS to plan work to address high priority matters first. Lower priority matters can be addressed later.</a:t>
          </a:r>
        </a:p>
        <a:p>
          <a:endParaRPr lang="en-GB" sz="1100" b="0" baseline="0"/>
        </a:p>
        <a:p>
          <a:r>
            <a:rPr lang="en-GB" sz="1100" b="0" baseline="0"/>
            <a:t>3. In Column C, record the Impact that the Action will have on complaince. </a:t>
          </a:r>
          <a:r>
            <a:rPr lang="en-GB" sz="1100" b="0" baseline="0">
              <a:solidFill>
                <a:schemeClr val="dk1"/>
              </a:solidFill>
              <a:effectLst/>
              <a:latin typeface="+mn-lt"/>
              <a:ea typeface="+mn-ea"/>
              <a:cs typeface="+mn-cs"/>
            </a:rPr>
            <a:t>Select high, medium or low from the drop-down list. To progress an action plan in a timely manner, FRS may choose to address tasks likely to have the greatest impact first, alghough this information must also be considered in conjunction with the Priority (Column B).</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4. In Column D, the level of compliance for each task should be recorded in the drop-down list. If the task requires new work and no progress has yet been made, then the task should be recorded as Non-compliant. If some work has been completed but the task is incomplete, then the the task should be recorded as Partially Compliant. And if all work is complete, the task should be recorded as Fully Compliant.</a:t>
          </a:r>
        </a:p>
        <a:p>
          <a:endParaRPr lang="en-GB" sz="1100" b="0" baseline="0">
            <a:solidFill>
              <a:schemeClr val="dk1"/>
            </a:solidFill>
            <a:effectLst/>
            <a:latin typeface="+mn-lt"/>
            <a:ea typeface="+mn-ea"/>
            <a:cs typeface="+mn-cs"/>
          </a:endParaRPr>
        </a:p>
        <a:p>
          <a:r>
            <a:rPr lang="en-GB" sz="1100" b="0"/>
            <a:t>5. The cell in D2 will automatically</a:t>
          </a:r>
          <a:r>
            <a:rPr lang="en-GB" sz="1100" b="0" baseline="0"/>
            <a:t> update to reflect the lowest level of complaince that exists in the task below. This information is then used to populate the 'Overall Complaince' graph at the top of the Dashboard.</a:t>
          </a:r>
        </a:p>
        <a:p>
          <a:endParaRPr lang="en-GB" sz="1100" b="0" baseline="0"/>
        </a:p>
        <a:p>
          <a:r>
            <a:rPr lang="en-GB" sz="1100" b="0" baseline="0"/>
            <a:t>6. Repeat the process for each Criteria tab.</a:t>
          </a:r>
        </a:p>
        <a:p>
          <a:endParaRPr lang="en-GB" sz="1100" b="0" baseline="0"/>
        </a:p>
        <a:p>
          <a:r>
            <a:rPr lang="en-GB" sz="1100" b="1" baseline="0"/>
            <a:t>Dashboard</a:t>
          </a:r>
          <a:endParaRPr lang="en-GB" sz="1100" b="0" baseline="0"/>
        </a:p>
        <a:p>
          <a:r>
            <a:rPr lang="en-GB" sz="1100" b="0" baseline="0"/>
            <a:t>1. The Dashboard sheet has been locked (protected) to prevent accidental changes being made to formula. However, competent users can unprotect the sheet and make changes as required.</a:t>
          </a:r>
        </a:p>
        <a:p>
          <a:endParaRPr lang="en-GB" sz="1100" b="0" baseline="0"/>
        </a:p>
        <a:p>
          <a:r>
            <a:rPr lang="en-GB" sz="1100" b="0" baseline="0"/>
            <a:t>2. Only cells C4 to C7 allow data to be entered on the Dashboard, without unprotecting the sheet.</a:t>
          </a:r>
        </a:p>
        <a:p>
          <a:endParaRPr lang="en-GB" sz="1100" b="0" baseline="0"/>
        </a:p>
        <a:p>
          <a:r>
            <a:rPr lang="en-GB" sz="1100" b="0" baseline="0"/>
            <a:t>3. The Dashboard provides a summary view of the state of compliance against the standard. If versions are recorded over time, they will illustrate the progress being made. Easrly versions are likely to show high levels of non-compliance, with much work to be done. But later versions should show more tasks complete, with fewer outstanding. The doughnut graphs should change from Red, to Amber to Green over time. </a:t>
          </a:r>
        </a:p>
        <a:p>
          <a:endParaRPr lang="en-GB" sz="1100" b="0" baseline="0"/>
        </a:p>
        <a:p>
          <a:r>
            <a:rPr lang="en-GB" sz="1100" b="0" baseline="0"/>
            <a:t>4. The most significant graph on the Dashboard is the 'Overall Compliance' graph at the top. It provides an 'at a glance' overview of the state of complaince with the standard. It provides a summary of data in cell D2 on each criteria tab. For senior managers, this single graph provides the simplest indication of the state of play.</a:t>
          </a:r>
        </a:p>
        <a:p>
          <a:endParaRPr lang="en-GB" sz="1100" b="0" baseline="0"/>
        </a:p>
        <a:p>
          <a:r>
            <a:rPr lang="en-GB" sz="1100" b="1" baseline="0"/>
            <a:t>Hidden Lists Tab</a:t>
          </a:r>
          <a:endParaRPr lang="en-GB" sz="1100" b="0" baseline="0"/>
        </a:p>
        <a:p>
          <a:r>
            <a:rPr lang="en-GB" sz="1100" b="0" baseline="0"/>
            <a:t>There is one hidden tab on the spreadsheet which can be revealed if necessary by 'Unhiding' (right click on the tabs). It contains the data used in drop-down lists and is also used to collate some data used for graphs. The information on this sheet should not normally need to be altered, which is why the tab is normally hidden from view.</a:t>
          </a:r>
          <a:endParaRPr lang="en-GB" sz="1100" b="1"/>
        </a:p>
      </xdr:txBody>
    </xdr:sp>
    <xdr:clientData/>
  </xdr:twoCellAnchor>
  <xdr:twoCellAnchor>
    <xdr:from>
      <xdr:col>0</xdr:col>
      <xdr:colOff>0</xdr:colOff>
      <xdr:row>0</xdr:row>
      <xdr:rowOff>0</xdr:rowOff>
    </xdr:from>
    <xdr:to>
      <xdr:col>18</xdr:col>
      <xdr:colOff>392430</xdr:colOff>
      <xdr:row>63</xdr:row>
      <xdr:rowOff>85725</xdr:rowOff>
    </xdr:to>
    <xdr:sp macro="" textlink="">
      <xdr:nvSpPr>
        <xdr:cNvPr id="5" name="TextBox 4">
          <a:extLst>
            <a:ext uri="{FF2B5EF4-FFF2-40B4-BE49-F238E27FC236}">
              <a16:creationId xmlns:a16="http://schemas.microsoft.com/office/drawing/2014/main" id="{7DFD076E-48BB-457F-A780-FF243DDA4D15}"/>
            </a:ext>
          </a:extLst>
        </xdr:cNvPr>
        <xdr:cNvSpPr txBox="1"/>
      </xdr:nvSpPr>
      <xdr:spPr>
        <a:xfrm>
          <a:off x="0" y="0"/>
          <a:ext cx="11365230" cy="11487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a:t>
          </a:r>
          <a:r>
            <a:rPr lang="en-GB" sz="1200" b="1">
              <a:solidFill>
                <a:schemeClr val="dk1"/>
              </a:solidFill>
              <a:effectLst/>
              <a:latin typeface="+mn-lt"/>
              <a:ea typeface="+mn-ea"/>
              <a:cs typeface="+mn-cs"/>
            </a:rPr>
            <a:t>ntroduction</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This spreadsheet has been created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is intended to be used to assist services with their planning and implementation, but it will also provide useful evidence for HMICFRS inspections. It is a tool that is intended to assist services and they are therefore free to make any changes they wish to aid their planning and implementation of this Standard.</a:t>
          </a:r>
        </a:p>
        <a:p>
          <a:r>
            <a:rPr lang="en-GB" sz="1200">
              <a:solidFill>
                <a:schemeClr val="dk1"/>
              </a:solidFill>
              <a:effectLst/>
              <a:latin typeface="+mn-lt"/>
              <a:ea typeface="+mn-ea"/>
              <a:cs typeface="+mn-cs"/>
            </a:rPr>
            <a:t>Services can create time-stamped versions of this spreadsheet which will help them to show progress being made with individual action points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Dashboard provides a pictorial overview of the level of compliance and may support services with strategic level reporting. </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Instructions for Use</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has been set-up to record actions for each Criteria listed in the 'To Achieve this Fire Standard' section of the Fire Standard.</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Dashboard</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The Dashboard sheet has been locked (protected) to prevent accidental changes being made to formula. Only cells C5</a:t>
          </a:r>
          <a:r>
            <a:rPr lang="en-GB" sz="1200" baseline="0">
              <a:solidFill>
                <a:schemeClr val="dk1"/>
              </a:solidFill>
              <a:effectLst/>
              <a:latin typeface="+mn-lt"/>
              <a:ea typeface="+mn-ea"/>
              <a:cs typeface="+mn-cs"/>
            </a:rPr>
            <a:t> </a:t>
          </a:r>
          <a:r>
            <a:rPr lang="en-GB" sz="1200">
              <a:solidFill>
                <a:schemeClr val="dk1"/>
              </a:solidFill>
              <a:effectLst/>
              <a:latin typeface="+mn-lt"/>
              <a:ea typeface="+mn-ea"/>
              <a:cs typeface="+mn-cs"/>
            </a:rPr>
            <a:t>to C8 allow data to be entered on the Dashboard, without unprotecting the sheet. Competent users can unprotect the sheet and make changes as required. The password to unlock the sheet is: </a:t>
          </a:r>
          <a:r>
            <a:rPr lang="en-GB" sz="1200" b="1">
              <a:solidFill>
                <a:schemeClr val="dk1"/>
              </a:solidFill>
              <a:effectLst/>
              <a:latin typeface="+mn-lt"/>
              <a:ea typeface="+mn-ea"/>
              <a:cs typeface="+mn-cs"/>
            </a:rPr>
            <a:t>FireStandards</a:t>
          </a:r>
          <a:r>
            <a:rPr lang="en-GB" sz="1200">
              <a:solidFill>
                <a:schemeClr val="dk1"/>
              </a:solidFill>
              <a:effectLst/>
              <a:latin typeface="+mn-lt"/>
              <a:ea typeface="+mn-ea"/>
              <a:cs typeface="+mn-cs"/>
            </a:rPr>
            <a:t>.</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The Dashboard provides a summary view of the level of assurance</a:t>
          </a:r>
          <a:r>
            <a:rPr lang="en-GB" sz="1200" baseline="0">
              <a:solidFill>
                <a:schemeClr val="dk1"/>
              </a:solidFill>
              <a:effectLst/>
              <a:latin typeface="+mn-lt"/>
              <a:ea typeface="+mn-ea"/>
              <a:cs typeface="+mn-cs"/>
            </a:rPr>
            <a:t> against the evidence gathered </a:t>
          </a:r>
          <a:r>
            <a:rPr lang="en-GB" sz="1200">
              <a:solidFill>
                <a:schemeClr val="dk1"/>
              </a:solidFill>
              <a:effectLst/>
              <a:latin typeface="+mn-lt"/>
              <a:ea typeface="+mn-ea"/>
              <a:cs typeface="+mn-cs"/>
            </a:rPr>
            <a:t>for meeting</a:t>
          </a:r>
          <a:r>
            <a:rPr lang="en-GB" sz="1200" baseline="0">
              <a:solidFill>
                <a:schemeClr val="dk1"/>
              </a:solidFill>
              <a:effectLst/>
              <a:latin typeface="+mn-lt"/>
              <a:ea typeface="+mn-ea"/>
              <a:cs typeface="+mn-cs"/>
            </a:rPr>
            <a:t> the S</a:t>
          </a:r>
          <a:r>
            <a:rPr lang="en-GB" sz="1200">
              <a:solidFill>
                <a:schemeClr val="dk1"/>
              </a:solidFill>
              <a:effectLst/>
              <a:latin typeface="+mn-lt"/>
              <a:ea typeface="+mn-ea"/>
              <a:cs typeface="+mn-cs"/>
            </a:rPr>
            <a:t>tandard. If versions are recorded over time, they will illustrate the progress being made. The doughnut graphs should change from Red, to Amber to Green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The most significant graph on the Dashboard is the 'Overall Level of Assurance' graph at the top. It provides an 'at a glance' summary of data in cell D2 on each criteria tab. For senior managers, this single graph provides the simplest indication of the state of play.</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Criteria Tabs</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Move to the Tab for Criteria 1.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In column A, you will need to define each task/action that needs to be completed to achieve the criteria. The template provides for up to 10 actions/tasks to be added, but further rows can be added to the table as required (down to row 50, after which some formulas on the Dashboard will stop working).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In Column A, overtype 'Task 1/1' with your defined task/action. Even work that has already been completed can be recorded here to show the extent of the work that was carried out.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4. In Column B, set the Priority for the action. Select high, medium or low from the drop-down list. You may decide that some tasks will be a higher priority than others, and this information will allow you to plan work to address high priority matters first. Lower priority matters can be addressed later. These priorities will be subjective and will be for you and your service to agree upon.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5. In Column C, record the Impact (or</a:t>
          </a:r>
          <a:r>
            <a:rPr lang="en-GB" sz="1200" baseline="0">
              <a:solidFill>
                <a:schemeClr val="dk1"/>
              </a:solidFill>
              <a:effectLst/>
              <a:latin typeface="+mn-lt"/>
              <a:ea typeface="+mn-ea"/>
              <a:cs typeface="+mn-cs"/>
            </a:rPr>
            <a:t> Risk) </a:t>
          </a:r>
          <a:r>
            <a:rPr lang="en-GB" sz="1200">
              <a:solidFill>
                <a:schemeClr val="dk1"/>
              </a:solidFill>
              <a:effectLst/>
              <a:latin typeface="+mn-lt"/>
              <a:ea typeface="+mn-ea"/>
              <a:cs typeface="+mn-cs"/>
            </a:rPr>
            <a:t>that the task/action will have on meeting</a:t>
          </a:r>
          <a:r>
            <a:rPr lang="en-GB" sz="1200" baseline="0">
              <a:solidFill>
                <a:schemeClr val="dk1"/>
              </a:solidFill>
              <a:effectLst/>
              <a:latin typeface="+mn-lt"/>
              <a:ea typeface="+mn-ea"/>
              <a:cs typeface="+mn-cs"/>
            </a:rPr>
            <a:t> the Standard</a:t>
          </a:r>
          <a:r>
            <a:rPr lang="en-GB" sz="1200">
              <a:solidFill>
                <a:schemeClr val="dk1"/>
              </a:solidFill>
              <a:effectLst/>
              <a:latin typeface="+mn-lt"/>
              <a:ea typeface="+mn-ea"/>
              <a:cs typeface="+mn-cs"/>
            </a:rPr>
            <a:t>. Select high, medium or low from the drop-down list. To progress an action plan in a timely manner, services may choose to address tasks likely to have the greatest impact (or that pose the greatest risk) first, although this information must also be considered in conjunction with the Priority (Column B).</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6. In Column D, the level of assurance of</a:t>
          </a:r>
          <a:r>
            <a:rPr lang="en-GB" sz="1200" baseline="0">
              <a:solidFill>
                <a:schemeClr val="dk1"/>
              </a:solidFill>
              <a:effectLst/>
              <a:latin typeface="+mn-lt"/>
              <a:ea typeface="+mn-ea"/>
              <a:cs typeface="+mn-cs"/>
            </a:rPr>
            <a:t> the evidence gathered</a:t>
          </a:r>
          <a:r>
            <a:rPr lang="en-GB" sz="1200">
              <a:solidFill>
                <a:schemeClr val="dk1"/>
              </a:solidFill>
              <a:effectLst/>
              <a:latin typeface="+mn-lt"/>
              <a:ea typeface="+mn-ea"/>
              <a:cs typeface="+mn-cs"/>
            </a:rPr>
            <a:t> for each task should be recorded in the drop-down list:</a:t>
          </a:r>
        </a:p>
        <a:p>
          <a:endParaRPr lang="en-GB" sz="1200">
            <a:solidFill>
              <a:schemeClr val="dk1"/>
            </a:solidFill>
            <a:effectLst/>
            <a:latin typeface="+mn-lt"/>
            <a:ea typeface="+mn-ea"/>
            <a:cs typeface="+mn-cs"/>
          </a:endParaRPr>
        </a:p>
        <a:p>
          <a:pPr lvl="1"/>
          <a:r>
            <a:rPr lang="en-GB" sz="1200">
              <a:solidFill>
                <a:schemeClr val="dk1"/>
              </a:solidFill>
              <a:effectLst/>
              <a:latin typeface="+mn-lt"/>
              <a:ea typeface="+mn-ea"/>
              <a:cs typeface="+mn-cs"/>
            </a:rPr>
            <a:t>a. Limited;</a:t>
          </a:r>
        </a:p>
        <a:p>
          <a:pPr lvl="1"/>
          <a:r>
            <a:rPr lang="en-GB" sz="1200">
              <a:solidFill>
                <a:schemeClr val="dk1"/>
              </a:solidFill>
              <a:effectLst/>
              <a:latin typeface="+mn-lt"/>
              <a:ea typeface="+mn-ea"/>
              <a:cs typeface="+mn-cs"/>
            </a:rPr>
            <a:t>b. Reasonable; </a:t>
          </a:r>
        </a:p>
        <a:p>
          <a:pPr lvl="1"/>
          <a:r>
            <a:rPr lang="en-GB" sz="1200">
              <a:solidFill>
                <a:schemeClr val="dk1"/>
              </a:solidFill>
              <a:effectLst/>
              <a:latin typeface="+mn-lt"/>
              <a:ea typeface="+mn-ea"/>
              <a:cs typeface="+mn-cs"/>
            </a:rPr>
            <a:t>c. Substantial.</a:t>
          </a:r>
        </a:p>
        <a:p>
          <a:pPr lvl="1"/>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7. The cell in D2 will automatically update to reflect the lowest level of assurance that exists in the task below. This information is then used to populate the 'Overall Level of Assurance' graph at the top of the Dashboard.</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8. Repeat the process for each Criteria tab.</a:t>
          </a:r>
        </a:p>
        <a:p>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Hidden Lists Tab</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There is one hidden tab on the spreadsheet which can be revealed, if necessary, by 'Unhiding' (right click on the tabs). It contains the data used in drop-down lists and is also used to collate some data used for graphs.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information on this sheet should not need to be altered, which is why the tab is hidden from view.</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98188</xdr:colOff>
      <xdr:row>12</xdr:row>
      <xdr:rowOff>188388</xdr:rowOff>
    </xdr:from>
    <xdr:to>
      <xdr:col>11</xdr:col>
      <xdr:colOff>657016</xdr:colOff>
      <xdr:row>12</xdr:row>
      <xdr:rowOff>735055</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1448</xdr:colOff>
      <xdr:row>14</xdr:row>
      <xdr:rowOff>70354</xdr:rowOff>
    </xdr:from>
    <xdr:to>
      <xdr:col>11</xdr:col>
      <xdr:colOff>707101</xdr:colOff>
      <xdr:row>14</xdr:row>
      <xdr:rowOff>489386</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17783</xdr:colOff>
      <xdr:row>15</xdr:row>
      <xdr:rowOff>51016</xdr:rowOff>
    </xdr:from>
    <xdr:to>
      <xdr:col>11</xdr:col>
      <xdr:colOff>717887</xdr:colOff>
      <xdr:row>15</xdr:row>
      <xdr:rowOff>468686</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102412</xdr:colOff>
      <xdr:row>16</xdr:row>
      <xdr:rowOff>53340</xdr:rowOff>
    </xdr:from>
    <xdr:to>
      <xdr:col>11</xdr:col>
      <xdr:colOff>657225</xdr:colOff>
      <xdr:row>16</xdr:row>
      <xdr:rowOff>475022</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54789</xdr:colOff>
      <xdr:row>25</xdr:row>
      <xdr:rowOff>123825</xdr:rowOff>
    </xdr:from>
    <xdr:to>
      <xdr:col>11</xdr:col>
      <xdr:colOff>704851</xdr:colOff>
      <xdr:row>25</xdr:row>
      <xdr:rowOff>608949</xdr:rowOff>
    </xdr:to>
    <xdr:graphicFrame macro="">
      <xdr:nvGraphicFramePr>
        <xdr:cNvPr id="8" name="Chart 7">
          <a:extLst>
            <a:ext uri="{FF2B5EF4-FFF2-40B4-BE49-F238E27FC236}">
              <a16:creationId xmlns:a16="http://schemas.microsoft.com/office/drawing/2014/main" id="{9B0E8E97-BD3D-405C-BF2D-83396CA99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77274</xdr:colOff>
      <xdr:row>26</xdr:row>
      <xdr:rowOff>66675</xdr:rowOff>
    </xdr:from>
    <xdr:to>
      <xdr:col>11</xdr:col>
      <xdr:colOff>685799</xdr:colOff>
      <xdr:row>26</xdr:row>
      <xdr:rowOff>473325</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125562</xdr:colOff>
      <xdr:row>27</xdr:row>
      <xdr:rowOff>77607</xdr:rowOff>
    </xdr:from>
    <xdr:to>
      <xdr:col>11</xdr:col>
      <xdr:colOff>660800</xdr:colOff>
      <xdr:row>27</xdr:row>
      <xdr:rowOff>524262</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92888</xdr:colOff>
      <xdr:row>13</xdr:row>
      <xdr:rowOff>49611</xdr:rowOff>
    </xdr:from>
    <xdr:to>
      <xdr:col>11</xdr:col>
      <xdr:colOff>634793</xdr:colOff>
      <xdr:row>13</xdr:row>
      <xdr:rowOff>562941</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121090</xdr:colOff>
      <xdr:row>43</xdr:row>
      <xdr:rowOff>101417</xdr:rowOff>
    </xdr:from>
    <xdr:to>
      <xdr:col>11</xdr:col>
      <xdr:colOff>656328</xdr:colOff>
      <xdr:row>43</xdr:row>
      <xdr:rowOff>645227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440455</xdr:colOff>
      <xdr:row>1</xdr:row>
      <xdr:rowOff>223621</xdr:rowOff>
    </xdr:from>
    <xdr:to>
      <xdr:col>9</xdr:col>
      <xdr:colOff>468779</xdr:colOff>
      <xdr:row>2</xdr:row>
      <xdr:rowOff>26978</xdr:rowOff>
    </xdr:to>
    <xdr:sp macro="" textlink="">
      <xdr:nvSpPr>
        <xdr:cNvPr id="3" name="TextBox 2">
          <a:extLst>
            <a:ext uri="{FF2B5EF4-FFF2-40B4-BE49-F238E27FC236}">
              <a16:creationId xmlns:a16="http://schemas.microsoft.com/office/drawing/2014/main" id="{97F6DB0D-C171-482A-A716-43752FA2EC47}"/>
            </a:ext>
          </a:extLst>
        </xdr:cNvPr>
        <xdr:cNvSpPr txBox="1"/>
      </xdr:nvSpPr>
      <xdr:spPr>
        <a:xfrm>
          <a:off x="4843122" y="456454"/>
          <a:ext cx="4187574" cy="72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baseline="0"/>
            <a:t>DIGITAL AND CYBER FIRE STANDARD</a:t>
          </a:r>
          <a:r>
            <a:rPr lang="en-GB" sz="2000" b="1" baseline="0"/>
            <a:t> </a:t>
          </a:r>
          <a:r>
            <a:rPr lang="en-GB" sz="1800" b="1" baseline="0"/>
            <a:t>GAP ANALYSIS TOOL</a:t>
          </a:r>
        </a:p>
      </xdr:txBody>
    </xdr:sp>
    <xdr:clientData/>
  </xdr:twoCellAnchor>
  <xdr:twoCellAnchor>
    <xdr:from>
      <xdr:col>7</xdr:col>
      <xdr:colOff>33129</xdr:colOff>
      <xdr:row>4</xdr:row>
      <xdr:rowOff>121960</xdr:rowOff>
    </xdr:from>
    <xdr:to>
      <xdr:col>12</xdr:col>
      <xdr:colOff>112436</xdr:colOff>
      <xdr:row>7</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97278</xdr:colOff>
      <xdr:row>26</xdr:row>
      <xdr:rowOff>238953</xdr:rowOff>
    </xdr:from>
    <xdr:to>
      <xdr:col>11</xdr:col>
      <xdr:colOff>639183</xdr:colOff>
      <xdr:row>26</xdr:row>
      <xdr:rowOff>787525</xdr:rowOff>
    </xdr:to>
    <xdr:graphicFrame macro="">
      <xdr:nvGraphicFramePr>
        <xdr:cNvPr id="22" name="Chart 21">
          <a:extLst>
            <a:ext uri="{FF2B5EF4-FFF2-40B4-BE49-F238E27FC236}">
              <a16:creationId xmlns:a16="http://schemas.microsoft.com/office/drawing/2014/main" id="{F96F57F9-0C62-4DA9-A3B8-ED025D3D97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78228</xdr:colOff>
      <xdr:row>29</xdr:row>
      <xdr:rowOff>207414</xdr:rowOff>
    </xdr:from>
    <xdr:to>
      <xdr:col>11</xdr:col>
      <xdr:colOff>620133</xdr:colOff>
      <xdr:row>29</xdr:row>
      <xdr:rowOff>754081</xdr:rowOff>
    </xdr:to>
    <xdr:graphicFrame macro="">
      <xdr:nvGraphicFramePr>
        <xdr:cNvPr id="23" name="Chart 22">
          <a:extLst>
            <a:ext uri="{FF2B5EF4-FFF2-40B4-BE49-F238E27FC236}">
              <a16:creationId xmlns:a16="http://schemas.microsoft.com/office/drawing/2014/main" id="{1A57CE7C-2464-47C3-A76B-E5B418B824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1</xdr:colOff>
      <xdr:row>1</xdr:row>
      <xdr:rowOff>0</xdr:rowOff>
    </xdr:from>
    <xdr:to>
      <xdr:col>1</xdr:col>
      <xdr:colOff>1828801</xdr:colOff>
      <xdr:row>2</xdr:row>
      <xdr:rowOff>57483</xdr:rowOff>
    </xdr:to>
    <xdr:pic>
      <xdr:nvPicPr>
        <xdr:cNvPr id="14" name="Picture 13" descr="A close-up of a sign&#10;&#10;Description automatically generated">
          <a:extLst>
            <a:ext uri="{FF2B5EF4-FFF2-40B4-BE49-F238E27FC236}">
              <a16:creationId xmlns:a16="http://schemas.microsoft.com/office/drawing/2014/main" id="{94FD1953-E83B-4575-8DC2-A50D62C2EF1B}"/>
            </a:ext>
          </a:extLst>
        </xdr:cNvPr>
        <xdr:cNvPicPr>
          <a:picLocks noChangeAspect="1"/>
        </xdr:cNvPicPr>
      </xdr:nvPicPr>
      <xdr:blipFill>
        <a:blip xmlns:r="http://schemas.openxmlformats.org/officeDocument/2006/relationships" r:embed="rId13"/>
        <a:stretch>
          <a:fillRect/>
        </a:stretch>
      </xdr:blipFill>
      <xdr:spPr>
        <a:xfrm>
          <a:off x="642939" y="0"/>
          <a:ext cx="1828800" cy="974741"/>
        </a:xfrm>
        <a:prstGeom prst="rect">
          <a:avLst/>
        </a:prstGeom>
      </xdr:spPr>
    </xdr:pic>
    <xdr:clientData/>
  </xdr:twoCellAnchor>
  <xdr:oneCellAnchor>
    <xdr:from>
      <xdr:col>1</xdr:col>
      <xdr:colOff>792443</xdr:colOff>
      <xdr:row>32</xdr:row>
      <xdr:rowOff>0</xdr:rowOff>
    </xdr:from>
    <xdr:ext cx="184731" cy="264560"/>
    <xdr:sp macro="" textlink="">
      <xdr:nvSpPr>
        <xdr:cNvPr id="15" name="TextBox 14">
          <a:extLst>
            <a:ext uri="{FF2B5EF4-FFF2-40B4-BE49-F238E27FC236}">
              <a16:creationId xmlns:a16="http://schemas.microsoft.com/office/drawing/2014/main" id="{D126FC4B-3C42-E970-AAD1-56417929754D}"/>
            </a:ext>
          </a:extLst>
        </xdr:cNvPr>
        <xdr:cNvSpPr txBox="1"/>
      </xdr:nvSpPr>
      <xdr:spPr>
        <a:xfrm>
          <a:off x="1419972" y="159203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11</xdr:col>
      <xdr:colOff>84381</xdr:colOff>
      <xdr:row>17</xdr:row>
      <xdr:rowOff>77545</xdr:rowOff>
    </xdr:from>
    <xdr:to>
      <xdr:col>11</xdr:col>
      <xdr:colOff>649144</xdr:colOff>
      <xdr:row>17</xdr:row>
      <xdr:rowOff>502292</xdr:rowOff>
    </xdr:to>
    <xdr:graphicFrame macro="">
      <xdr:nvGraphicFramePr>
        <xdr:cNvPr id="21" name="Chart 20">
          <a:extLst>
            <a:ext uri="{FF2B5EF4-FFF2-40B4-BE49-F238E27FC236}">
              <a16:creationId xmlns:a16="http://schemas.microsoft.com/office/drawing/2014/main" id="{32E01278-1A61-4DAE-867A-D8CF3894BD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65779</xdr:colOff>
      <xdr:row>18</xdr:row>
      <xdr:rowOff>68468</xdr:rowOff>
    </xdr:from>
    <xdr:to>
      <xdr:col>11</xdr:col>
      <xdr:colOff>660324</xdr:colOff>
      <xdr:row>18</xdr:row>
      <xdr:rowOff>533219</xdr:rowOff>
    </xdr:to>
    <xdr:graphicFrame macro="">
      <xdr:nvGraphicFramePr>
        <xdr:cNvPr id="26" name="Chart 25">
          <a:extLst>
            <a:ext uri="{FF2B5EF4-FFF2-40B4-BE49-F238E27FC236}">
              <a16:creationId xmlns:a16="http://schemas.microsoft.com/office/drawing/2014/main" id="{35A6665C-2977-4E25-8CED-3A6927958C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20059</xdr:colOff>
      <xdr:row>19</xdr:row>
      <xdr:rowOff>53340</xdr:rowOff>
    </xdr:from>
    <xdr:to>
      <xdr:col>11</xdr:col>
      <xdr:colOff>706755</xdr:colOff>
      <xdr:row>19</xdr:row>
      <xdr:rowOff>495119</xdr:rowOff>
    </xdr:to>
    <xdr:graphicFrame macro="">
      <xdr:nvGraphicFramePr>
        <xdr:cNvPr id="27" name="Chart 26">
          <a:extLst>
            <a:ext uri="{FF2B5EF4-FFF2-40B4-BE49-F238E27FC236}">
              <a16:creationId xmlns:a16="http://schemas.microsoft.com/office/drawing/2014/main" id="{E9B320E5-47F8-4540-BADB-0823C706C5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84829</xdr:colOff>
      <xdr:row>20</xdr:row>
      <xdr:rowOff>190500</xdr:rowOff>
    </xdr:from>
    <xdr:to>
      <xdr:col>11</xdr:col>
      <xdr:colOff>679375</xdr:colOff>
      <xdr:row>20</xdr:row>
      <xdr:rowOff>725737</xdr:rowOff>
    </xdr:to>
    <xdr:graphicFrame macro="">
      <xdr:nvGraphicFramePr>
        <xdr:cNvPr id="28" name="Chart 27">
          <a:extLst>
            <a:ext uri="{FF2B5EF4-FFF2-40B4-BE49-F238E27FC236}">
              <a16:creationId xmlns:a16="http://schemas.microsoft.com/office/drawing/2014/main" id="{27A9AFCD-96E9-4A37-9AC2-24DDE1A9D8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17930</xdr:colOff>
      <xdr:row>22</xdr:row>
      <xdr:rowOff>45721</xdr:rowOff>
    </xdr:from>
    <xdr:to>
      <xdr:col>11</xdr:col>
      <xdr:colOff>732155</xdr:colOff>
      <xdr:row>22</xdr:row>
      <xdr:rowOff>535238</xdr:rowOff>
    </xdr:to>
    <xdr:graphicFrame macro="">
      <xdr:nvGraphicFramePr>
        <xdr:cNvPr id="30" name="Chart 29">
          <a:extLst>
            <a:ext uri="{FF2B5EF4-FFF2-40B4-BE49-F238E27FC236}">
              <a16:creationId xmlns:a16="http://schemas.microsoft.com/office/drawing/2014/main" id="{FB3BCED8-3D63-4AD7-B8DB-DD464FA6B9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0</xdr:colOff>
      <xdr:row>32</xdr:row>
      <xdr:rowOff>0</xdr:rowOff>
    </xdr:from>
    <xdr:to>
      <xdr:col>11</xdr:col>
      <xdr:colOff>540000</xdr:colOff>
      <xdr:row>32</xdr:row>
      <xdr:rowOff>1276</xdr:rowOff>
    </xdr:to>
    <xdr:graphicFrame macro="">
      <xdr:nvGraphicFramePr>
        <xdr:cNvPr id="39" name="Chart 38">
          <a:extLst>
            <a:ext uri="{FF2B5EF4-FFF2-40B4-BE49-F238E27FC236}">
              <a16:creationId xmlns:a16="http://schemas.microsoft.com/office/drawing/2014/main" id="{06A1B47F-F6E2-4F3D-BAA7-4C3B4232F9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0</xdr:colOff>
      <xdr:row>32</xdr:row>
      <xdr:rowOff>0</xdr:rowOff>
    </xdr:from>
    <xdr:to>
      <xdr:col>11</xdr:col>
      <xdr:colOff>540000</xdr:colOff>
      <xdr:row>33</xdr:row>
      <xdr:rowOff>1277</xdr:rowOff>
    </xdr:to>
    <xdr:graphicFrame macro="">
      <xdr:nvGraphicFramePr>
        <xdr:cNvPr id="40" name="Chart 39">
          <a:extLst>
            <a:ext uri="{FF2B5EF4-FFF2-40B4-BE49-F238E27FC236}">
              <a16:creationId xmlns:a16="http://schemas.microsoft.com/office/drawing/2014/main" id="{B3064692-AEB6-4D13-B6F6-1B7F2508F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104775</xdr:colOff>
      <xdr:row>24</xdr:row>
      <xdr:rowOff>19050</xdr:rowOff>
    </xdr:from>
    <xdr:to>
      <xdr:col>11</xdr:col>
      <xdr:colOff>654497</xdr:colOff>
      <xdr:row>25</xdr:row>
      <xdr:rowOff>1837</xdr:rowOff>
    </xdr:to>
    <xdr:graphicFrame macro="">
      <xdr:nvGraphicFramePr>
        <xdr:cNvPr id="7" name="Chart 6">
          <a:extLst>
            <a:ext uri="{FF2B5EF4-FFF2-40B4-BE49-F238E27FC236}">
              <a16:creationId xmlns:a16="http://schemas.microsoft.com/office/drawing/2014/main" id="{9A0D1BBA-16EA-4307-9764-97D4A3CB3D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10</xdr:col>
      <xdr:colOff>582705</xdr:colOff>
      <xdr:row>26</xdr:row>
      <xdr:rowOff>0</xdr:rowOff>
    </xdr:from>
    <xdr:to>
      <xdr:col>11</xdr:col>
      <xdr:colOff>627528</xdr:colOff>
      <xdr:row>26</xdr:row>
      <xdr:rowOff>0</xdr:rowOff>
    </xdr:to>
    <xdr:graphicFrame macro="">
      <xdr:nvGraphicFramePr>
        <xdr:cNvPr id="49" name="Chart 48">
          <a:extLst>
            <a:ext uri="{FF2B5EF4-FFF2-40B4-BE49-F238E27FC236}">
              <a16:creationId xmlns:a16="http://schemas.microsoft.com/office/drawing/2014/main" id="{906D1151-2D3E-4A18-8D93-C828C1523C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10</xdr:col>
      <xdr:colOff>590550</xdr:colOff>
      <xdr:row>21</xdr:row>
      <xdr:rowOff>114300</xdr:rowOff>
    </xdr:from>
    <xdr:to>
      <xdr:col>11</xdr:col>
      <xdr:colOff>698985</xdr:colOff>
      <xdr:row>21</xdr:row>
      <xdr:rowOff>600007</xdr:rowOff>
    </xdr:to>
    <xdr:graphicFrame macro="">
      <xdr:nvGraphicFramePr>
        <xdr:cNvPr id="33" name="Chart 32">
          <a:extLst>
            <a:ext uri="{FF2B5EF4-FFF2-40B4-BE49-F238E27FC236}">
              <a16:creationId xmlns:a16="http://schemas.microsoft.com/office/drawing/2014/main" id="{88CCB181-B0C6-4679-A586-FFA040862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11</xdr:col>
      <xdr:colOff>139065</xdr:colOff>
      <xdr:row>24</xdr:row>
      <xdr:rowOff>49530</xdr:rowOff>
    </xdr:from>
    <xdr:to>
      <xdr:col>11</xdr:col>
      <xdr:colOff>582930</xdr:colOff>
      <xdr:row>24</xdr:row>
      <xdr:rowOff>479991</xdr:rowOff>
    </xdr:to>
    <xdr:graphicFrame macro="">
      <xdr:nvGraphicFramePr>
        <xdr:cNvPr id="37" name="Chart 36">
          <a:extLst>
            <a:ext uri="{FF2B5EF4-FFF2-40B4-BE49-F238E27FC236}">
              <a16:creationId xmlns:a16="http://schemas.microsoft.com/office/drawing/2014/main" id="{F48ED78C-8442-4583-B8A3-A4980170B1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11</xdr:col>
      <xdr:colOff>19050</xdr:colOff>
      <xdr:row>23</xdr:row>
      <xdr:rowOff>198120</xdr:rowOff>
    </xdr:from>
    <xdr:to>
      <xdr:col>11</xdr:col>
      <xdr:colOff>655320</xdr:colOff>
      <xdr:row>23</xdr:row>
      <xdr:rowOff>668587</xdr:rowOff>
    </xdr:to>
    <xdr:graphicFrame macro="">
      <xdr:nvGraphicFramePr>
        <xdr:cNvPr id="42" name="Chart 41">
          <a:extLst>
            <a:ext uri="{FF2B5EF4-FFF2-40B4-BE49-F238E27FC236}">
              <a16:creationId xmlns:a16="http://schemas.microsoft.com/office/drawing/2014/main" id="{F43DCB28-6700-435D-ABE4-9D1D8E9360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11</xdr:col>
      <xdr:colOff>95250</xdr:colOff>
      <xdr:row>34</xdr:row>
      <xdr:rowOff>85725</xdr:rowOff>
    </xdr:from>
    <xdr:to>
      <xdr:col>11</xdr:col>
      <xdr:colOff>630488</xdr:colOff>
      <xdr:row>34</xdr:row>
      <xdr:rowOff>637155</xdr:rowOff>
    </xdr:to>
    <xdr:graphicFrame macro="">
      <xdr:nvGraphicFramePr>
        <xdr:cNvPr id="43" name="Chart 42">
          <a:extLst>
            <a:ext uri="{FF2B5EF4-FFF2-40B4-BE49-F238E27FC236}">
              <a16:creationId xmlns:a16="http://schemas.microsoft.com/office/drawing/2014/main" id="{52E63E82-24C9-4B29-96FF-1AA9EF23D2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11</xdr:col>
      <xdr:colOff>57150</xdr:colOff>
      <xdr:row>31</xdr:row>
      <xdr:rowOff>90170</xdr:rowOff>
    </xdr:from>
    <xdr:to>
      <xdr:col>11</xdr:col>
      <xdr:colOff>617220</xdr:colOff>
      <xdr:row>33</xdr:row>
      <xdr:rowOff>65337</xdr:rowOff>
    </xdr:to>
    <xdr:graphicFrame macro="">
      <xdr:nvGraphicFramePr>
        <xdr:cNvPr id="46" name="Chart 45">
          <a:extLst>
            <a:ext uri="{FF2B5EF4-FFF2-40B4-BE49-F238E27FC236}">
              <a16:creationId xmlns:a16="http://schemas.microsoft.com/office/drawing/2014/main" id="{C522D137-D703-4A11-917F-0FF94A6EBA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11</xdr:col>
      <xdr:colOff>47625</xdr:colOff>
      <xdr:row>33</xdr:row>
      <xdr:rowOff>55245</xdr:rowOff>
    </xdr:from>
    <xdr:to>
      <xdr:col>11</xdr:col>
      <xdr:colOff>596265</xdr:colOff>
      <xdr:row>33</xdr:row>
      <xdr:rowOff>535237</xdr:rowOff>
    </xdr:to>
    <xdr:graphicFrame macro="">
      <xdr:nvGraphicFramePr>
        <xdr:cNvPr id="47" name="Chart 46">
          <a:extLst>
            <a:ext uri="{FF2B5EF4-FFF2-40B4-BE49-F238E27FC236}">
              <a16:creationId xmlns:a16="http://schemas.microsoft.com/office/drawing/2014/main" id="{28457DAB-BA19-4A45-B394-D501CE95FF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11</xdr:col>
      <xdr:colOff>28575</xdr:colOff>
      <xdr:row>27</xdr:row>
      <xdr:rowOff>38100</xdr:rowOff>
    </xdr:from>
    <xdr:to>
      <xdr:col>11</xdr:col>
      <xdr:colOff>659129</xdr:colOff>
      <xdr:row>27</xdr:row>
      <xdr:rowOff>472863</xdr:rowOff>
    </xdr:to>
    <xdr:graphicFrame macro="">
      <xdr:nvGraphicFramePr>
        <xdr:cNvPr id="48" name="Chart 47">
          <a:extLst>
            <a:ext uri="{FF2B5EF4-FFF2-40B4-BE49-F238E27FC236}">
              <a16:creationId xmlns:a16="http://schemas.microsoft.com/office/drawing/2014/main" id="{09B7A2A7-D1DB-49C5-BF86-BD3AC7F52B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11</xdr:col>
      <xdr:colOff>0</xdr:colOff>
      <xdr:row>28</xdr:row>
      <xdr:rowOff>0</xdr:rowOff>
    </xdr:from>
    <xdr:to>
      <xdr:col>11</xdr:col>
      <xdr:colOff>608525</xdr:colOff>
      <xdr:row>29</xdr:row>
      <xdr:rowOff>25650</xdr:rowOff>
    </xdr:to>
    <xdr:graphicFrame macro="">
      <xdr:nvGraphicFramePr>
        <xdr:cNvPr id="11" name="Chart 10">
          <a:extLst>
            <a:ext uri="{FF2B5EF4-FFF2-40B4-BE49-F238E27FC236}">
              <a16:creationId xmlns:a16="http://schemas.microsoft.com/office/drawing/2014/main" id="{CB9FD2B3-A1A0-46BC-9832-61E72D90A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11</xdr:col>
      <xdr:colOff>0</xdr:colOff>
      <xdr:row>30</xdr:row>
      <xdr:rowOff>137583</xdr:rowOff>
    </xdr:from>
    <xdr:to>
      <xdr:col>11</xdr:col>
      <xdr:colOff>608525</xdr:colOff>
      <xdr:row>30</xdr:row>
      <xdr:rowOff>544233</xdr:rowOff>
    </xdr:to>
    <xdr:graphicFrame macro="">
      <xdr:nvGraphicFramePr>
        <xdr:cNvPr id="12" name="Chart 11">
          <a:extLst>
            <a:ext uri="{FF2B5EF4-FFF2-40B4-BE49-F238E27FC236}">
              <a16:creationId xmlns:a16="http://schemas.microsoft.com/office/drawing/2014/main" id="{203223C6-602E-4093-B24A-0400713F97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11</xdr:col>
      <xdr:colOff>0</xdr:colOff>
      <xdr:row>34</xdr:row>
      <xdr:rowOff>222250</xdr:rowOff>
    </xdr:from>
    <xdr:to>
      <xdr:col>11</xdr:col>
      <xdr:colOff>608525</xdr:colOff>
      <xdr:row>35</xdr:row>
      <xdr:rowOff>57400</xdr:rowOff>
    </xdr:to>
    <xdr:graphicFrame macro="">
      <xdr:nvGraphicFramePr>
        <xdr:cNvPr id="17" name="Chart 16">
          <a:extLst>
            <a:ext uri="{FF2B5EF4-FFF2-40B4-BE49-F238E27FC236}">
              <a16:creationId xmlns:a16="http://schemas.microsoft.com/office/drawing/2014/main" id="{CCCBB85B-B035-453E-A173-F1CDA6F2DD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11</xdr:col>
      <xdr:colOff>0</xdr:colOff>
      <xdr:row>35</xdr:row>
      <xdr:rowOff>211667</xdr:rowOff>
    </xdr:from>
    <xdr:to>
      <xdr:col>11</xdr:col>
      <xdr:colOff>608525</xdr:colOff>
      <xdr:row>36</xdr:row>
      <xdr:rowOff>46817</xdr:rowOff>
    </xdr:to>
    <xdr:graphicFrame macro="">
      <xdr:nvGraphicFramePr>
        <xdr:cNvPr id="18" name="Chart 17">
          <a:extLst>
            <a:ext uri="{FF2B5EF4-FFF2-40B4-BE49-F238E27FC236}">
              <a16:creationId xmlns:a16="http://schemas.microsoft.com/office/drawing/2014/main" id="{7BEDF1DC-0D7C-4DD1-9DBB-C227B7DF48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11</xdr:col>
      <xdr:colOff>0</xdr:colOff>
      <xdr:row>36</xdr:row>
      <xdr:rowOff>95250</xdr:rowOff>
    </xdr:from>
    <xdr:to>
      <xdr:col>11</xdr:col>
      <xdr:colOff>608525</xdr:colOff>
      <xdr:row>37</xdr:row>
      <xdr:rowOff>120900</xdr:rowOff>
    </xdr:to>
    <xdr:graphicFrame macro="">
      <xdr:nvGraphicFramePr>
        <xdr:cNvPr id="19" name="Chart 18">
          <a:extLst>
            <a:ext uri="{FF2B5EF4-FFF2-40B4-BE49-F238E27FC236}">
              <a16:creationId xmlns:a16="http://schemas.microsoft.com/office/drawing/2014/main" id="{F1568BC1-B585-47B7-8E1D-31440ADDC2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11</xdr:col>
      <xdr:colOff>0</xdr:colOff>
      <xdr:row>37</xdr:row>
      <xdr:rowOff>84667</xdr:rowOff>
    </xdr:from>
    <xdr:to>
      <xdr:col>11</xdr:col>
      <xdr:colOff>608525</xdr:colOff>
      <xdr:row>38</xdr:row>
      <xdr:rowOff>110317</xdr:rowOff>
    </xdr:to>
    <xdr:graphicFrame macro="">
      <xdr:nvGraphicFramePr>
        <xdr:cNvPr id="24" name="Chart 23">
          <a:extLst>
            <a:ext uri="{FF2B5EF4-FFF2-40B4-BE49-F238E27FC236}">
              <a16:creationId xmlns:a16="http://schemas.microsoft.com/office/drawing/2014/main" id="{8AAFFCC8-E577-4CAC-9171-D5AB88685C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11</xdr:col>
      <xdr:colOff>0</xdr:colOff>
      <xdr:row>38</xdr:row>
      <xdr:rowOff>306917</xdr:rowOff>
    </xdr:from>
    <xdr:to>
      <xdr:col>11</xdr:col>
      <xdr:colOff>608525</xdr:colOff>
      <xdr:row>38</xdr:row>
      <xdr:rowOff>713567</xdr:rowOff>
    </xdr:to>
    <xdr:graphicFrame macro="">
      <xdr:nvGraphicFramePr>
        <xdr:cNvPr id="29" name="Chart 28">
          <a:extLst>
            <a:ext uri="{FF2B5EF4-FFF2-40B4-BE49-F238E27FC236}">
              <a16:creationId xmlns:a16="http://schemas.microsoft.com/office/drawing/2014/main" id="{882E9E99-53CB-461A-AB23-BABB16EE6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oneCellAnchor>
    <xdr:from>
      <xdr:col>1</xdr:col>
      <xdr:colOff>792443</xdr:colOff>
      <xdr:row>39</xdr:row>
      <xdr:rowOff>0</xdr:rowOff>
    </xdr:from>
    <xdr:ext cx="184731" cy="264560"/>
    <xdr:sp macro="" textlink="">
      <xdr:nvSpPr>
        <xdr:cNvPr id="16" name="TextBox 15">
          <a:extLst>
            <a:ext uri="{FF2B5EF4-FFF2-40B4-BE49-F238E27FC236}">
              <a16:creationId xmlns:a16="http://schemas.microsoft.com/office/drawing/2014/main" id="{DE28407D-E652-41E8-8E03-C05DF73BB476}"/>
            </a:ext>
          </a:extLst>
        </xdr:cNvPr>
        <xdr:cNvSpPr txBox="1"/>
      </xdr:nvSpPr>
      <xdr:spPr>
        <a:xfrm>
          <a:off x="1395693" y="2174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11</xdr:col>
      <xdr:colOff>0</xdr:colOff>
      <xdr:row>39</xdr:row>
      <xdr:rowOff>0</xdr:rowOff>
    </xdr:from>
    <xdr:to>
      <xdr:col>11</xdr:col>
      <xdr:colOff>540000</xdr:colOff>
      <xdr:row>39</xdr:row>
      <xdr:rowOff>1276</xdr:rowOff>
    </xdr:to>
    <xdr:graphicFrame macro="">
      <xdr:nvGraphicFramePr>
        <xdr:cNvPr id="31" name="Chart 30">
          <a:extLst>
            <a:ext uri="{FF2B5EF4-FFF2-40B4-BE49-F238E27FC236}">
              <a16:creationId xmlns:a16="http://schemas.microsoft.com/office/drawing/2014/main" id="{40EE722D-6391-4BB0-AD38-F0198218CF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11</xdr:col>
      <xdr:colOff>0</xdr:colOff>
      <xdr:row>39</xdr:row>
      <xdr:rowOff>0</xdr:rowOff>
    </xdr:from>
    <xdr:to>
      <xdr:col>11</xdr:col>
      <xdr:colOff>540000</xdr:colOff>
      <xdr:row>40</xdr:row>
      <xdr:rowOff>1277</xdr:rowOff>
    </xdr:to>
    <xdr:graphicFrame macro="">
      <xdr:nvGraphicFramePr>
        <xdr:cNvPr id="32" name="Chart 31">
          <a:extLst>
            <a:ext uri="{FF2B5EF4-FFF2-40B4-BE49-F238E27FC236}">
              <a16:creationId xmlns:a16="http://schemas.microsoft.com/office/drawing/2014/main" id="{EBDF10EF-8FDC-4103-9790-6010BE04C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11</xdr:col>
      <xdr:colOff>57150</xdr:colOff>
      <xdr:row>38</xdr:row>
      <xdr:rowOff>90170</xdr:rowOff>
    </xdr:from>
    <xdr:to>
      <xdr:col>11</xdr:col>
      <xdr:colOff>617220</xdr:colOff>
      <xdr:row>40</xdr:row>
      <xdr:rowOff>65337</xdr:rowOff>
    </xdr:to>
    <xdr:graphicFrame macro="">
      <xdr:nvGraphicFramePr>
        <xdr:cNvPr id="34" name="Chart 33">
          <a:extLst>
            <a:ext uri="{FF2B5EF4-FFF2-40B4-BE49-F238E27FC236}">
              <a16:creationId xmlns:a16="http://schemas.microsoft.com/office/drawing/2014/main" id="{4C135F88-60F8-40BF-B773-91F22CC972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11</xdr:col>
      <xdr:colOff>0</xdr:colOff>
      <xdr:row>39</xdr:row>
      <xdr:rowOff>84667</xdr:rowOff>
    </xdr:from>
    <xdr:to>
      <xdr:col>11</xdr:col>
      <xdr:colOff>608525</xdr:colOff>
      <xdr:row>40</xdr:row>
      <xdr:rowOff>110317</xdr:rowOff>
    </xdr:to>
    <xdr:graphicFrame macro="">
      <xdr:nvGraphicFramePr>
        <xdr:cNvPr id="35" name="Chart 34">
          <a:extLst>
            <a:ext uri="{FF2B5EF4-FFF2-40B4-BE49-F238E27FC236}">
              <a16:creationId xmlns:a16="http://schemas.microsoft.com/office/drawing/2014/main" id="{32698BE8-2173-47DD-AF0A-B5DA0AF59C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11</xdr:col>
      <xdr:colOff>0</xdr:colOff>
      <xdr:row>40</xdr:row>
      <xdr:rowOff>306917</xdr:rowOff>
    </xdr:from>
    <xdr:to>
      <xdr:col>11</xdr:col>
      <xdr:colOff>608525</xdr:colOff>
      <xdr:row>40</xdr:row>
      <xdr:rowOff>713567</xdr:rowOff>
    </xdr:to>
    <xdr:graphicFrame macro="">
      <xdr:nvGraphicFramePr>
        <xdr:cNvPr id="36" name="Chart 35">
          <a:extLst>
            <a:ext uri="{FF2B5EF4-FFF2-40B4-BE49-F238E27FC236}">
              <a16:creationId xmlns:a16="http://schemas.microsoft.com/office/drawing/2014/main" id="{FD80552F-53B8-4C50-9D37-B3AB76A23E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11</xdr:col>
      <xdr:colOff>0</xdr:colOff>
      <xdr:row>40</xdr:row>
      <xdr:rowOff>84667</xdr:rowOff>
    </xdr:from>
    <xdr:to>
      <xdr:col>11</xdr:col>
      <xdr:colOff>608525</xdr:colOff>
      <xdr:row>41</xdr:row>
      <xdr:rowOff>110317</xdr:rowOff>
    </xdr:to>
    <xdr:graphicFrame macro="">
      <xdr:nvGraphicFramePr>
        <xdr:cNvPr id="38" name="Chart 37">
          <a:extLst>
            <a:ext uri="{FF2B5EF4-FFF2-40B4-BE49-F238E27FC236}">
              <a16:creationId xmlns:a16="http://schemas.microsoft.com/office/drawing/2014/main" id="{69489310-34CE-4725-9DC0-DD605481AF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11</xdr:col>
      <xdr:colOff>0</xdr:colOff>
      <xdr:row>41</xdr:row>
      <xdr:rowOff>306917</xdr:rowOff>
    </xdr:from>
    <xdr:to>
      <xdr:col>11</xdr:col>
      <xdr:colOff>608525</xdr:colOff>
      <xdr:row>41</xdr:row>
      <xdr:rowOff>713567</xdr:rowOff>
    </xdr:to>
    <xdr:graphicFrame macro="">
      <xdr:nvGraphicFramePr>
        <xdr:cNvPr id="41" name="Chart 40">
          <a:extLst>
            <a:ext uri="{FF2B5EF4-FFF2-40B4-BE49-F238E27FC236}">
              <a16:creationId xmlns:a16="http://schemas.microsoft.com/office/drawing/2014/main" id="{0465D389-82E0-4F93-BFAB-F6C196C9F5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11</xdr:col>
      <xdr:colOff>0</xdr:colOff>
      <xdr:row>41</xdr:row>
      <xdr:rowOff>84667</xdr:rowOff>
    </xdr:from>
    <xdr:to>
      <xdr:col>11</xdr:col>
      <xdr:colOff>608525</xdr:colOff>
      <xdr:row>42</xdr:row>
      <xdr:rowOff>110317</xdr:rowOff>
    </xdr:to>
    <xdr:graphicFrame macro="">
      <xdr:nvGraphicFramePr>
        <xdr:cNvPr id="44" name="Chart 43">
          <a:extLst>
            <a:ext uri="{FF2B5EF4-FFF2-40B4-BE49-F238E27FC236}">
              <a16:creationId xmlns:a16="http://schemas.microsoft.com/office/drawing/2014/main" id="{8C6C06DA-0FD9-4B7E-9D13-F4F00E0F81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11</xdr:col>
      <xdr:colOff>0</xdr:colOff>
      <xdr:row>42</xdr:row>
      <xdr:rowOff>306917</xdr:rowOff>
    </xdr:from>
    <xdr:to>
      <xdr:col>11</xdr:col>
      <xdr:colOff>608525</xdr:colOff>
      <xdr:row>42</xdr:row>
      <xdr:rowOff>713567</xdr:rowOff>
    </xdr:to>
    <xdr:graphicFrame macro="">
      <xdr:nvGraphicFramePr>
        <xdr:cNvPr id="45" name="Chart 44">
          <a:extLst>
            <a:ext uri="{FF2B5EF4-FFF2-40B4-BE49-F238E27FC236}">
              <a16:creationId xmlns:a16="http://schemas.microsoft.com/office/drawing/2014/main" id="{D43F6A23-76D1-4526-9482-5B1F33C6DC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28576</xdr:colOff>
      <xdr:row>0</xdr:row>
      <xdr:rowOff>1</xdr:rowOff>
    </xdr:from>
    <xdr:to>
      <xdr:col>0</xdr:col>
      <xdr:colOff>3886200</xdr:colOff>
      <xdr:row>0</xdr:row>
      <xdr:rowOff>2324101</xdr:rowOff>
    </xdr:to>
    <xdr:sp macro="" textlink="">
      <xdr:nvSpPr>
        <xdr:cNvPr id="2" name="TextBox 1">
          <a:extLst>
            <a:ext uri="{FF2B5EF4-FFF2-40B4-BE49-F238E27FC236}">
              <a16:creationId xmlns:a16="http://schemas.microsoft.com/office/drawing/2014/main" id="{929E7F92-BD11-3C3A-ED9F-2D609972AE3E}"/>
            </a:ext>
          </a:extLst>
        </xdr:cNvPr>
        <xdr:cNvSpPr txBox="1"/>
      </xdr:nvSpPr>
      <xdr:spPr>
        <a:xfrm>
          <a:off x="28576" y="1"/>
          <a:ext cx="3857624" cy="2324100"/>
        </a:xfrm>
        <a:prstGeom prst="rect">
          <a:avLst/>
        </a:prstGeom>
        <a:solidFill>
          <a:srgbClr val="FFCCFF"/>
        </a:solidFill>
        <a:ln w="9525" cmpd="sng">
          <a:solidFill>
            <a:srgbClr val="FFCC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GB" sz="1100" b="1">
              <a:solidFill>
                <a:schemeClr val="dk1"/>
              </a:solidFill>
              <a:effectLst/>
              <a:latin typeface="+mn-lt"/>
              <a:ea typeface="+mn-ea"/>
              <a:cs typeface="+mn-cs"/>
            </a:rPr>
            <a:t>Know what its information and digital assets are and publish policies and procedures that protect those assets, including, but not limited to:</a:t>
          </a:r>
          <a:endParaRPr lang="en-GB" sz="1050" b="1">
            <a:solidFill>
              <a:schemeClr val="dk1"/>
            </a:solidFill>
            <a:effectLst/>
            <a:latin typeface="+mn-lt"/>
            <a:ea typeface="+mn-ea"/>
            <a:cs typeface="+mn-cs"/>
          </a:endParaRPr>
        </a:p>
        <a:p>
          <a:pPr lvl="1"/>
          <a:r>
            <a:rPr lang="en-GB" sz="1100" b="1">
              <a:solidFill>
                <a:schemeClr val="dk1"/>
              </a:solidFill>
              <a:effectLst/>
              <a:latin typeface="+mn-lt"/>
              <a:ea typeface="+mn-ea"/>
              <a:cs typeface="+mn-cs"/>
            </a:rPr>
            <a:t>a) Protection from and response to cyber security threats</a:t>
          </a:r>
          <a:endParaRPr lang="en-GB" sz="1050" b="1">
            <a:solidFill>
              <a:schemeClr val="dk1"/>
            </a:solidFill>
            <a:effectLst/>
            <a:latin typeface="+mn-lt"/>
            <a:ea typeface="+mn-ea"/>
            <a:cs typeface="+mn-cs"/>
          </a:endParaRPr>
        </a:p>
        <a:p>
          <a:pPr lvl="1"/>
          <a:r>
            <a:rPr lang="en-GB" sz="1100" b="1">
              <a:solidFill>
                <a:schemeClr val="dk1"/>
              </a:solidFill>
              <a:effectLst/>
              <a:latin typeface="+mn-lt"/>
              <a:ea typeface="+mn-ea"/>
              <a:cs typeface="+mn-cs"/>
            </a:rPr>
            <a:t>b) Lifecycle management for ICT services and assets, aligned to the Procurement and Commercial Fire Standard where appropriate</a:t>
          </a:r>
          <a:endParaRPr lang="en-GB" sz="1050" b="1">
            <a:solidFill>
              <a:schemeClr val="dk1"/>
            </a:solidFill>
            <a:effectLst/>
            <a:latin typeface="+mn-lt"/>
            <a:ea typeface="+mn-ea"/>
            <a:cs typeface="+mn-cs"/>
          </a:endParaRPr>
        </a:p>
        <a:p>
          <a:pPr lvl="1"/>
          <a:r>
            <a:rPr lang="en-GB" sz="1100" b="1">
              <a:solidFill>
                <a:schemeClr val="dk1"/>
              </a:solidFill>
              <a:effectLst/>
              <a:latin typeface="+mn-lt"/>
              <a:ea typeface="+mn-ea"/>
              <a:cs typeface="+mn-cs"/>
            </a:rPr>
            <a:t>c) Acceptable use expectations and obligations</a:t>
          </a:r>
          <a:endParaRPr lang="en-GB" sz="1050" b="1">
            <a:solidFill>
              <a:schemeClr val="dk1"/>
            </a:solidFill>
            <a:effectLst/>
            <a:latin typeface="+mn-lt"/>
            <a:ea typeface="+mn-ea"/>
            <a:cs typeface="+mn-cs"/>
          </a:endParaRPr>
        </a:p>
        <a:p>
          <a:pPr lvl="1"/>
          <a:r>
            <a:rPr lang="en-GB" sz="1100" b="1">
              <a:solidFill>
                <a:schemeClr val="dk1"/>
              </a:solidFill>
              <a:effectLst/>
              <a:latin typeface="+mn-lt"/>
              <a:ea typeface="+mn-ea"/>
              <a:cs typeface="+mn-cs"/>
            </a:rPr>
            <a:t>d) Major incident management and disaster recovery</a:t>
          </a:r>
          <a:endParaRPr lang="en-GB" sz="1050" b="1">
            <a:solidFill>
              <a:schemeClr val="dk1"/>
            </a:solidFill>
            <a:effectLst/>
            <a:latin typeface="+mn-lt"/>
            <a:ea typeface="+mn-ea"/>
            <a:cs typeface="+mn-cs"/>
          </a:endParaRPr>
        </a:p>
        <a:p>
          <a:pPr lvl="1"/>
          <a:r>
            <a:rPr lang="en-GB" sz="1100" b="1">
              <a:solidFill>
                <a:schemeClr val="dk1"/>
              </a:solidFill>
              <a:effectLst/>
              <a:latin typeface="+mn-lt"/>
              <a:ea typeface="+mn-ea"/>
              <a:cs typeface="+mn-cs"/>
            </a:rPr>
            <a:t>e) Procurement and supplier management, aligned to the Procurement and Commercial Management Fire Standard where appropriate</a:t>
          </a:r>
          <a:endParaRPr lang="en-GB" sz="1050" b="1">
            <a:solidFill>
              <a:schemeClr val="dk1"/>
            </a:solidFill>
            <a:effectLst/>
            <a:latin typeface="+mn-lt"/>
            <a:ea typeface="+mn-ea"/>
            <a:cs typeface="+mn-cs"/>
          </a:endParaRPr>
        </a:p>
        <a:p>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0</xdr:row>
      <xdr:rowOff>47625</xdr:rowOff>
    </xdr:from>
    <xdr:to>
      <xdr:col>0</xdr:col>
      <xdr:colOff>3648075</xdr:colOff>
      <xdr:row>0</xdr:row>
      <xdr:rowOff>2324100</xdr:rowOff>
    </xdr:to>
    <xdr:sp macro="" textlink="">
      <xdr:nvSpPr>
        <xdr:cNvPr id="2" name="TextBox 1">
          <a:extLst>
            <a:ext uri="{FF2B5EF4-FFF2-40B4-BE49-F238E27FC236}">
              <a16:creationId xmlns:a16="http://schemas.microsoft.com/office/drawing/2014/main" id="{8359616B-C6CB-FFD5-2B25-C70451F18F5A}"/>
            </a:ext>
          </a:extLst>
        </xdr:cNvPr>
        <xdr:cNvSpPr txBox="1"/>
      </xdr:nvSpPr>
      <xdr:spPr>
        <a:xfrm>
          <a:off x="28575" y="47625"/>
          <a:ext cx="3619500" cy="2276475"/>
        </a:xfrm>
        <a:prstGeom prst="rect">
          <a:avLst/>
        </a:prstGeom>
        <a:solidFill>
          <a:srgbClr val="FFCCFF"/>
        </a:solidFill>
        <a:ln w="9525" cmpd="sng">
          <a:solidFill>
            <a:srgbClr val="FFCC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Deploy and actively maintain security toolsets to safeguard sensitive data, prevent security incidents and ensure the integrity of production status technology, that include at a minimum:</a:t>
          </a:r>
        </a:p>
        <a:p>
          <a:r>
            <a:rPr lang="en-GB" sz="1100" b="1"/>
            <a:t>a) Technology strategy and ICT service design</a:t>
          </a:r>
        </a:p>
        <a:p>
          <a:r>
            <a:rPr lang="en-GB" sz="1100" b="1"/>
            <a:t>b) Information and infrastructure security</a:t>
          </a:r>
        </a:p>
        <a:p>
          <a:r>
            <a:rPr lang="en-GB" sz="1100" b="1"/>
            <a:t>c) Availability and service continuity management</a:t>
          </a:r>
        </a:p>
        <a:p>
          <a:r>
            <a:rPr lang="en-GB" sz="1100" b="1"/>
            <a:t>d) Fixed and mobile networks management</a:t>
          </a:r>
        </a:p>
        <a:p>
          <a:r>
            <a:rPr lang="en-GB" sz="1100" b="1"/>
            <a:t>e) ICT asset and device management</a:t>
          </a:r>
        </a:p>
        <a:p>
          <a:r>
            <a:rPr lang="en-GB" sz="1100" b="1"/>
            <a:t>f) Management of changes, problems, incidents and service requests</a:t>
          </a:r>
        </a:p>
        <a:p>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0</xdr:row>
      <xdr:rowOff>28575</xdr:rowOff>
    </xdr:from>
    <xdr:to>
      <xdr:col>0</xdr:col>
      <xdr:colOff>3400425</xdr:colOff>
      <xdr:row>0</xdr:row>
      <xdr:rowOff>1905000</xdr:rowOff>
    </xdr:to>
    <xdr:sp macro="" textlink="">
      <xdr:nvSpPr>
        <xdr:cNvPr id="2" name="TextBox 1">
          <a:extLst>
            <a:ext uri="{FF2B5EF4-FFF2-40B4-BE49-F238E27FC236}">
              <a16:creationId xmlns:a16="http://schemas.microsoft.com/office/drawing/2014/main" id="{D818DC4F-2FBC-0BAB-7A8D-8F5AD9F8A7DD}"/>
            </a:ext>
          </a:extLst>
        </xdr:cNvPr>
        <xdr:cNvSpPr txBox="1"/>
      </xdr:nvSpPr>
      <xdr:spPr>
        <a:xfrm>
          <a:off x="28575" y="28575"/>
          <a:ext cx="3371850" cy="1876425"/>
        </a:xfrm>
        <a:prstGeom prst="rect">
          <a:avLst/>
        </a:prstGeom>
        <a:solidFill>
          <a:srgbClr val="FFCCFF"/>
        </a:solidFill>
        <a:ln w="9525" cmpd="sng">
          <a:solidFill>
            <a:srgbClr val="FFCC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Ensure sufficient ICT skills and roles are available to it, irrespective of governance and delivery model. These skills include but are not limited to:</a:t>
          </a:r>
        </a:p>
        <a:p>
          <a:r>
            <a:rPr lang="en-GB" sz="1100" b="1"/>
            <a:t>a) Technology strategy and ICT service design</a:t>
          </a:r>
        </a:p>
        <a:p>
          <a:r>
            <a:rPr lang="en-GB" sz="1100" b="1"/>
            <a:t>b) Information and infrastructure security</a:t>
          </a:r>
        </a:p>
        <a:p>
          <a:r>
            <a:rPr lang="en-GB" sz="1100" b="1"/>
            <a:t>c) Availability and service continuity management</a:t>
          </a:r>
        </a:p>
        <a:p>
          <a:r>
            <a:rPr lang="en-GB" sz="1100" b="1"/>
            <a:t>d) Fixed and mobile networks management</a:t>
          </a:r>
        </a:p>
        <a:p>
          <a:r>
            <a:rPr lang="en-GB" sz="1100" b="1"/>
            <a:t>e) ICT asset and device management</a:t>
          </a:r>
        </a:p>
        <a:p>
          <a:r>
            <a:rPr lang="en-GB" sz="1100" b="1"/>
            <a:t>f) Management of changes, problems, incidents and service requests</a:t>
          </a:r>
        </a:p>
        <a:p>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66676</xdr:rowOff>
    </xdr:from>
    <xdr:to>
      <xdr:col>0</xdr:col>
      <xdr:colOff>3390900</xdr:colOff>
      <xdr:row>0</xdr:row>
      <xdr:rowOff>1228725</xdr:rowOff>
    </xdr:to>
    <xdr:sp macro="" textlink="">
      <xdr:nvSpPr>
        <xdr:cNvPr id="2" name="TextBox 1">
          <a:extLst>
            <a:ext uri="{FF2B5EF4-FFF2-40B4-BE49-F238E27FC236}">
              <a16:creationId xmlns:a16="http://schemas.microsoft.com/office/drawing/2014/main" id="{CFBBFFED-07B2-2A1D-4B89-95EBCD1F5CA8}"/>
            </a:ext>
          </a:extLst>
        </xdr:cNvPr>
        <xdr:cNvSpPr txBox="1"/>
      </xdr:nvSpPr>
      <xdr:spPr>
        <a:xfrm>
          <a:off x="47625" y="66676"/>
          <a:ext cx="3343275" cy="1162049"/>
        </a:xfrm>
        <a:prstGeom prst="rect">
          <a:avLst/>
        </a:prstGeom>
        <a:solidFill>
          <a:srgbClr val="FFCCFF"/>
        </a:solidFill>
        <a:ln w="9525" cmpd="sng">
          <a:solidFill>
            <a:srgbClr val="FFCC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Establish clear data governance policies about the responsible and compliant handling of sensitive information held in the service’s information and communication technologies, aligning these policies with the requirements of the Data Management Fire Standard and NFCC Data Management Framework</a:t>
          </a:r>
          <a:r>
            <a:rPr lang="en-GB" sz="1100"/>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0</xdr:row>
      <xdr:rowOff>38100</xdr:rowOff>
    </xdr:from>
    <xdr:to>
      <xdr:col>0</xdr:col>
      <xdr:colOff>3429000</xdr:colOff>
      <xdr:row>0</xdr:row>
      <xdr:rowOff>1000125</xdr:rowOff>
    </xdr:to>
    <xdr:sp macro="" textlink="">
      <xdr:nvSpPr>
        <xdr:cNvPr id="2" name="TextBox 1">
          <a:extLst>
            <a:ext uri="{FF2B5EF4-FFF2-40B4-BE49-F238E27FC236}">
              <a16:creationId xmlns:a16="http://schemas.microsoft.com/office/drawing/2014/main" id="{055A5260-B373-EF1C-DC0A-D35AE7F13A7B}"/>
            </a:ext>
          </a:extLst>
        </xdr:cNvPr>
        <xdr:cNvSpPr txBox="1"/>
      </xdr:nvSpPr>
      <xdr:spPr>
        <a:xfrm>
          <a:off x="28575" y="38100"/>
          <a:ext cx="3400425" cy="962025"/>
        </a:xfrm>
        <a:prstGeom prst="rect">
          <a:avLst/>
        </a:prstGeom>
        <a:solidFill>
          <a:srgbClr val="FFCCFF"/>
        </a:solidFill>
        <a:ln w="9525" cmpd="sng">
          <a:solidFill>
            <a:srgbClr val="FFCC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the interest of cost avoidance and to increase productivity, prevent the use of multiple solutions with duplicated functionality or outcomes, except where an alternative solution is provided to deliver specific requirements, such as enabling accessibility</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DEB57-DF19-479D-BE7C-8B8285AE166F}" name="Table1" displayName="Table1" ref="A1:H12" totalsRowShown="0" headerRowDxfId="635" dataDxfId="633" headerRowBorderDxfId="634" tableBorderDxfId="632" totalsRowBorderDxfId="631">
  <tableColumns count="8">
    <tableColumn id="1" xr3:uid="{D6F7D6F8-E727-4E81-B3E7-5F643C5F63BD}" name="Maintain a continually evolving strategy for implementing and managing ICT to achieve its organisational objectives. " dataDxfId="630"/>
    <tableColumn id="2" xr3:uid="{0D1441E6-D5DC-44E1-B017-C9AC07ABEFB6}" name="Priority" dataDxfId="629"/>
    <tableColumn id="3" xr3:uid="{711D3D35-E45F-4699-A8AB-CD5D7824C884}" name="Impact" dataDxfId="628"/>
    <tableColumn id="4" xr3:uid="{DB77F1FA-84F5-43D8-BAA3-10663E50A68B}" name="Level of Assurance" dataDxfId="627">
      <calculatedColumnFormula>IF(COUNTIF(D3:D49,"Non Compliant")&gt;0,"Non Compliant",IF(COUNTIF(D3:D49,"Partially Compliant")&gt;0,"Partially Compliant","Fully Compliant"))</calculatedColumnFormula>
    </tableColumn>
    <tableColumn id="5" xr3:uid="{07B139BB-FB53-4675-82EE-60FAAD67DAC0}" name="Work assigned to" dataDxfId="626"/>
    <tableColumn id="6" xr3:uid="{6E20B333-2265-4245-BAC8-D7352FA772BE}" name="Projected date for completion" dataDxfId="625"/>
    <tableColumn id="7" xr3:uid="{E4672199-92C8-47C4-9B27-283E8CCCF8BD}" name="Description of work needing to be done" dataDxfId="624"/>
    <tableColumn id="8" xr3:uid="{59AAAE0C-969C-4105-8535-3E65C413EBA2}" name="Evidence" dataDxfId="62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2F241702-A0FC-4C73-ABB2-7DFAF549DB26}" name="Table3562829303132" displayName="Table3562829303132" ref="A1:H12" totalsRowShown="0" headerRowDxfId="520" dataDxfId="518" headerRowBorderDxfId="519" tableBorderDxfId="517" totalsRowBorderDxfId="516">
  <tableColumns count="8">
    <tableColumn id="1" xr3:uid="{4B948BE5-6043-412D-AB12-16B9D8779244}" name="Provide solutions to connect employees to each other, and to other agencies when required, for effective and efficient voice and data communications as part of their roles." dataDxfId="515"/>
    <tableColumn id="2" xr3:uid="{14DFCF6C-B939-4AA7-861D-185FF79D6524}" name="Priority" dataDxfId="514"/>
    <tableColumn id="3" xr3:uid="{1150EAD3-B6A9-44B1-AB7E-ECC9CB84025B}" name="Impact" dataDxfId="513"/>
    <tableColumn id="4" xr3:uid="{C65DC5DB-1C9A-46B0-8526-B9D20C0FAEAB}" name="Level of Assurance" dataDxfId="512">
      <calculatedColumnFormula>IF(COUNTIF(D3:D50,"Non Compliant")&gt;0,"Non Compliant",IF(COUNTIF(D3:D50,"Partially Compliant")&gt;0,"Partially Compliant","Fully Compliant"))</calculatedColumnFormula>
    </tableColumn>
    <tableColumn id="5" xr3:uid="{7CC277DC-709F-46AE-A912-734B38AD53C6}" name="Work assigned to" dataDxfId="511"/>
    <tableColumn id="6" xr3:uid="{CF749776-9030-43E6-B2D9-C5B65F861897}" name="Projected date for completion" dataDxfId="510"/>
    <tableColumn id="7" xr3:uid="{AF389EAD-4543-40C4-8059-9DEDA1F59F57}" name="Description of work needing to be done" dataDxfId="509"/>
    <tableColumn id="8" xr3:uid="{7CDD7E2D-CEA5-4FB4-8187-90CB95B31213}" name="Evidence" dataDxfId="50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F71B3363-2ADA-439D-8148-5A67A7F1F4DA}" name="Table356282930313233" displayName="Table356282930313233" ref="A1:H12" totalsRowShown="0" headerRowDxfId="507" dataDxfId="505" headerRowBorderDxfId="506" tableBorderDxfId="504" totalsRowBorderDxfId="503">
  <tableColumns count="8">
    <tableColumn id="1" xr3:uid="{D25DEE7D-6193-4FB8-9137-D5D816D83771}" name="Continually assess security threats and controls to identify vulnerabilities, assess risks and control measures, and implement corrective measures when necessary to maintain or reinstate uncompromised ICT services." dataDxfId="502"/>
    <tableColumn id="2" xr3:uid="{B681F970-3CBE-49F2-89E9-845EF810F567}" name="Priority" dataDxfId="501"/>
    <tableColumn id="3" xr3:uid="{73CB11C8-3B6C-43AC-B83E-F575F1ADB863}" name="Impact" dataDxfId="500"/>
    <tableColumn id="4" xr3:uid="{054604D1-FF58-454D-A6E3-6ADD659011A7}" name="Level of Assurance" dataDxfId="499">
      <calculatedColumnFormula>IF(COUNTIF(D3:D50,"Non Compliant")&gt;0,"Non Compliant",IF(COUNTIF(D3:D50,"Partially Compliant")&gt;0,"Partially Compliant","Fully Compliant"))</calculatedColumnFormula>
    </tableColumn>
    <tableColumn id="5" xr3:uid="{B29B05A0-58AC-47D3-86B1-69EB5B41D32F}" name="Work assigned to" dataDxfId="498"/>
    <tableColumn id="6" xr3:uid="{83DA9D2A-E6EF-43C2-8778-9DEF63488CBD}" name="Projected date for completion" dataDxfId="497"/>
    <tableColumn id="7" xr3:uid="{F6368D6D-1D83-42AA-B5B4-CF21711AC398}" name="Description of work needing to be done" dataDxfId="496"/>
    <tableColumn id="8" xr3:uid="{2EC9FE14-C03B-41BC-A552-ACA42ED4B2CC}" name="Evidence" dataDxfId="49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AB40A5-13AB-4732-ADE2-D6DAE3C38473}" name="Table3567" displayName="Table3567" ref="A1:H12" totalsRowShown="0" headerRowDxfId="494" dataDxfId="492" headerRowBorderDxfId="493" tableBorderDxfId="491" totalsRowBorderDxfId="490">
  <tableColumns count="8">
    <tableColumn id="1" xr3:uid="{3A872D1F-A2A9-44CB-8E50-33958C765656}" name="Ensure the whole organisation is prepared to continue its essential operations in the event of ICT solution or service failures. " dataDxfId="489"/>
    <tableColumn id="2" xr3:uid="{BDE76DF8-B202-4CB5-8EF0-792DAA3BE78C}" name="Priority" dataDxfId="488"/>
    <tableColumn id="3" xr3:uid="{150D7184-FC04-426D-A17C-9026EDFDB86A}" name="Impact" dataDxfId="487"/>
    <tableColumn id="4" xr3:uid="{299C91EC-3524-4E7B-B1E1-D398D6CF4560}" name="Level of Assurance" dataDxfId="486">
      <calculatedColumnFormula>IF(COUNTIF(D3:D50,"Non Compliant")&gt;0,"Non Compliant",IF(COUNTIF(D3:D50,"Partially Compliant")&gt;0,"Partially Compliant","Fully Compliant"))</calculatedColumnFormula>
    </tableColumn>
    <tableColumn id="5" xr3:uid="{FB037CB6-E0BE-4402-9B7A-2662756E3EED}" name="Work assigned to" dataDxfId="485"/>
    <tableColumn id="6" xr3:uid="{6BDBC66A-F628-4DC4-9237-B4968BBE0DBE}" name="Projected date for completion" dataDxfId="484"/>
    <tableColumn id="7" xr3:uid="{0886FBD4-98D3-4301-8DD5-7710F2B3739B}" name="Description of work needing to be done" dataDxfId="483"/>
    <tableColumn id="8" xr3:uid="{774C8EB9-D328-4C26-A61C-181189FE20B8}" name="Evidence" dataDxfId="48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5CDD9F-52F6-419F-A818-B601BAC1D9C7}" name="Table35678" displayName="Table35678" ref="A1:H12" totalsRowShown="0" headerRowDxfId="481" dataDxfId="479" headerRowBorderDxfId="480" tableBorderDxfId="478" totalsRowBorderDxfId="477">
  <tableColumns count="8">
    <tableColumn id="1" xr3:uid="{CFF3F8FB-F7A0-4522-964D-22641C1819E5}" name="Effectively recover its use of ICT solutions or services in the aftermath of a failure, to agreed timescales appropriate to criticality, and periodically exercise such failures, thereafter, applying lessons learnt." dataDxfId="476"/>
    <tableColumn id="2" xr3:uid="{BA3D16EA-74B7-4614-A673-B3DE08B154F8}" name="Priority" dataDxfId="475"/>
    <tableColumn id="3" xr3:uid="{62728A32-AF84-4C70-8392-B3418DD8A8A0}" name="Impact" dataDxfId="474"/>
    <tableColumn id="4" xr3:uid="{79879EFD-CB0C-492C-B36A-AEFADF73BA53}" name="Level of Assurance" dataDxfId="473">
      <calculatedColumnFormula>IF(COUNTIF(D3:D60,"Non Compliant")&gt;0,"Non Compliant",IF(COUNTIF(D3:D60,"Partially Compliant")&gt;0,"Partially Compliant","Fully Compliant"))</calculatedColumnFormula>
    </tableColumn>
    <tableColumn id="5" xr3:uid="{7840CCE3-523C-4655-B9AF-67A1F2AE9DC7}" name="Work assigned to" dataDxfId="472"/>
    <tableColumn id="6" xr3:uid="{8E2DD7FD-EF42-4319-9325-63A23055BB36}" name="Projected date for completion" dataDxfId="471"/>
    <tableColumn id="7" xr3:uid="{D7C28EB5-DD64-4ADA-BF6A-0C864EB061F4}" name="Description of work needing to be done" dataDxfId="470"/>
    <tableColumn id="8" xr3:uid="{790730B9-60F1-4090-B1A5-D24F4005C216}" name="Evidence" dataDxfId="46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080D31-62F8-4CB8-9C83-D6802E30E60A}" name="Table356789" displayName="Table356789" ref="A1:H12" totalsRowShown="0" headerRowDxfId="468" dataDxfId="466" headerRowBorderDxfId="467" tableBorderDxfId="465" totalsRowBorderDxfId="464">
  <tableColumns count="8">
    <tableColumn id="1" xr3:uid="{E6B96B4F-17AD-4373-8919-F01DE883C874}" name="Ensure all appropriate information assets are backed up and that backups are secure and encrypted." dataDxfId="463"/>
    <tableColumn id="2" xr3:uid="{387129E5-8910-4D75-9847-DC3097452C69}" name="Priority" dataDxfId="462"/>
    <tableColumn id="3" xr3:uid="{E9CCBFDB-E024-454A-92BA-700B84F312A6}" name="Impact" dataDxfId="461"/>
    <tableColumn id="4" xr3:uid="{436248BC-7BF3-4B9B-8102-3CDF11D3E380}" name="Level of Assurance" dataDxfId="460">
      <calculatedColumnFormula>IF(COUNTIF(D3:D50,"Non Compliant")&gt;0,"Non Compliant",IF(COUNTIF(D3:D50,"Partially Compliant")&gt;0,"Partially Compliant","Fully Compliant"))</calculatedColumnFormula>
    </tableColumn>
    <tableColumn id="5" xr3:uid="{AF8791CB-14C0-4B18-83CE-9005DB722E79}" name="Work assigned to" dataDxfId="459"/>
    <tableColumn id="6" xr3:uid="{BB3255AF-AD00-42A3-9538-B18905477F17}" name="Projected date for completion" dataDxfId="458"/>
    <tableColumn id="7" xr3:uid="{502A6AD2-7C9F-49AB-8705-9B71E4A9D5B0}" name="Description of work needing to be done" dataDxfId="457"/>
    <tableColumn id="8" xr3:uid="{69F9EB2B-3E33-4098-9E4A-BF26137FC127}" name="Evidence" dataDxfId="45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AA0F11-54DE-491E-AAF9-8EDBC74E7B96}" name="Table35678910" displayName="Table35678910" ref="A1:H12" totalsRowShown="0" headerRowDxfId="455" dataDxfId="453" headerRowBorderDxfId="454" tableBorderDxfId="452" totalsRowBorderDxfId="451">
  <tableColumns count="8">
    <tableColumn id="1" xr3:uid="{08AC25F6-8908-497A-8F87-B202493D77C4}" name="Demonstrate continual development of digital skill to the standard determined necessary for people in their workforce to conduct their duties well.  " dataDxfId="450"/>
    <tableColumn id="2" xr3:uid="{CFA2B752-B4DB-4373-8494-D2453FF24F6D}" name="Priority" dataDxfId="449"/>
    <tableColumn id="3" xr3:uid="{B4D5222A-DE19-4321-8A97-DB2BA479436D}" name="Impact" dataDxfId="448"/>
    <tableColumn id="4" xr3:uid="{7D5DDBCA-B38D-4E41-8D58-39C624998731}" name="Level of Assurance" dataDxfId="447">
      <calculatedColumnFormula>IF(COUNTIF(D3:D50,"Non Compliant")&gt;0,"Non Compliant",IF(COUNTIF(D3:D50,"Partially Compliant")&gt;0,"Partially Compliant","Fully Compliant"))</calculatedColumnFormula>
    </tableColumn>
    <tableColumn id="5" xr3:uid="{29EA3BB8-27B6-4AF4-9E7D-1A431F928F22}" name="Work assigned to" dataDxfId="446"/>
    <tableColumn id="6" xr3:uid="{4500AF78-9D2C-46C6-9478-42F70B08FF7D}" name="Projected date for completion" dataDxfId="445"/>
    <tableColumn id="7" xr3:uid="{55BF8418-7F30-495F-97D1-73D82DE3BB5D}" name="Description of work needing to be done" dataDxfId="444"/>
    <tableColumn id="8" xr3:uid="{9BB72DA0-667B-47E4-9DF1-F2F72093F5AF}" name="Evidence" dataDxfId="44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727DF49-EE5D-4406-A59E-C5359EC79C8A}" name="Table3567891024" displayName="Table3567891024" ref="A1:H12" totalsRowShown="0" headerRowDxfId="442" dataDxfId="440" headerRowBorderDxfId="441" tableBorderDxfId="439" totalsRowBorderDxfId="438">
  <tableColumns count="8">
    <tableColumn id="1" xr3:uid="{B3AE190C-C8A4-49BD-951D-55FC54819342}" name="Column1" dataDxfId="437"/>
    <tableColumn id="2" xr3:uid="{610874BC-F0E2-47FA-B919-9040C03AEB00}" name="Priority" dataDxfId="436"/>
    <tableColumn id="3" xr3:uid="{4877D8FB-0FAC-42CA-8114-7E5B07A72DA5}" name="Impact" dataDxfId="435"/>
    <tableColumn id="4" xr3:uid="{F44ACCB4-2DC4-4F2D-9096-FEAA973FBAE6}" name="Level of Assurance" dataDxfId="434">
      <calculatedColumnFormula>IF(COUNTIF(D3:D50,"Non Compliant")&gt;0,"Non Compliant",IF(COUNTIF(D3:D50,"Partially Compliant")&gt;0,"Partially Compliant","Fully Compliant"))</calculatedColumnFormula>
    </tableColumn>
    <tableColumn id="5" xr3:uid="{1334D58E-58AF-443D-BD00-14DD50522B00}" name="Work assigned to" dataDxfId="433"/>
    <tableColumn id="6" xr3:uid="{B4B4C4F4-25D2-4BE6-88F9-1BA0E5535EA2}" name="Projected date for completion" dataDxfId="432"/>
    <tableColumn id="7" xr3:uid="{6FE23CA0-2D92-4881-B8A1-60C6450B2E88}" name="Description of work needing to be done" dataDxfId="431"/>
    <tableColumn id="8" xr3:uid="{EA47A118-FEBE-4ED9-B4DF-1C0054A96F67}" name="Evidence" dataDxfId="43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1817401-094A-49E1-801A-DDF66D0DDF7C}" name="Table356789102425" displayName="Table356789102425" ref="A1:H12" totalsRowShown="0" headerRowDxfId="429" dataDxfId="427" headerRowBorderDxfId="428" tableBorderDxfId="426" totalsRowBorderDxfId="425">
  <tableColumns count="8">
    <tableColumn id="1" xr3:uid="{798520EA-6150-4C6F-957B-C60BF4AA1513}" name="Deliver inclusive and accessible ICT solutions and toolsets, recognising that each workforce and community has different and diverse needs." dataDxfId="424"/>
    <tableColumn id="2" xr3:uid="{9FBDB289-9093-4651-98EB-25763209DECC}" name="Priority" dataDxfId="423"/>
    <tableColumn id="3" xr3:uid="{F079B724-F3C5-47F0-90CC-2B373C82DDD9}" name="Impact" dataDxfId="422"/>
    <tableColumn id="4" xr3:uid="{D0325976-00FD-47C0-BA84-28AFCFEE80F2}" name="Level of Assurance" dataDxfId="421">
      <calculatedColumnFormula>IF(COUNTIF(D3:D50,"Non Compliant")&gt;0,"Non Compliant",IF(COUNTIF(D3:D50,"Partially Compliant")&gt;0,"Partially Compliant","Fully Compliant"))</calculatedColumnFormula>
    </tableColumn>
    <tableColumn id="5" xr3:uid="{6A9F2A3C-DB64-4C44-A93D-7F3E76AD3570}" name="Work assigned to" dataDxfId="420"/>
    <tableColumn id="6" xr3:uid="{999E6846-CE1B-4478-8135-126C0DD493DC}" name="Projected date for completion" dataDxfId="419"/>
    <tableColumn id="7" xr3:uid="{ADDDAA72-6E77-44A8-8D77-604E642DC496}" name="Description of work needing to be done" dataDxfId="418"/>
    <tableColumn id="8" xr3:uid="{E9C2E790-E41D-4DDE-9250-6C1E481109A6}" name="Evidence" dataDxfId="41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BAABAA-9001-4E2A-864E-6C654F51B7F8}" name="Table3567891011" displayName="Table3567891011" ref="A1:H12" totalsRowShown="0" headerRowDxfId="416" dataDxfId="414" headerRowBorderDxfId="415" tableBorderDxfId="413" totalsRowBorderDxfId="412">
  <tableColumns count="8">
    <tableColumn id="1" xr3:uid="{BD1DCD0D-9A1F-47FB-9686-08977129CF74}" name="Engage across the organisation to ensure the ICT needs for the whole service are met." dataDxfId="411"/>
    <tableColumn id="2" xr3:uid="{5041C8F8-5705-4ACD-A552-69E0565E3234}" name="Priority" dataDxfId="410"/>
    <tableColumn id="3" xr3:uid="{C59B8678-715C-4CEB-83B3-A3496FE30CFE}" name="Impact" dataDxfId="409"/>
    <tableColumn id="4" xr3:uid="{02340F3A-439E-4129-AE65-CF1151C1AF5B}" name="Level of Assurance" dataDxfId="408">
      <calculatedColumnFormula>IF(COUNTIF(D3:D50,"Non Compliant")&gt;0,"Non Compliant",IF(COUNTIF(D3:D50,"Partially Compliant")&gt;0,"Partially Compliant","Fully Compliant"))</calculatedColumnFormula>
    </tableColumn>
    <tableColumn id="5" xr3:uid="{5EE15833-E80D-412C-A7C4-5A88ECCB24D6}" name="Work assigned to" dataDxfId="407"/>
    <tableColumn id="6" xr3:uid="{8CA4DC95-DBA2-4C41-B067-5F7C8CC75C5E}" name="Projected date for completion" dataDxfId="406"/>
    <tableColumn id="7" xr3:uid="{E9285546-EBA5-475F-9818-B88033912E81}" name="Description of work needing to be done" dataDxfId="405"/>
    <tableColumn id="8" xr3:uid="{BBE6DD71-6000-4FD9-961A-2717A399120C}" name="Evidence" dataDxfId="40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52476967-A116-41C9-82EC-CE80E6214ECF}" name="Table356789101126" displayName="Table356789101126" ref="A1:H12" totalsRowShown="0" headerRowDxfId="403" dataDxfId="401" headerRowBorderDxfId="402" tableBorderDxfId="400" totalsRowBorderDxfId="399">
  <tableColumns count="8">
    <tableColumn id="1" xr3:uid="{FA171426-8D37-475E-9B1B-2C11C138ADBC}" name="Understand the reliance the service places on ICT in the delivery of its statutory duties and provide strategic investment that enables sustainable technology service provision." dataDxfId="398"/>
    <tableColumn id="2" xr3:uid="{440843ED-38BE-4EDC-9E0F-6ADA7D8C56DE}" name="Priority" dataDxfId="397"/>
    <tableColumn id="3" xr3:uid="{EEAB1539-5FD9-4765-BEA3-20F04FADC773}" name="Impact" dataDxfId="396"/>
    <tableColumn id="4" xr3:uid="{FAECC4DA-0B66-403C-84EC-E430F2CF465B}" name="Level of Assurance" dataDxfId="395">
      <calculatedColumnFormula>IF(COUNTIF(D3:D50,"Non Compliant")&gt;0,"Non Compliant",IF(COUNTIF(D3:D50,"Partially Compliant")&gt;0,"Partially Compliant","Fully Compliant"))</calculatedColumnFormula>
    </tableColumn>
    <tableColumn id="5" xr3:uid="{A8DA07CB-F1BC-45D0-ADBE-C6D5BAC44C73}" name="Work assigned to" dataDxfId="394"/>
    <tableColumn id="6" xr3:uid="{3BDAAD9E-3E28-460E-B485-18D979AEB6E7}" name="Projected date for completion" dataDxfId="393"/>
    <tableColumn id="7" xr3:uid="{9414BFEA-E27A-4B53-A4FE-62DAEC72799A}" name="Description of work needing to be done" dataDxfId="392"/>
    <tableColumn id="8" xr3:uid="{67838EFA-7E1C-4DEA-9127-358B2EFFA9F6}" name="Evidence" dataDxfId="39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C37FE-1CD9-431E-A10E-C103AAF088AE}" name="Table2" displayName="Table2" ref="A1:H12" totalsRowShown="0" headerRowDxfId="622" dataDxfId="620" headerRowBorderDxfId="621" tableBorderDxfId="619" totalsRowBorderDxfId="618">
  <tableColumns count="8">
    <tableColumn id="1" xr3:uid="{CC71243E-5FD8-4265-A5E8-61AB93FAE605}" name="Column1" dataDxfId="617"/>
    <tableColumn id="2" xr3:uid="{C569FC8F-3305-408D-A6B5-32FB31447DFA}" name="Priority" dataDxfId="616"/>
    <tableColumn id="3" xr3:uid="{C560D761-CD11-46ED-B34D-322A0F5A5486}" name="Impact" dataDxfId="615"/>
    <tableColumn id="4" xr3:uid="{1FD61E97-DFDF-41D8-9C0D-42461F747643}" name="Level of Assurance" dataDxfId="614">
      <calculatedColumnFormula>IF(COUNTIF(D3:D50,"Non Compliant")&gt;0,"Non Compliant",IF(COUNTIF(D3:D50,"Partially Compliant")&gt;0,"Partially Compliant","Fully Compliant"))</calculatedColumnFormula>
    </tableColumn>
    <tableColumn id="5" xr3:uid="{CB0DC206-C95D-49AA-8331-9E1F6B58B161}" name="Work assigned to" dataDxfId="613"/>
    <tableColumn id="6" xr3:uid="{DE7AAE90-1CA9-442F-ACCA-1BB77E89A084}" name="Projected date for completion" dataDxfId="612"/>
    <tableColumn id="7" xr3:uid="{00236093-171D-476B-B9B3-7D057583008C}" name="Description of work needing to be done" dataDxfId="611"/>
    <tableColumn id="8" xr3:uid="{40FC2EBB-AC20-464D-8CF0-2E71869008DE}" name="Evidence" dataDxfId="610"/>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5B4AEFF-E8A4-46E7-9A85-9E8DAF6254FC}" name="Table35678910112627" displayName="Table35678910112627" ref="A1:H12" totalsRowShown="0" headerRowDxfId="390" dataDxfId="388" headerRowBorderDxfId="389" tableBorderDxfId="387" totalsRowBorderDxfId="386">
  <tableColumns count="8">
    <tableColumn id="1" xr3:uid="{8A75646E-2263-4DFF-BE75-8372EE05BEDD}" name="Column1" dataDxfId="385"/>
    <tableColumn id="2" xr3:uid="{5F3A8056-FD4E-45D0-8CC5-F7E24A9ADA70}" name="Priority" dataDxfId="384"/>
    <tableColumn id="3" xr3:uid="{34B29700-6D57-42F2-A584-4C0E377F38B4}" name="Impact" dataDxfId="383"/>
    <tableColumn id="4" xr3:uid="{36C3256D-C167-4CA6-9F49-E4A712EEAF88}" name="Level of Assurance" dataDxfId="382">
      <calculatedColumnFormula>IF(COUNTIF(D3:D50,"Non Compliant")&gt;0,"Non Compliant",IF(COUNTIF(D3:D50,"Partially Compliant")&gt;0,"Partially Compliant","Fully Compliant"))</calculatedColumnFormula>
    </tableColumn>
    <tableColumn id="5" xr3:uid="{2D27E3C6-A2B9-409A-90F6-A846517E63FB}" name="Work assigned to" dataDxfId="381"/>
    <tableColumn id="6" xr3:uid="{07A0882A-4472-4CD7-BFD6-B55E8D6E6DDB}" name="Projected date for completion" dataDxfId="380"/>
    <tableColumn id="7" xr3:uid="{411F02FD-E422-4BE3-A683-1C70DE06E75A}" name="Description of work needing to be done" dataDxfId="379"/>
    <tableColumn id="8" xr3:uid="{FB91F95C-4569-4CFC-BBA3-B180AB6AF537}" name="Evidence" dataDxfId="37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1203014-13F0-4CB0-9389-E997D432DFE0}" name="Table356789101112" displayName="Table356789101112" ref="A1:H12" totalsRowShown="0" headerRowDxfId="377" dataDxfId="375" headerRowBorderDxfId="376" tableBorderDxfId="374" totalsRowBorderDxfId="373">
  <tableColumns count="8">
    <tableColumn id="1" xr3:uid="{F02C7BC7-1B82-4FF2-8655-6371A19767EC}" name="Adopt Government provided or advocated ICT and cyber security solutions when: _x000a_a) Clear benefits for doing so can be articulated, and_x000a_b) Existing solutions reach the end of their contracted period." dataDxfId="372"/>
    <tableColumn id="2" xr3:uid="{8423513E-BD6F-49C7-A79C-113B9043C50C}" name="Priority" dataDxfId="371"/>
    <tableColumn id="3" xr3:uid="{78C0E9E7-36BE-4CF9-91BF-B9B04E8E9202}" name="Impact" dataDxfId="370"/>
    <tableColumn id="4" xr3:uid="{F00353B0-A1F4-48A6-A25A-85CDE8DB35D4}" name="Level of Assurance" dataDxfId="369">
      <calculatedColumnFormula>IF(COUNTIF(D3:D50,"Non Compliant")&gt;0,"Non Compliant",IF(COUNTIF(D3:D50,"Partially Compliant")&gt;0,"Partially Compliant","Fully Compliant"))</calculatedColumnFormula>
    </tableColumn>
    <tableColumn id="5" xr3:uid="{18CDD81E-E77A-4442-B779-85424B6312E1}" name="Work assigned to" dataDxfId="368"/>
    <tableColumn id="6" xr3:uid="{C6EB9B3B-18CD-4156-A3D4-677DA95FA80B}" name="Projected date for completion" dataDxfId="367"/>
    <tableColumn id="7" xr3:uid="{E913AE16-6D87-4B69-8FBF-AF4CC2E5ACA3}" name="Description of work needing to be done" dataDxfId="366"/>
    <tableColumn id="8" xr3:uid="{F10E1447-D392-4365-BDF9-5627F4D4558E}" name="Evidence" dataDxfId="365"/>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46EFE8-DB4F-4026-9BF1-44B23E913003}" name="Table35678910111213" displayName="Table35678910111213" ref="A1:H12" totalsRowShown="0" headerRowDxfId="364" dataDxfId="362" headerRowBorderDxfId="363" tableBorderDxfId="361" totalsRowBorderDxfId="360">
  <tableColumns count="8">
    <tableColumn id="1" xr3:uid="{46282C90-E19B-48CA-9801-EE18B783A5C4}" name="When appropriate, and likely to deliver better outcomes for communities and people, collaborate with stakeholders and similar organisations to deliver solutions." dataDxfId="359"/>
    <tableColumn id="2" xr3:uid="{7C75C808-5269-4F0B-8FB1-38C61C0F4EE6}" name="Priority" dataDxfId="358"/>
    <tableColumn id="3" xr3:uid="{D31D36C1-42A6-4EE4-8030-E8FC2D288E18}" name="Impact" dataDxfId="357"/>
    <tableColumn id="4" xr3:uid="{0BC1E5C1-5E86-4F15-BB4D-4F98E11B79E9}" name="Level of Assurance" dataDxfId="356">
      <calculatedColumnFormula>IF(COUNTIF(D3:D50,"Non Compliant")&gt;0,"Non Compliant",IF(COUNTIF(D3:D50,"Partially Compliant")&gt;0,"Partially Compliant","Fully Compliant"))</calculatedColumnFormula>
    </tableColumn>
    <tableColumn id="5" xr3:uid="{217AF267-9C92-4725-BB23-12010600329D}" name="Work assigned to" dataDxfId="355"/>
    <tableColumn id="6" xr3:uid="{96DFF750-F864-4C7A-BE1C-166A612160D5}" name="Projected date for completion" dataDxfId="354"/>
    <tableColumn id="7" xr3:uid="{D427D76C-6A0B-4B33-B2D4-687D21FD981F}" name="Description of work needing to be done" dataDxfId="353"/>
    <tableColumn id="8" xr3:uid="{92CAF5F7-314E-4CE4-982A-2F54655A770D}" name="Evidence" dataDxfId="352"/>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188EBC1-3BE5-41B6-A7D0-FACE883C41C4}" name="Table3567891011121314" displayName="Table3567891011121314" ref="A1:H12" totalsRowShown="0" headerRowDxfId="351" dataDxfId="349" headerRowBorderDxfId="350" tableBorderDxfId="348" totalsRowBorderDxfId="347">
  <tableColumns count="8">
    <tableColumn id="1" xr3:uid="{E5AFF5DF-7399-413F-BF0E-1AB3A7E81A69}" name="Evaluate the ICT services it relies on to ensure the technological solutions and infrastructure remain fit for purpose, and that ICT practices are operated in line with service expectations." dataDxfId="346"/>
    <tableColumn id="2" xr3:uid="{6AC24FF1-1DBC-445D-962A-2A56F627851C}" name="Priority" dataDxfId="345"/>
    <tableColumn id="3" xr3:uid="{AACD731A-59FD-41FE-BB3B-CCBA994EEC65}" name="Impact" dataDxfId="344"/>
    <tableColumn id="4" xr3:uid="{4D0B498A-A2E2-42B9-B1A1-E43AD1D88511}" name="Level of Assurance" dataDxfId="343">
      <calculatedColumnFormula>IF(COUNTIF(D3:D50,"Non Compliant")&gt;0,"Non Compliant",IF(COUNTIF(D3:D50,"Partially Compliant")&gt;0,"Partially Compliant","Fully Compliant"))</calculatedColumnFormula>
    </tableColumn>
    <tableColumn id="5" xr3:uid="{22A664C7-C07C-4763-A952-9FC13CD750BE}" name="Work assigned to" dataDxfId="342"/>
    <tableColumn id="6" xr3:uid="{2B3E8145-40E2-4DBC-81D8-92F7F845A15A}" name="Projected date for completion" dataDxfId="341"/>
    <tableColumn id="7" xr3:uid="{116004C2-F440-4AD1-83F9-0991F88068F5}" name="Description of work needing to be done" dataDxfId="340"/>
    <tableColumn id="8" xr3:uid="{FB90C4EB-8486-4AEB-9F4A-4E99AB789CC2}" name="Evidence" dataDxfId="339"/>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9FD917B-4269-4E78-A1C3-F6E7B6C9E8E1}" name="Table356789101112131415" displayName="Table356789101112131415" ref="A1:H12" totalsRowShown="0" headerRowDxfId="338" dataDxfId="336" headerRowBorderDxfId="337" tableBorderDxfId="335" totalsRowBorderDxfId="334">
  <tableColumns count="8">
    <tableColumn id="1" xr3:uid="{50CAA1E1-5FF0-45D0-B0B6-1D652E43F94B}" name="Stay informed about emerging technologies and use cases, so that ICT strategy, solutions and processes evolve appropriately, and investment is forward planned." dataDxfId="333"/>
    <tableColumn id="2" xr3:uid="{872FB8AA-4D6D-4747-8D96-7EB768EE3D46}" name="Priority" dataDxfId="332"/>
    <tableColumn id="3" xr3:uid="{50B09084-A745-479B-96D3-306C0C7E5D3A}" name="Impact" dataDxfId="331"/>
    <tableColumn id="4" xr3:uid="{93DCF35A-4FC2-4288-AF64-10EBD5C6F7F9}" name="Level of Assurance" dataDxfId="330">
      <calculatedColumnFormula>IF(COUNTIF(D3:D50,"Non Compliant")&gt;0,"Non Compliant",IF(COUNTIF(D3:D50,"Partially Compliant")&gt;0,"Partially Compliant","Fully Compliant"))</calculatedColumnFormula>
    </tableColumn>
    <tableColumn id="5" xr3:uid="{4E05B70C-6BCD-46BE-9E26-3A9A5B60F4E9}" name="Work assigned to" dataDxfId="329"/>
    <tableColumn id="6" xr3:uid="{D7CE11C8-DC65-478B-924A-1615497A8F4A}" name="Projected date for completion" dataDxfId="328"/>
    <tableColumn id="7" xr3:uid="{AA281119-5B42-4743-9770-6D5AE5A950EB}" name="Description of work needing to be done" dataDxfId="327"/>
    <tableColumn id="8" xr3:uid="{BBEEA4F3-0993-431E-8A93-26A663BDB160}" name="Evidence" dataDxfId="326"/>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BDBC193-27A1-4790-9B7D-7A951FB43405}" name="Table35678910111213141516" displayName="Table35678910111213141516" ref="A1:H12" totalsRowShown="0" headerRowDxfId="325" dataDxfId="323" headerRowBorderDxfId="324" tableBorderDxfId="322" totalsRowBorderDxfId="321">
  <tableColumns count="8">
    <tableColumn id="1" xr3:uid="{7C80BF0F-1F0A-4145-A0C4-69A1C6F2AFA1}" name="Invest in research or innovation to deliver improved ICT solutions or to improve effectiveness and efficiency within existing ICT solutions." dataDxfId="320"/>
    <tableColumn id="2" xr3:uid="{AA26EB08-B08F-4207-872C-1293E3317BB6}" name="Priority" dataDxfId="319"/>
    <tableColumn id="3" xr3:uid="{72252D88-114E-4908-A9E8-7355A9E1A548}" name="Impact" dataDxfId="318"/>
    <tableColumn id="4" xr3:uid="{51269978-6707-4296-9079-5F11AC4257BB}" name="Level of Assurance" dataDxfId="317">
      <calculatedColumnFormula>IF(COUNTIF(D3:D50,"Non Compliant")&gt;0,"Non Compliant",IF(COUNTIF(D3:D50,"Partially Compliant")&gt;0,"Partially Compliant","Fully Compliant"))</calculatedColumnFormula>
    </tableColumn>
    <tableColumn id="5" xr3:uid="{DCF39371-7F72-4260-9ED2-05AA0237F822}" name="Work assigned to" dataDxfId="316"/>
    <tableColumn id="6" xr3:uid="{A1BEE581-5E08-4383-A9BC-FDD104AB0C01}" name="Projected date for completion" dataDxfId="315"/>
    <tableColumn id="7" xr3:uid="{8BE6642D-ECE6-4D0A-B167-8F416D944AFE}" name="Description of work needing to be done" dataDxfId="314"/>
    <tableColumn id="8" xr3:uid="{C438C1B1-6B22-4C2C-9FD0-AAE9664FB228}" name="Evidence" dataDxfId="313"/>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11A8517-C361-4D55-8D65-F6D1E64FE22F}" name="Table3567891011121314151617" displayName="Table3567891011121314151617" ref="A1:H12" totalsRowShown="0" headerRowDxfId="312" dataDxfId="310" headerRowBorderDxfId="311" tableBorderDxfId="309" totalsRowBorderDxfId="308">
  <tableColumns count="8">
    <tableColumn id="1" xr3:uid="{08EDF641-3056-4E1C-BEE1-5B8F85E1BF8C}" name="Column1" dataDxfId="307"/>
    <tableColumn id="2" xr3:uid="{E62C60AC-7F69-49BE-8F37-779796575FAD}" name="Priority" dataDxfId="306"/>
    <tableColumn id="3" xr3:uid="{760D05DC-D067-45B2-9A03-8200D502FA5B}" name="Impact" dataDxfId="305"/>
    <tableColumn id="4" xr3:uid="{DE7984A2-BF9C-4053-BCF6-FE1E30AA762E}" name="Level of Assurance" dataDxfId="304">
      <calculatedColumnFormula>IF(COUNTIF(D3:D50,"Non Compliant")&gt;0,"Non Compliant",IF(COUNTIF(D3:D50,"Partially Compliant")&gt;0,"Partially Compliant","Fully Compliant"))</calculatedColumnFormula>
    </tableColumn>
    <tableColumn id="5" xr3:uid="{448B8392-E66F-4780-B30B-075D57780B11}" name="Work assigned to" dataDxfId="303"/>
    <tableColumn id="6" xr3:uid="{774470E8-F478-48F7-AE69-D88A63AC5960}" name="Projected date for completion" dataDxfId="302"/>
    <tableColumn id="7" xr3:uid="{3A9CDE99-16DB-4F82-9A38-6A0CAB43D0D7}" name="Description of work needing to be done" dataDxfId="301"/>
    <tableColumn id="8" xr3:uid="{0706E7BD-1D02-41AE-A6F5-881FDD594FCA}" name="Evidence" dataDxfId="300"/>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D4FFF52-B8AB-4D6D-B6EA-80FFFFFA8C59}" name="Table356789101112131415161722" displayName="Table356789101112131415161722" ref="A1:H12" totalsRowShown="0" headerRowDxfId="299" dataDxfId="297" headerRowBorderDxfId="298" tableBorderDxfId="296" totalsRowBorderDxfId="295">
  <tableColumns count="8">
    <tableColumn id="1" xr3:uid="{EF90D42C-60B9-42A5-BC31-23FBB883CF4B}" name="Align its ICT services to ITIL®4 practices or similar recognised best practice frameworks, proportionately implemented in line with the needs of the service." dataDxfId="294"/>
    <tableColumn id="2" xr3:uid="{A62B70DD-02CF-4B29-8DAD-9C146AA1EE25}" name="Priority" dataDxfId="293"/>
    <tableColumn id="3" xr3:uid="{BE298152-D23C-4E29-8720-004DABAD5A3A}" name="Impact" dataDxfId="292"/>
    <tableColumn id="4" xr3:uid="{F977E9F4-1F1A-4A4C-9196-8330C88DDFD8}" name="Level of Assurance" dataDxfId="291">
      <calculatedColumnFormula>IF(COUNTIF(D3:D50,"Non Compliant")&gt;0,"Non Compliant",IF(COUNTIF(D3:D50,"Partially Compliant")&gt;0,"Partially Compliant","Fully Compliant"))</calculatedColumnFormula>
    </tableColumn>
    <tableColumn id="5" xr3:uid="{5A0F7C46-26E0-47FD-B3D4-B15FD80D319B}" name="Work assigned to" dataDxfId="290"/>
    <tableColumn id="6" xr3:uid="{8AF02600-A4E7-470D-87F1-FEA87BFD402F}" name="Projected date for completion" dataDxfId="289"/>
    <tableColumn id="7" xr3:uid="{B7BB123D-54E9-4CA7-AD89-D7BD944B8126}" name="Description of work needing to be done" dataDxfId="288"/>
    <tableColumn id="8" xr3:uid="{14C9B44D-92B2-4633-ADE8-EF33E397273B}" name="Evidence" dataDxfId="287"/>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E7A6223D-3B3B-4787-B43D-B20AC7BB762C}" name="Table35678910111213141516172223" displayName="Table35678910111213141516172223" ref="A1:H12" totalsRowShown="0" headerRowDxfId="286" dataDxfId="284" headerRowBorderDxfId="285" tableBorderDxfId="283" totalsRowBorderDxfId="282">
  <tableColumns count="8">
    <tableColumn id="1" xr3:uid="{29AF5B88-F448-49D5-98A7-1508B0F1A6DE}" name="Maintain professional ICT delivery by investing in continued professional development through membership of relevant recognised professional bodies." dataDxfId="281"/>
    <tableColumn id="2" xr3:uid="{CBAF2F8F-A805-4106-84DD-15F6A95BB1E9}" name="Priority" dataDxfId="280"/>
    <tableColumn id="3" xr3:uid="{B250AACE-FBBA-4E14-97DE-2E8203231DB8}" name="Impact" dataDxfId="279"/>
    <tableColumn id="4" xr3:uid="{F44B0B36-CF61-4353-A01B-F1B3BCC28740}" name="Level of Assurance" dataDxfId="278">
      <calculatedColumnFormula>IF(COUNTIF(D3:D50,"Non Compliant")&gt;0,"Non Compliant",IF(COUNTIF(D3:D50,"Partially Compliant")&gt;0,"Partially Compliant","Fully Compliant"))</calculatedColumnFormula>
    </tableColumn>
    <tableColumn id="5" xr3:uid="{4C06F64B-DED6-431A-AC0C-015D7CE25779}" name="Work assigned to" dataDxfId="277"/>
    <tableColumn id="6" xr3:uid="{A86D267D-5048-4F25-B792-FAEF2E13F133}" name="Projected date for completion" dataDxfId="276"/>
    <tableColumn id="7" xr3:uid="{78398EE9-3C53-47F3-8A5F-BB033BB9F6BB}" name="Description of work needing to be done" dataDxfId="275"/>
    <tableColumn id="8" xr3:uid="{20C75324-6AA6-4CB5-8695-0B1E06219A65}" name="Evidence" dataDxfId="274"/>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58F5E3A9-F78B-49C9-8AD7-3185319767B8}" name="Table3567891011121314151617222334" displayName="Table3567891011121314151617222334" ref="A1:H12" totalsRowShown="0" headerRowDxfId="273" dataDxfId="271" headerRowBorderDxfId="272" tableBorderDxfId="270" totalsRowBorderDxfId="269">
  <tableColumns count="8">
    <tableColumn id="1" xr3:uid="{63E7846C-1F5D-4651-80E7-A59D5871B47B}" name="Work with accreditation bodies or agencies to raise the standards of its ICT delivery and that of its supply chain." dataDxfId="268"/>
    <tableColumn id="2" xr3:uid="{152B23E0-53D8-491C-ABD7-E494017E6D69}" name="Priority" dataDxfId="267"/>
    <tableColumn id="3" xr3:uid="{8C15F30E-2C01-472E-947D-0EAE62D9EFEE}" name="Impact" dataDxfId="266"/>
    <tableColumn id="4" xr3:uid="{F41BCCA5-6A79-462B-B5DA-D21EEC22ECFC}" name="Level of Assurance" dataDxfId="265">
      <calculatedColumnFormula>IF(COUNTIF(D3:D50,"Non Compliant")&gt;0,"Non Compliant",IF(COUNTIF(D3:D50,"Partially Compliant")&gt;0,"Partially Compliant","Fully Compliant"))</calculatedColumnFormula>
    </tableColumn>
    <tableColumn id="5" xr3:uid="{0574D782-6740-4FF8-A215-CE9A379D5F1A}" name="Work assigned to" dataDxfId="264"/>
    <tableColumn id="6" xr3:uid="{29D24BDC-734C-4FC6-AD59-B0278567E4BA}" name="Projected date for completion" dataDxfId="263"/>
    <tableColumn id="7" xr3:uid="{639FB04B-D929-4831-AED8-48CF0C51A259}" name="Description of work needing to be done" dataDxfId="262"/>
    <tableColumn id="8" xr3:uid="{35AA3919-116A-478B-A7AF-8664B2E05929}" name="Evidence" dataDxfId="26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DC2799-09A5-4580-9A98-26719C912E7E}" name="Table3" displayName="Table3" ref="A1:H12" totalsRowShown="0" headerRowDxfId="609" dataDxfId="608" tableBorderDxfId="607">
  <tableColumns count="8">
    <tableColumn id="1" xr3:uid="{D24E95F5-5FC7-48F5-901E-71A6E7717326}" name="Understand its digital and cyber security related risks and put in place controls to manage them, demonstrating good practice in cyber security that meets or exceeds nationally accepted baselines." dataDxfId="606"/>
    <tableColumn id="2" xr3:uid="{37C2E8BE-99CF-41D6-B422-CD6B797FF304}" name="Priority" dataDxfId="605"/>
    <tableColumn id="3" xr3:uid="{89F11A9A-A7ED-4B06-B3B1-63FFE4D100DF}" name="Impact" dataDxfId="604"/>
    <tableColumn id="4" xr3:uid="{FD1641D6-E1C5-4633-86B0-EFB28287887C}" name="Level of Assurance" dataDxfId="603">
      <calculatedColumnFormula>IF(COUNTIF(D3:D50,"Non Compliant")&gt;0,"Non Compliant",IF(COUNTIF(D3:D50,"Partially Compliant")&gt;0,"Partially Compliant","Fully Compliant"))</calculatedColumnFormula>
    </tableColumn>
    <tableColumn id="5" xr3:uid="{584A011F-D808-4E2D-813F-CE06397AD97D}" name="Work assigned to" dataDxfId="602"/>
    <tableColumn id="6" xr3:uid="{E0125C64-5D43-4750-A9BF-320A97BB2A88}" name="Projected date for completion" dataDxfId="601"/>
    <tableColumn id="7" xr3:uid="{F7E45963-6608-4EA7-AF15-FC3D4C328B3B}" name="Description of work needing to be done" dataDxfId="600"/>
    <tableColumn id="8" xr3:uid="{B83CB38B-639C-4B95-8C66-84437C26022E}" name="Evidence" dataDxfId="59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844166-F20A-4268-A5E4-6E29F9C1449A}" name="Table35" displayName="Table35" ref="A1:H12" totalsRowShown="0" headerRowDxfId="598" dataDxfId="596" headerRowBorderDxfId="597" tableBorderDxfId="595" totalsRowBorderDxfId="594">
  <tableColumns count="8">
    <tableColumn id="1" xr3:uid="{4097D040-8181-40FE-8F4C-BB2A4A6D0B47}" name="Ensure that effective organisational security management is led at board level." dataDxfId="593"/>
    <tableColumn id="2" xr3:uid="{95E9F0E7-8742-4577-BAE2-A99DF2365F62}" name="Priority" dataDxfId="592"/>
    <tableColumn id="3" xr3:uid="{56C71826-1E47-4FB9-A98C-FDBBFA777A91}" name="Impact" dataDxfId="591"/>
    <tableColumn id="4" xr3:uid="{661CEB2A-4F8D-42E6-94D3-89A4A2625D99}" name="Level of Assurance" dataDxfId="590">
      <calculatedColumnFormula>IF(COUNTIF(D3:D50,"Non Compliant")&gt;0,"Non Compliant",IF(COUNTIF(D3:D50,"Partially Compliant")&gt;0,"Partially Compliant","Fully Compliant"))</calculatedColumnFormula>
    </tableColumn>
    <tableColumn id="5" xr3:uid="{C48C0D03-C90A-4DF9-B9BB-350FBBCEF464}" name="Work assigned to" dataDxfId="589"/>
    <tableColumn id="6" xr3:uid="{8BAF97BC-6396-48DA-94D1-30A85AC1A838}" name="Projected date for completion" dataDxfId="588"/>
    <tableColumn id="7" xr3:uid="{B028F557-8B01-4364-A6DB-CB486213C76C}" name="Description of work needing to be done" dataDxfId="587"/>
    <tableColumn id="8" xr3:uid="{C9AF09B5-3F1F-408F-A0C4-053F8EDDF04F}" name="Evidence" dataDxfId="58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6A7879-11E9-447E-BE29-AB30CFD75264}" name="Table356" displayName="Table356" ref="A1:H12" totalsRowShown="0" headerRowDxfId="585" dataDxfId="583" headerRowBorderDxfId="584" tableBorderDxfId="582" totalsRowBorderDxfId="581">
  <tableColumns count="8">
    <tableColumn id="1" xr3:uid="{D218B91B-550B-4D35-A882-38701708192D}" name="Align to a cyber security framework as directed by Government, following guidance and tools including relevant cyber security tools provided by the National Cyber Security Centre (NCSC). " dataDxfId="580"/>
    <tableColumn id="2" xr3:uid="{166D8C3B-79B1-4340-B2C4-EED243ADF177}" name="Priority" dataDxfId="579"/>
    <tableColumn id="3" xr3:uid="{21DBE1EA-083E-4AC1-81B7-6553E83D05F3}" name="Impact" dataDxfId="578"/>
    <tableColumn id="4" xr3:uid="{D6986B9E-027F-4D1D-8988-1EEFDA4F7BDD}" name="Level of Assurance" dataDxfId="577">
      <calculatedColumnFormula>IF(COUNTIF(D3:D50,"Non Compliant")&gt;0,"Non Compliant",IF(COUNTIF(D3:D50,"Partially Compliant")&gt;0,"Partially Compliant","Fully Compliant"))</calculatedColumnFormula>
    </tableColumn>
    <tableColumn id="5" xr3:uid="{BBE8C6D4-5951-420F-8E6A-DFF1C597ECC8}" name="Work assigned to" dataDxfId="576"/>
    <tableColumn id="6" xr3:uid="{9957A2B3-CD88-4EA7-9191-B5CE60E66421}" name="Projected date for completion" dataDxfId="575"/>
    <tableColumn id="7" xr3:uid="{6ECA12D3-6F96-44EE-A042-33F062519FC3}" name="Description of work needing to be done" dataDxfId="574"/>
    <tableColumn id="8" xr3:uid="{888F4CC2-0AAC-4406-AF97-9A475C3F9FFF}" name="Evidence" dataDxfId="57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4DD19CA-EA47-4A19-AF47-55F591CECC34}" name="Table35628" displayName="Table35628" ref="A1:H12" totalsRowShown="0" headerRowDxfId="572" dataDxfId="570" headerRowBorderDxfId="571" tableBorderDxfId="569" totalsRowBorderDxfId="568">
  <tableColumns count="8">
    <tableColumn id="1" xr3:uid="{E6D081CE-B6C5-4324-B10B-9335D92E319B}" name="Column1" dataDxfId="567"/>
    <tableColumn id="2" xr3:uid="{6BC7023C-1070-40A9-B090-9FF8B376A543}" name="Priority" dataDxfId="566"/>
    <tableColumn id="3" xr3:uid="{B2CE581F-5567-4DF8-8FBA-9682462219F4}" name="Impact" dataDxfId="565"/>
    <tableColumn id="4" xr3:uid="{017DF409-BB90-4D6A-9DF9-001DC5901576}" name="Level of Assurance" dataDxfId="564">
      <calculatedColumnFormula>IF(COUNTIF(D3:D50,"Non Compliant")&gt;0,"Non Compliant",IF(COUNTIF(D3:D50,"Partially Compliant")&gt;0,"Partially Compliant","Fully Compliant"))</calculatedColumnFormula>
    </tableColumn>
    <tableColumn id="5" xr3:uid="{DB6941C3-A101-4003-A648-FF7EF7DC1C5B}" name="Work assigned to" dataDxfId="563"/>
    <tableColumn id="6" xr3:uid="{97D27B93-BCEC-46E9-9B23-23CE8D8FB373}" name="Projected date for completion" dataDxfId="562"/>
    <tableColumn id="7" xr3:uid="{16C44FAA-F8EC-4006-9150-4F9B14B9C12F}" name="Description of work needing to be done" dataDxfId="561"/>
    <tableColumn id="8" xr3:uid="{D4B265E7-AA86-40A3-8172-32D8F2C07DDC}" name="Evidence" dataDxfId="56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7762733-28AE-4781-B53B-A838CC8DA8C2}" name="Table3562829" displayName="Table3562829" ref="A1:H12" totalsRowShown="0" headerRowDxfId="559" dataDxfId="557" headerRowBorderDxfId="558" tableBorderDxfId="556" totalsRowBorderDxfId="555">
  <tableColumns count="8">
    <tableColumn id="1" xr3:uid="{32BF55A4-0F94-4E1B-8989-383D4736CCB1}" name="Identify and implement information and communications technologies which support and enhance emergency response capabilities." dataDxfId="554"/>
    <tableColumn id="2" xr3:uid="{C6CC0602-5552-4E22-82B8-B87C44B7E7A4}" name="Priority" dataDxfId="553"/>
    <tableColumn id="3" xr3:uid="{28D566D2-2CF9-4CC1-8C25-4B208C504F74}" name="Impact" dataDxfId="552"/>
    <tableColumn id="4" xr3:uid="{EFB100DD-7294-4FEB-A937-30F029877874}" name="Level of Assurance" dataDxfId="551">
      <calculatedColumnFormula>IF(COUNTIF(D3:D50,"Non Compliant")&gt;0,"Non Compliant",IF(COUNTIF(D3:D50,"Partially Compliant")&gt;0,"Partially Compliant","Fully Compliant"))</calculatedColumnFormula>
    </tableColumn>
    <tableColumn id="5" xr3:uid="{7839583A-C964-46AE-9ACA-3ECD29E61162}" name="Work assigned to" dataDxfId="550"/>
    <tableColumn id="6" xr3:uid="{6B0A3520-46AD-4839-9258-7E38DE8CC267}" name="Projected date for completion" dataDxfId="549"/>
    <tableColumn id="7" xr3:uid="{5C4C4CD9-5E86-4B7E-BD82-F9F9BDA42F02}" name="Description of work needing to be done" dataDxfId="548"/>
    <tableColumn id="8" xr3:uid="{98AC5AC7-D513-44C1-8F6B-D49C0BFD5673}" name="Evidence" dataDxfId="54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795C3CF-8354-4027-A399-2FBDD1350984}" name="Table356282930" displayName="Table356282930" ref="A1:H12" totalsRowShown="0" headerRowDxfId="546" dataDxfId="544" headerRowBorderDxfId="545" tableBorderDxfId="543" totalsRowBorderDxfId="542">
  <tableColumns count="8">
    <tableColumn id="1" xr3:uid="{616EF364-BAC1-42DE-9128-D8AA2D94472A}" name="Deploy mobilisation and incident management solutions that provide efficient co-ordination, communication and resource allocation during emergencies." dataDxfId="541"/>
    <tableColumn id="2" xr3:uid="{041EB531-116C-4588-8387-E354DB6D618E}" name="Priority" dataDxfId="540"/>
    <tableColumn id="3" xr3:uid="{D3CADDF8-0697-4886-BCAD-7466E48949CC}" name="Impact" dataDxfId="539"/>
    <tableColumn id="4" xr3:uid="{FA6129B5-0475-4BB3-95EA-CD9B87E938EA}" name="Level of Assurance" dataDxfId="538">
      <calculatedColumnFormula>IF(COUNTIF(D3:D50,"Non Compliant")&gt;0,"Non Compliant",IF(COUNTIF(D3:D50,"Partially Compliant")&gt;0,"Partially Compliant","Fully Compliant"))</calculatedColumnFormula>
    </tableColumn>
    <tableColumn id="5" xr3:uid="{85BB8B59-A01A-49A2-92E3-D62B87C6FC4E}" name="Work assigned to" dataDxfId="537"/>
    <tableColumn id="6" xr3:uid="{C16F9259-4E23-40F1-83FF-1C940CD4C908}" name="Projected date for completion" dataDxfId="536"/>
    <tableColumn id="7" xr3:uid="{253D1E00-79DD-4925-8744-C0F6A7C10D5E}" name="Description of work needing to be done" dataDxfId="535"/>
    <tableColumn id="8" xr3:uid="{9E24EF08-081D-48AB-9A8E-18BED7355AD0}" name="Evidence" dataDxfId="53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7C25138-72C2-413F-B7B0-13C251358B29}" name="Table35628293031" displayName="Table35628293031" ref="A1:H12" totalsRowShown="0" headerRowDxfId="533" dataDxfId="531" headerRowBorderDxfId="532" tableBorderDxfId="530" totalsRowBorderDxfId="529">
  <tableColumns count="8">
    <tableColumn id="1" xr3:uid="{5C6A696D-6684-455A-BE42-09C7713A887E}" name="Provide solutions to connect employees to the information they require to effectively and efficiently undertake their roles, e.g. 4G/5G, wide area networks, local area networks." dataDxfId="528"/>
    <tableColumn id="2" xr3:uid="{04D3283F-8EE7-4A48-8BE3-FBA47EDB57DC}" name="Priority" dataDxfId="527"/>
    <tableColumn id="3" xr3:uid="{5C033976-3129-460E-AE4E-DF2873D6351E}" name="Impact" dataDxfId="526"/>
    <tableColumn id="4" xr3:uid="{7A5333BD-5B61-47E0-B654-5315B94FC3DF}" name="Level of Assurance" dataDxfId="525">
      <calculatedColumnFormula>IF(COUNTIF(D3:D50,"Non Compliant")&gt;0,"Non Compliant",IF(COUNTIF(D3:D50,"Partially Compliant")&gt;0,"Partially Compliant","Fully Compliant"))</calculatedColumnFormula>
    </tableColumn>
    <tableColumn id="5" xr3:uid="{FB94B068-EBD1-4696-9ECD-926D20251E2D}" name="Work assigned to" dataDxfId="524"/>
    <tableColumn id="6" xr3:uid="{AAAF48A8-5320-4190-828E-05EA27A7B7AB}" name="Projected date for completion" dataDxfId="523"/>
    <tableColumn id="7" xr3:uid="{37F34782-297F-405A-AC91-4D7BE3890F9B}" name="Description of work needing to be done" dataDxfId="522"/>
    <tableColumn id="8" xr3:uid="{285EFE38-1954-4887-8B47-03F36E9ECE61}" name="Evidence" dataDxfId="52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sheetPr codeName="Sheet1"/>
  <dimension ref="A1"/>
  <sheetViews>
    <sheetView workbookViewId="0">
      <selection activeCell="W50" sqref="W50"/>
    </sheetView>
  </sheetViews>
  <sheetFormatPr defaultRowHeight="15" x14ac:dyDescent="0.25"/>
  <sheetData/>
  <sheetProtection algorithmName="SHA-512" hashValue="Vx0L+DvitVuuGy+BPleXAQQOJm0gereo+169SoXPsiDcvS/SiqTGIJqnOeLd6XPFq1gVM/Qc1wSZ9JFotpy2Rg==" saltValue="syeczkDa8wG23nw05x4s7A==" spinCount="100000" sheet="1" objects="1" scenarios="1" select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F08FD-EEDA-464A-9FA0-38B01A4952C7}">
  <sheetPr codeName="Sheet10"/>
  <dimension ref="A1:H12"/>
  <sheetViews>
    <sheetView workbookViewId="0">
      <pane ySplit="1" topLeftCell="A2" activePane="bottomLeft" state="frozen"/>
      <selection activeCell="C5" sqref="C5:G5"/>
      <selection pane="bottomLeft"/>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61</v>
      </c>
      <c r="B1" s="29" t="s">
        <v>7</v>
      </c>
      <c r="C1" s="29" t="s">
        <v>8</v>
      </c>
      <c r="D1" s="29" t="s">
        <v>47</v>
      </c>
      <c r="E1" s="29" t="s">
        <v>14</v>
      </c>
      <c r="F1" s="29" t="s">
        <v>15</v>
      </c>
      <c r="G1" s="38" t="s">
        <v>16</v>
      </c>
      <c r="H1" s="26" t="s">
        <v>53</v>
      </c>
    </row>
    <row r="2" spans="1:8" s="30" customFormat="1" ht="39"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206" priority="10" operator="equal">
      <formula>"Low"</formula>
    </cfRule>
    <cfRule type="cellIs" dxfId="205" priority="11" operator="equal">
      <formula>"Medium"</formula>
    </cfRule>
    <cfRule type="cellIs" dxfId="204" priority="12" operator="equal">
      <formula>"High"</formula>
    </cfRule>
  </conditionalFormatting>
  <conditionalFormatting sqref="C2:C12">
    <cfRule type="cellIs" dxfId="203" priority="7" operator="equal">
      <formula>"Low"</formula>
    </cfRule>
    <cfRule type="cellIs" dxfId="202" priority="8" operator="equal">
      <formula>"Medium"</formula>
    </cfRule>
    <cfRule type="cellIs" dxfId="201"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8D0AA356-F5F9-4632-8DDA-4EE7AF50A9A2}">
            <xm:f>Lists!$C$4</xm:f>
            <x14:dxf>
              <font>
                <color auto="1"/>
              </font>
              <fill>
                <patternFill>
                  <bgColor rgb="FFFF3300"/>
                </patternFill>
              </fill>
            </x14:dxf>
          </x14:cfRule>
          <x14:cfRule type="cellIs" priority="2" operator="equal" id="{AF76C035-EEE1-4FB6-8482-D6B693A49552}">
            <xm:f>Lists!$C$3</xm:f>
            <x14:dxf>
              <font>
                <color auto="1"/>
              </font>
              <fill>
                <patternFill>
                  <bgColor rgb="FFFFC000"/>
                </patternFill>
              </fill>
            </x14:dxf>
          </x14:cfRule>
          <x14:cfRule type="cellIs" priority="3" operator="equal" id="{85DAE970-1C7B-4B74-A0A1-3A674356BCA3}">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A4FA5DE-D05D-40DC-B820-03BD44BF12D8}">
          <x14:formula1>
            <xm:f>Lists!$A$2:$A$4</xm:f>
          </x14:formula1>
          <xm:sqref>B2:B50</xm:sqref>
        </x14:dataValidation>
        <x14:dataValidation type="list" allowBlank="1" showInputMessage="1" showErrorMessage="1" xr:uid="{5E1B426C-6329-4D74-93A2-650680A5D411}">
          <x14:formula1>
            <xm:f>Lists!$B$2:$B$4</xm:f>
          </x14:formula1>
          <xm:sqref>C2:C50</xm:sqref>
        </x14:dataValidation>
        <x14:dataValidation type="list" allowBlank="1" showInputMessage="1" showErrorMessage="1" xr:uid="{043BA202-A7C3-40E3-AA5F-2F2929CE6439}">
          <x14:formula1>
            <xm:f>Lists!$C$2:$C$4</xm:f>
          </x14:formula1>
          <xm:sqref>D3:D50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A092A-F271-4CF1-8673-A6AD637917B7}">
  <sheetPr codeName="Sheet11"/>
  <dimension ref="A1:H12"/>
  <sheetViews>
    <sheetView workbookViewId="0">
      <pane ySplit="1" topLeftCell="A2" activePane="bottomLeft" state="frozen"/>
      <selection activeCell="C5" sqref="C5:G5"/>
      <selection pane="bottomLeft"/>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62</v>
      </c>
      <c r="B1" s="29" t="s">
        <v>7</v>
      </c>
      <c r="C1" s="29" t="s">
        <v>8</v>
      </c>
      <c r="D1" s="29" t="s">
        <v>47</v>
      </c>
      <c r="E1" s="29" t="s">
        <v>14</v>
      </c>
      <c r="F1" s="29" t="s">
        <v>15</v>
      </c>
      <c r="G1" s="38" t="s">
        <v>16</v>
      </c>
      <c r="H1" s="26" t="s">
        <v>53</v>
      </c>
    </row>
    <row r="2" spans="1:8" s="30" customFormat="1" ht="39"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197" priority="10" operator="equal">
      <formula>"Low"</formula>
    </cfRule>
    <cfRule type="cellIs" dxfId="196" priority="11" operator="equal">
      <formula>"Medium"</formula>
    </cfRule>
    <cfRule type="cellIs" dxfId="195" priority="12" operator="equal">
      <formula>"High"</formula>
    </cfRule>
  </conditionalFormatting>
  <conditionalFormatting sqref="C2:C12">
    <cfRule type="cellIs" dxfId="194" priority="7" operator="equal">
      <formula>"Low"</formula>
    </cfRule>
    <cfRule type="cellIs" dxfId="193" priority="8" operator="equal">
      <formula>"Medium"</formula>
    </cfRule>
    <cfRule type="cellIs" dxfId="192"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892C94B5-BE05-43EE-978E-EBA68A4AA085}">
            <xm:f>Lists!$C$4</xm:f>
            <x14:dxf>
              <font>
                <color auto="1"/>
              </font>
              <fill>
                <patternFill>
                  <bgColor rgb="FFFF3300"/>
                </patternFill>
              </fill>
            </x14:dxf>
          </x14:cfRule>
          <x14:cfRule type="cellIs" priority="2" operator="equal" id="{03CF9025-21C8-4457-9280-DC12B1178E20}">
            <xm:f>Lists!$C$3</xm:f>
            <x14:dxf>
              <font>
                <color auto="1"/>
              </font>
              <fill>
                <patternFill>
                  <bgColor rgb="FFFFC000"/>
                </patternFill>
              </fill>
            </x14:dxf>
          </x14:cfRule>
          <x14:cfRule type="cellIs" priority="3" operator="equal" id="{8A8B5A65-EA31-4464-9A3A-0A39FC02A5EB}">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5E59607-2BDC-4965-80D1-40D7819D8B20}">
          <x14:formula1>
            <xm:f>Lists!$C$2:$C$4</xm:f>
          </x14:formula1>
          <xm:sqref>D3:D50</xm:sqref>
        </x14:dataValidation>
        <x14:dataValidation type="list" allowBlank="1" showInputMessage="1" showErrorMessage="1" xr:uid="{975DD3E3-F70F-4EB2-887C-1E6E8C9A90A9}">
          <x14:formula1>
            <xm:f>Lists!$B$2:$B$4</xm:f>
          </x14:formula1>
          <xm:sqref>C2:C50</xm:sqref>
        </x14:dataValidation>
        <x14:dataValidation type="list" allowBlank="1" showInputMessage="1" showErrorMessage="1" xr:uid="{785CF369-E655-4428-ADD0-0EA28F3A394A}">
          <x14:formula1>
            <xm:f>Lists!$A$2:$A$4</xm:f>
          </x14:formula1>
          <xm:sqref>B2:B50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A76D-A7C7-45B9-8535-88822520430F}">
  <sheetPr codeName="Sheet12"/>
  <dimension ref="A1:H12"/>
  <sheetViews>
    <sheetView workbookViewId="0">
      <pane ySplit="1" topLeftCell="A2" activePane="bottomLeft" state="frozen"/>
      <selection activeCell="C5" sqref="C5:G5"/>
      <selection pane="bottomLeft" activeCell="A4" sqref="A4"/>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63</v>
      </c>
      <c r="B1" s="29" t="s">
        <v>7</v>
      </c>
      <c r="C1" s="29" t="s">
        <v>8</v>
      </c>
      <c r="D1" s="29" t="s">
        <v>47</v>
      </c>
      <c r="E1" s="29" t="s">
        <v>14</v>
      </c>
      <c r="F1" s="29" t="s">
        <v>15</v>
      </c>
      <c r="G1" s="38" t="s">
        <v>16</v>
      </c>
      <c r="H1" s="26" t="s">
        <v>53</v>
      </c>
    </row>
    <row r="2" spans="1:8" s="30" customFormat="1" ht="39"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188" priority="10" operator="equal">
      <formula>"Low"</formula>
    </cfRule>
    <cfRule type="cellIs" dxfId="187" priority="11" operator="equal">
      <formula>"Medium"</formula>
    </cfRule>
    <cfRule type="cellIs" dxfId="186" priority="12" operator="equal">
      <formula>"High"</formula>
    </cfRule>
  </conditionalFormatting>
  <conditionalFormatting sqref="C2:C12">
    <cfRule type="cellIs" dxfId="185" priority="7" operator="equal">
      <formula>"Low"</formula>
    </cfRule>
    <cfRule type="cellIs" dxfId="184" priority="8" operator="equal">
      <formula>"Medium"</formula>
    </cfRule>
    <cfRule type="cellIs" dxfId="183"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81F5F81B-DA02-4CD3-AB85-986C615B2779}">
            <xm:f>Lists!$C$4</xm:f>
            <x14:dxf>
              <font>
                <color auto="1"/>
              </font>
              <fill>
                <patternFill>
                  <bgColor rgb="FFFF3300"/>
                </patternFill>
              </fill>
            </x14:dxf>
          </x14:cfRule>
          <x14:cfRule type="cellIs" priority="2" operator="equal" id="{7226A7B3-0E19-4275-BA8A-BD9CED2621A0}">
            <xm:f>Lists!$C$3</xm:f>
            <x14:dxf>
              <font>
                <color auto="1"/>
              </font>
              <fill>
                <patternFill>
                  <bgColor rgb="FFFFC000"/>
                </patternFill>
              </fill>
            </x14:dxf>
          </x14:cfRule>
          <x14:cfRule type="cellIs" priority="3" operator="equal" id="{356AC67D-95E0-4BDC-BEFE-C0866BC19E2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84DB8BA-717B-45CA-A5E4-52CF8C454B32}">
          <x14:formula1>
            <xm:f>Lists!$A$2:$A$4</xm:f>
          </x14:formula1>
          <xm:sqref>B2:B50</xm:sqref>
        </x14:dataValidation>
        <x14:dataValidation type="list" allowBlank="1" showInputMessage="1" showErrorMessage="1" xr:uid="{15C79ABE-BE66-4B31-BC72-0AFB51E9943E}">
          <x14:formula1>
            <xm:f>Lists!$B$2:$B$4</xm:f>
          </x14:formula1>
          <xm:sqref>C2:C50</xm:sqref>
        </x14:dataValidation>
        <x14:dataValidation type="list" allowBlank="1" showInputMessage="1" showErrorMessage="1" xr:uid="{0F2AB9F3-4FAD-46A1-853A-1745E7DA2F19}">
          <x14:formula1>
            <xm:f>Lists!$C$2:$C$4</xm:f>
          </x14:formula1>
          <xm:sqref>D3:D50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45535-A754-4274-A90B-B9B92D1439B9}">
  <sheetPr codeName="Sheet13"/>
  <dimension ref="A1:H12"/>
  <sheetViews>
    <sheetView workbookViewId="0">
      <pane ySplit="1" topLeftCell="A2" activePane="bottomLeft" state="frozen"/>
      <selection activeCell="C5" sqref="C5:G5"/>
      <selection pane="bottomLeft"/>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64</v>
      </c>
      <c r="B1" s="29" t="s">
        <v>7</v>
      </c>
      <c r="C1" s="29" t="s">
        <v>8</v>
      </c>
      <c r="D1" s="29" t="s">
        <v>47</v>
      </c>
      <c r="E1" s="29" t="s">
        <v>14</v>
      </c>
      <c r="F1" s="29" t="s">
        <v>15</v>
      </c>
      <c r="G1" s="38" t="s">
        <v>16</v>
      </c>
      <c r="H1" s="26" t="s">
        <v>53</v>
      </c>
    </row>
    <row r="2" spans="1:8" s="30" customFormat="1" ht="39"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179" priority="10" operator="equal">
      <formula>"Low"</formula>
    </cfRule>
    <cfRule type="cellIs" dxfId="178" priority="11" operator="equal">
      <formula>"Medium"</formula>
    </cfRule>
    <cfRule type="cellIs" dxfId="177" priority="12" operator="equal">
      <formula>"High"</formula>
    </cfRule>
  </conditionalFormatting>
  <conditionalFormatting sqref="C2:C12">
    <cfRule type="cellIs" dxfId="176" priority="7" operator="equal">
      <formula>"Low"</formula>
    </cfRule>
    <cfRule type="cellIs" dxfId="175" priority="8" operator="equal">
      <formula>"Medium"</formula>
    </cfRule>
    <cfRule type="cellIs" dxfId="174"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0EC204E3-5D74-4198-8B0B-388E47EC6E4C}">
            <xm:f>Lists!$C$4</xm:f>
            <x14:dxf>
              <font>
                <color auto="1"/>
              </font>
              <fill>
                <patternFill>
                  <bgColor rgb="FFFF3300"/>
                </patternFill>
              </fill>
            </x14:dxf>
          </x14:cfRule>
          <x14:cfRule type="cellIs" priority="2" operator="equal" id="{B3FA35DD-CF9A-4EEA-AD74-5C7AC1C059BF}">
            <xm:f>Lists!$C$3</xm:f>
            <x14:dxf>
              <font>
                <color auto="1"/>
              </font>
              <fill>
                <patternFill>
                  <bgColor rgb="FFFFC000"/>
                </patternFill>
              </fill>
            </x14:dxf>
          </x14:cfRule>
          <x14:cfRule type="cellIs" priority="3" operator="equal" id="{9FFA9ED2-B177-495A-AA62-EE331DFA5B8C}">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6709373-2D20-424C-8534-DBCFFA8EDFA6}">
          <x14:formula1>
            <xm:f>Lists!$C$2:$C$4</xm:f>
          </x14:formula1>
          <xm:sqref>D3:D50</xm:sqref>
        </x14:dataValidation>
        <x14:dataValidation type="list" allowBlank="1" showInputMessage="1" showErrorMessage="1" xr:uid="{04772C73-029B-49A1-ABF3-C49223A6ABF7}">
          <x14:formula1>
            <xm:f>Lists!$B$2:$B$4</xm:f>
          </x14:formula1>
          <xm:sqref>C2:C50</xm:sqref>
        </x14:dataValidation>
        <x14:dataValidation type="list" allowBlank="1" showInputMessage="1" showErrorMessage="1" xr:uid="{C592CB60-01CE-43C7-B766-ABDE64DA9AAE}">
          <x14:formula1>
            <xm:f>Lists!$A$2:$A$4</xm:f>
          </x14:formula1>
          <xm:sqref>B2:B50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46637-0DE2-4529-922A-5B0B1668DDA1}">
  <sheetPr codeName="Sheet14"/>
  <dimension ref="A1:H12"/>
  <sheetViews>
    <sheetView workbookViewId="0">
      <pane ySplit="1" topLeftCell="A2" activePane="bottomLeft" state="frozen"/>
      <selection activeCell="C5" sqref="C5:G5"/>
      <selection pane="bottomLeft"/>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65</v>
      </c>
      <c r="B1" s="29" t="s">
        <v>7</v>
      </c>
      <c r="C1" s="29" t="s">
        <v>8</v>
      </c>
      <c r="D1" s="29" t="s">
        <v>47</v>
      </c>
      <c r="E1" s="29" t="s">
        <v>14</v>
      </c>
      <c r="F1" s="29" t="s">
        <v>15</v>
      </c>
      <c r="G1" s="38" t="s">
        <v>16</v>
      </c>
      <c r="H1" s="26" t="s">
        <v>53</v>
      </c>
    </row>
    <row r="2" spans="1:8" s="30" customFormat="1" ht="39"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170" priority="10" operator="equal">
      <formula>"Low"</formula>
    </cfRule>
    <cfRule type="cellIs" dxfId="169" priority="11" operator="equal">
      <formula>"Medium"</formula>
    </cfRule>
    <cfRule type="cellIs" dxfId="168" priority="12" operator="equal">
      <formula>"High"</formula>
    </cfRule>
  </conditionalFormatting>
  <conditionalFormatting sqref="C2:C12">
    <cfRule type="cellIs" dxfId="167" priority="7" operator="equal">
      <formula>"Low"</formula>
    </cfRule>
    <cfRule type="cellIs" dxfId="166" priority="8" operator="equal">
      <formula>"Medium"</formula>
    </cfRule>
    <cfRule type="cellIs" dxfId="165"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33D2818D-FE7F-4111-A4DA-F960B003C205}">
            <xm:f>Lists!$C$4</xm:f>
            <x14:dxf>
              <font>
                <color auto="1"/>
              </font>
              <fill>
                <patternFill>
                  <bgColor rgb="FFFF3300"/>
                </patternFill>
              </fill>
            </x14:dxf>
          </x14:cfRule>
          <x14:cfRule type="cellIs" priority="2" operator="equal" id="{71848815-8646-4D95-9662-B351FCB9B15C}">
            <xm:f>Lists!$C$3</xm:f>
            <x14:dxf>
              <font>
                <color auto="1"/>
              </font>
              <fill>
                <patternFill>
                  <bgColor rgb="FFFFC000"/>
                </patternFill>
              </fill>
            </x14:dxf>
          </x14:cfRule>
          <x14:cfRule type="cellIs" priority="3" operator="equal" id="{44C6EEC0-3D07-4446-88D5-220ADB01F632}">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974288B-BD45-4C1B-A33C-8069C436BE8B}">
          <x14:formula1>
            <xm:f>Lists!$A$2:$A$4</xm:f>
          </x14:formula1>
          <xm:sqref>B2:B50</xm:sqref>
        </x14:dataValidation>
        <x14:dataValidation type="list" allowBlank="1" showInputMessage="1" showErrorMessage="1" xr:uid="{D8C25584-FA79-4083-AFC9-EC9977DEA7A6}">
          <x14:formula1>
            <xm:f>Lists!$B$2:$B$4</xm:f>
          </x14:formula1>
          <xm:sqref>C2:C50</xm:sqref>
        </x14:dataValidation>
        <x14:dataValidation type="list" allowBlank="1" showInputMessage="1" showErrorMessage="1" xr:uid="{D3D57529-0AC4-40CD-A497-08C1B8E80698}">
          <x14:formula1>
            <xm:f>Lists!$C$2:$C$4</xm:f>
          </x14:formula1>
          <xm:sqref>D3:D50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sheetPr codeName="Sheet15"/>
  <dimension ref="A1:H50"/>
  <sheetViews>
    <sheetView workbookViewId="0">
      <pane ySplit="1" topLeftCell="A2" activePane="bottomLeft" state="frozen"/>
      <selection activeCell="C5" sqref="C5:G5"/>
      <selection pane="bottomLeft" activeCell="A3" sqref="A3"/>
    </sheetView>
  </sheetViews>
  <sheetFormatPr defaultColWidth="9" defaultRowHeight="18"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66</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row r="13" spans="1:8" ht="39" customHeight="1" x14ac:dyDescent="0.25"/>
    <row r="14" spans="1:8" ht="39" customHeight="1" x14ac:dyDescent="0.25"/>
    <row r="15" spans="1:8" ht="39" customHeight="1" x14ac:dyDescent="0.25"/>
    <row r="16" spans="1:8" ht="39" customHeight="1" x14ac:dyDescent="0.25"/>
    <row r="17" ht="39" customHeight="1" x14ac:dyDescent="0.25"/>
    <row r="18" ht="39" customHeight="1" x14ac:dyDescent="0.25"/>
    <row r="19" ht="39" customHeight="1" x14ac:dyDescent="0.25"/>
    <row r="20" ht="39" customHeight="1" x14ac:dyDescent="0.25"/>
    <row r="21" ht="39" customHeight="1" x14ac:dyDescent="0.25"/>
    <row r="22" ht="39" customHeight="1" x14ac:dyDescent="0.25"/>
    <row r="23" ht="39" customHeight="1" x14ac:dyDescent="0.25"/>
    <row r="24" ht="39" customHeight="1" x14ac:dyDescent="0.25"/>
    <row r="25" ht="39" customHeight="1" x14ac:dyDescent="0.25"/>
    <row r="26" ht="39" customHeight="1" x14ac:dyDescent="0.25"/>
    <row r="27" ht="39" customHeight="1" x14ac:dyDescent="0.25"/>
    <row r="28" ht="39" customHeight="1" x14ac:dyDescent="0.25"/>
    <row r="29" ht="39" customHeight="1" x14ac:dyDescent="0.25"/>
    <row r="30" ht="39" customHeight="1" x14ac:dyDescent="0.25"/>
    <row r="31" ht="39" customHeight="1" x14ac:dyDescent="0.25"/>
    <row r="32" ht="39" customHeight="1" x14ac:dyDescent="0.25"/>
    <row r="33" ht="39" customHeight="1" x14ac:dyDescent="0.25"/>
    <row r="34" ht="39" customHeight="1" x14ac:dyDescent="0.25"/>
    <row r="35" ht="39" customHeight="1" x14ac:dyDescent="0.25"/>
    <row r="36" ht="39" customHeight="1" x14ac:dyDescent="0.25"/>
    <row r="37" ht="39" customHeight="1" x14ac:dyDescent="0.25"/>
    <row r="38" ht="39" customHeight="1" x14ac:dyDescent="0.25"/>
    <row r="39" ht="39" customHeight="1" x14ac:dyDescent="0.25"/>
    <row r="40" ht="39" customHeight="1" x14ac:dyDescent="0.25"/>
    <row r="41" ht="39" customHeight="1" x14ac:dyDescent="0.25"/>
    <row r="42" ht="39" customHeight="1" x14ac:dyDescent="0.25"/>
    <row r="43" ht="39" customHeight="1" x14ac:dyDescent="0.25"/>
    <row r="44" ht="39" customHeight="1" x14ac:dyDescent="0.25"/>
    <row r="45" ht="39" customHeight="1" x14ac:dyDescent="0.25"/>
    <row r="46" ht="39" customHeight="1" x14ac:dyDescent="0.25"/>
    <row r="47" ht="39" customHeight="1" x14ac:dyDescent="0.25"/>
    <row r="48" ht="39" customHeight="1" x14ac:dyDescent="0.25"/>
    <row r="49" ht="39" customHeight="1" x14ac:dyDescent="0.25"/>
    <row r="50" ht="39" customHeight="1" x14ac:dyDescent="0.25"/>
  </sheetData>
  <phoneticPr fontId="2" type="noConversion"/>
  <conditionalFormatting sqref="B2:B12">
    <cfRule type="cellIs" dxfId="161" priority="10" operator="equal">
      <formula>"Low"</formula>
    </cfRule>
    <cfRule type="cellIs" dxfId="160" priority="11" operator="equal">
      <formula>"Medium"</formula>
    </cfRule>
    <cfRule type="cellIs" dxfId="159" priority="12" operator="equal">
      <formula>"High"</formula>
    </cfRule>
  </conditionalFormatting>
  <conditionalFormatting sqref="C2:C12">
    <cfRule type="cellIs" dxfId="158" priority="7" operator="equal">
      <formula>"Low"</formula>
    </cfRule>
    <cfRule type="cellIs" dxfId="157" priority="8" operator="equal">
      <formula>"Medium"</formula>
    </cfRule>
    <cfRule type="cellIs" dxfId="156"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5152F9BA-6E4B-4E81-9842-465B4BB990F3}">
            <xm:f>Lists!$C$4</xm:f>
            <x14:dxf>
              <font>
                <color auto="1"/>
              </font>
              <fill>
                <patternFill>
                  <bgColor rgb="FFFF3300"/>
                </patternFill>
              </fill>
            </x14:dxf>
          </x14:cfRule>
          <x14:cfRule type="cellIs" priority="2" operator="equal" id="{3CD78B65-020C-4C43-972C-F685F9898EDE}">
            <xm:f>Lists!$C$3</xm:f>
            <x14:dxf>
              <font>
                <color auto="1"/>
              </font>
              <fill>
                <patternFill>
                  <bgColor rgb="FFFFC000"/>
                </patternFill>
              </fill>
            </x14:dxf>
          </x14:cfRule>
          <x14:cfRule type="cellIs" priority="3" operator="equal" id="{DE7BB66E-E5CD-4D53-94CF-073D31C956E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sheetPr codeName="Sheet16"/>
  <dimension ref="A1:H50"/>
  <sheetViews>
    <sheetView workbookViewId="0">
      <pane ySplit="1" topLeftCell="A2" activePane="bottomLeft" state="frozen"/>
      <selection activeCell="C5" sqref="C5:G5"/>
      <selection pane="bottomLeft" activeCell="A5" sqref="A5"/>
    </sheetView>
  </sheetViews>
  <sheetFormatPr defaultColWidth="9" defaultRowHeight="18"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67</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row r="13" spans="1:8" ht="39" customHeight="1" x14ac:dyDescent="0.25"/>
    <row r="14" spans="1:8" ht="39" customHeight="1" x14ac:dyDescent="0.25"/>
    <row r="15" spans="1:8" ht="39" customHeight="1" x14ac:dyDescent="0.25"/>
    <row r="16" spans="1:8" ht="39" customHeight="1" x14ac:dyDescent="0.25"/>
    <row r="17" ht="39" customHeight="1" x14ac:dyDescent="0.25"/>
    <row r="18" ht="39" customHeight="1" x14ac:dyDescent="0.25"/>
    <row r="19" ht="39" customHeight="1" x14ac:dyDescent="0.25"/>
    <row r="20" ht="39" customHeight="1" x14ac:dyDescent="0.25"/>
    <row r="21" ht="39" customHeight="1" x14ac:dyDescent="0.25"/>
    <row r="22" ht="39" customHeight="1" x14ac:dyDescent="0.25"/>
    <row r="23" ht="39" customHeight="1" x14ac:dyDescent="0.25"/>
    <row r="24" ht="39" customHeight="1" x14ac:dyDescent="0.25"/>
    <row r="25" ht="39" customHeight="1" x14ac:dyDescent="0.25"/>
    <row r="26" ht="39" customHeight="1" x14ac:dyDescent="0.25"/>
    <row r="27" ht="39" customHeight="1" x14ac:dyDescent="0.25"/>
    <row r="28" ht="39" customHeight="1" x14ac:dyDescent="0.25"/>
    <row r="29" ht="39" customHeight="1" x14ac:dyDescent="0.25"/>
    <row r="30" ht="39" customHeight="1" x14ac:dyDescent="0.25"/>
    <row r="31" ht="39" customHeight="1" x14ac:dyDescent="0.25"/>
    <row r="32" ht="39" customHeight="1" x14ac:dyDescent="0.25"/>
    <row r="33" ht="39" customHeight="1" x14ac:dyDescent="0.25"/>
    <row r="34" ht="39" customHeight="1" x14ac:dyDescent="0.25"/>
    <row r="35" ht="39" customHeight="1" x14ac:dyDescent="0.25"/>
    <row r="36" ht="39" customHeight="1" x14ac:dyDescent="0.25"/>
    <row r="37" ht="39" customHeight="1" x14ac:dyDescent="0.25"/>
    <row r="38" ht="39" customHeight="1" x14ac:dyDescent="0.25"/>
    <row r="39" ht="39" customHeight="1" x14ac:dyDescent="0.25"/>
    <row r="40" ht="39" customHeight="1" x14ac:dyDescent="0.25"/>
    <row r="41" ht="39" customHeight="1" x14ac:dyDescent="0.25"/>
    <row r="42" ht="39" customHeight="1" x14ac:dyDescent="0.25"/>
    <row r="43" ht="39" customHeight="1" x14ac:dyDescent="0.25"/>
    <row r="44" ht="39" customHeight="1" x14ac:dyDescent="0.25"/>
    <row r="45" ht="39" customHeight="1" x14ac:dyDescent="0.25"/>
    <row r="46" ht="39" customHeight="1" x14ac:dyDescent="0.25"/>
    <row r="47" ht="39" customHeight="1" x14ac:dyDescent="0.25"/>
    <row r="48" ht="39" customHeight="1" x14ac:dyDescent="0.25"/>
    <row r="49" ht="39" customHeight="1" x14ac:dyDescent="0.25"/>
    <row r="50" ht="39" customHeight="1" x14ac:dyDescent="0.25"/>
  </sheetData>
  <phoneticPr fontId="2" type="noConversion"/>
  <conditionalFormatting sqref="B2:B12">
    <cfRule type="cellIs" dxfId="152" priority="10" operator="equal">
      <formula>"Low"</formula>
    </cfRule>
    <cfRule type="cellIs" dxfId="151" priority="11" operator="equal">
      <formula>"Medium"</formula>
    </cfRule>
    <cfRule type="cellIs" dxfId="150" priority="12" operator="equal">
      <formula>"High"</formula>
    </cfRule>
  </conditionalFormatting>
  <conditionalFormatting sqref="C2:C12">
    <cfRule type="cellIs" dxfId="149" priority="7" operator="equal">
      <formula>"Low"</formula>
    </cfRule>
    <cfRule type="cellIs" dxfId="148" priority="8" operator="equal">
      <formula>"Medium"</formula>
    </cfRule>
    <cfRule type="cellIs" dxfId="147"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5F52CDDE-75CB-4BBC-85EC-301BFE9CBCE4}">
            <xm:f>Lists!$C$4</xm:f>
            <x14:dxf>
              <font>
                <color auto="1"/>
              </font>
              <fill>
                <patternFill>
                  <bgColor rgb="FFFF3300"/>
                </patternFill>
              </fill>
            </x14:dxf>
          </x14:cfRule>
          <x14:cfRule type="cellIs" priority="2" operator="equal" id="{AA780B28-D2FA-4431-A9B9-BDB9DC7BA76B}">
            <xm:f>Lists!$C$3</xm:f>
            <x14:dxf>
              <font>
                <color auto="1"/>
              </font>
              <fill>
                <patternFill>
                  <bgColor rgb="FFFFC000"/>
                </patternFill>
              </fill>
            </x14:dxf>
          </x14:cfRule>
          <x14:cfRule type="cellIs" priority="3" operator="equal" id="{207B62C5-64DC-475B-8395-F75BE27ED59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sheetPr codeName="Sheet17"/>
  <dimension ref="A1:H12"/>
  <sheetViews>
    <sheetView workbookViewId="0">
      <pane ySplit="1" topLeftCell="A2" activePane="bottomLeft" state="frozen"/>
      <selection activeCell="C5" sqref="C5:G5"/>
      <selection pane="bottomLeft" activeCell="C9" sqref="C9"/>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68</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143" priority="10" operator="equal">
      <formula>"Low"</formula>
    </cfRule>
    <cfRule type="cellIs" dxfId="142" priority="11" operator="equal">
      <formula>"Medium"</formula>
    </cfRule>
    <cfRule type="cellIs" dxfId="141" priority="12" operator="equal">
      <formula>"High"</formula>
    </cfRule>
  </conditionalFormatting>
  <conditionalFormatting sqref="C2:C12">
    <cfRule type="cellIs" dxfId="140" priority="7" operator="equal">
      <formula>"Low"</formula>
    </cfRule>
    <cfRule type="cellIs" dxfId="139" priority="8" operator="equal">
      <formula>"Medium"</formula>
    </cfRule>
    <cfRule type="cellIs" dxfId="138"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3A3594F5-DF69-4182-B244-BA42FE83189F}">
            <xm:f>Lists!$C$4</xm:f>
            <x14:dxf>
              <font>
                <color auto="1"/>
              </font>
              <fill>
                <patternFill>
                  <bgColor rgb="FFFF3300"/>
                </patternFill>
              </fill>
            </x14:dxf>
          </x14:cfRule>
          <x14:cfRule type="cellIs" priority="2" operator="equal" id="{F844AFC0-28E6-4C88-9FBE-576EC5194595}">
            <xm:f>Lists!$C$3</xm:f>
            <x14:dxf>
              <font>
                <color auto="1"/>
              </font>
              <fill>
                <patternFill>
                  <bgColor rgb="FFFFC000"/>
                </patternFill>
              </fill>
            </x14:dxf>
          </x14:cfRule>
          <x14:cfRule type="cellIs" priority="3" operator="equal" id="{60974E41-555E-4BBF-879E-168CB35A967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03F337-C2FB-40AB-82F3-28E8D08DB953}">
          <x14:formula1>
            <xm:f>Lists!$C$2:$C$4</xm:f>
          </x14:formula1>
          <xm:sqref>D3:D50</xm:sqref>
        </x14:dataValidation>
        <x14:dataValidation type="list" allowBlank="1" showInputMessage="1" showErrorMessage="1" xr:uid="{7CF32DC5-9E94-4433-9458-BEF850214BD0}">
          <x14:formula1>
            <xm:f>Lists!$B$2:$B$4</xm:f>
          </x14:formula1>
          <xm:sqref>C2:C50</xm:sqref>
        </x14:dataValidation>
        <x14:dataValidation type="list" allowBlank="1" showInputMessage="1" showErrorMessage="1" xr:uid="{CB587238-3A58-4743-8D8F-186BCF390787}">
          <x14:formula1>
            <xm:f>Lists!$A$2:$A$4</xm:f>
          </x14:formula1>
          <xm:sqref>B2:B50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sheetPr codeName="Sheet18"/>
  <dimension ref="A1:H12"/>
  <sheetViews>
    <sheetView workbookViewId="0">
      <pane ySplit="1" topLeftCell="A2" activePane="bottomLeft" state="frozen"/>
      <selection activeCell="C5" sqref="C5:G5"/>
      <selection pane="bottomLeft"/>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69</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134" priority="10" operator="equal">
      <formula>"Low"</formula>
    </cfRule>
    <cfRule type="cellIs" dxfId="133" priority="11" operator="equal">
      <formula>"Medium"</formula>
    </cfRule>
    <cfRule type="cellIs" dxfId="132" priority="12" operator="equal">
      <formula>"High"</formula>
    </cfRule>
  </conditionalFormatting>
  <conditionalFormatting sqref="C2:C12">
    <cfRule type="cellIs" dxfId="131" priority="7" operator="equal">
      <formula>"Low"</formula>
    </cfRule>
    <cfRule type="cellIs" dxfId="130" priority="8" operator="equal">
      <formula>"Medium"</formula>
    </cfRule>
    <cfRule type="cellIs" dxfId="129"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E518BB7-45F3-4B21-AD4B-6C11745CAF71}">
            <xm:f>Lists!$C$4</xm:f>
            <x14:dxf>
              <font>
                <color auto="1"/>
              </font>
              <fill>
                <patternFill>
                  <bgColor rgb="FFFF3300"/>
                </patternFill>
              </fill>
            </x14:dxf>
          </x14:cfRule>
          <x14:cfRule type="cellIs" priority="2" operator="equal" id="{8498A199-1F37-4D36-BA28-7955964A0F6B}">
            <xm:f>Lists!$C$3</xm:f>
            <x14:dxf>
              <font>
                <color auto="1"/>
              </font>
              <fill>
                <patternFill>
                  <bgColor rgb="FFFFC000"/>
                </patternFill>
              </fill>
            </x14:dxf>
          </x14:cfRule>
          <x14:cfRule type="cellIs" priority="3" operator="equal" id="{C4A9BC5F-6E36-47E3-8361-7751502D18B6}">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1DA1C-0C35-479A-955D-7CA9C8C6899C}">
  <sheetPr codeName="Sheet19"/>
  <dimension ref="A1:H12"/>
  <sheetViews>
    <sheetView workbookViewId="0">
      <pane ySplit="1" topLeftCell="A2" activePane="bottomLeft" state="frozen"/>
      <selection activeCell="C5" sqref="C5:G5"/>
      <selection pane="bottomLeft" activeCell="A4" sqref="A4"/>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153.75" customHeight="1" x14ac:dyDescent="0.25">
      <c r="A1" s="28" t="s">
        <v>60</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125" priority="10" operator="equal">
      <formula>"Low"</formula>
    </cfRule>
    <cfRule type="cellIs" dxfId="124" priority="11" operator="equal">
      <formula>"Medium"</formula>
    </cfRule>
    <cfRule type="cellIs" dxfId="123" priority="12" operator="equal">
      <formula>"High"</formula>
    </cfRule>
  </conditionalFormatting>
  <conditionalFormatting sqref="C2:C12">
    <cfRule type="cellIs" dxfId="122" priority="7" operator="equal">
      <formula>"Low"</formula>
    </cfRule>
    <cfRule type="cellIs" dxfId="121" priority="8" operator="equal">
      <formula>"Medium"</formula>
    </cfRule>
    <cfRule type="cellIs" dxfId="120" priority="9" operator="equal">
      <formula>"High"</formula>
    </cfRule>
  </conditionalFormatting>
  <pageMargins left="0.7" right="0.7" top="0.75" bottom="0.75" header="0.3" footer="0.3"/>
  <pageSetup paperSize="9" orientation="portrait" verticalDpi="0" r:id="rId1"/>
  <ignoredErrors>
    <ignoredError sqref="D12" calculatedColum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67CFCB4A-6861-4A10-874D-908D6605612A}">
            <xm:f>Lists!$C$4</xm:f>
            <x14:dxf>
              <font>
                <color auto="1"/>
              </font>
              <fill>
                <patternFill>
                  <bgColor rgb="FFFF3300"/>
                </patternFill>
              </fill>
            </x14:dxf>
          </x14:cfRule>
          <x14:cfRule type="cellIs" priority="2" operator="equal" id="{2EB2AE4A-C894-4216-9001-4CDCDB5F81FB}">
            <xm:f>Lists!$C$3</xm:f>
            <x14:dxf>
              <font>
                <color auto="1"/>
              </font>
              <fill>
                <patternFill>
                  <bgColor rgb="FFFFC000"/>
                </patternFill>
              </fill>
            </x14:dxf>
          </x14:cfRule>
          <x14:cfRule type="cellIs" priority="3" operator="equal" id="{564E18A2-D0E8-4E68-AE21-DEC3F70AC6DB}">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41CA629-E53D-493C-92B6-1F7785B2FD0D}">
          <x14:formula1>
            <xm:f>Lists!$C$2:$C$4</xm:f>
          </x14:formula1>
          <xm:sqref>D3:D50</xm:sqref>
        </x14:dataValidation>
        <x14:dataValidation type="list" allowBlank="1" showInputMessage="1" showErrorMessage="1" xr:uid="{4D6B24EC-82D7-46B9-92A5-D63507F11C8F}">
          <x14:formula1>
            <xm:f>Lists!$B$2:$B$4</xm:f>
          </x14:formula1>
          <xm:sqref>C2:C50</xm:sqref>
        </x14:dataValidation>
        <x14:dataValidation type="list" allowBlank="1" showInputMessage="1" showErrorMessage="1" xr:uid="{382A44DF-1A5A-4043-8243-6EC757AEA30F}">
          <x14:formula1>
            <xm:f>Lists!$A$2:$A$4</xm:f>
          </x14:formula1>
          <xm:sqref>B2:B50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codeName="Sheet2">
    <tabColor rgb="FFFF0000"/>
  </sheetPr>
  <dimension ref="A2:L55"/>
  <sheetViews>
    <sheetView showGridLines="0" tabSelected="1" topLeftCell="A29" zoomScale="90" zoomScaleNormal="90" workbookViewId="0">
      <selection activeCell="C5" sqref="C5:G5"/>
    </sheetView>
  </sheetViews>
  <sheetFormatPr defaultColWidth="9" defaultRowHeight="18" customHeight="1" x14ac:dyDescent="0.25"/>
  <cols>
    <col min="1" max="1" width="9" style="2"/>
    <col min="2" max="2" width="57" style="2" customWidth="1"/>
    <col min="3" max="8" width="8.7109375" style="2" customWidth="1"/>
    <col min="9" max="11" width="10" style="2" customWidth="1"/>
    <col min="12" max="12" width="11.140625" style="2" customWidth="1"/>
    <col min="13" max="16384" width="9" style="2"/>
  </cols>
  <sheetData>
    <row r="2" spans="1:12" ht="72.75" customHeight="1" x14ac:dyDescent="0.25"/>
    <row r="3" spans="1:12" ht="18" customHeight="1" thickBot="1" x14ac:dyDescent="0.3"/>
    <row r="4" spans="1:12" ht="20.65" customHeight="1" thickTop="1" thickBot="1" x14ac:dyDescent="0.3">
      <c r="B4" s="82" t="s">
        <v>0</v>
      </c>
      <c r="C4" s="82"/>
      <c r="D4" s="82"/>
      <c r="E4" s="82"/>
      <c r="F4" s="82"/>
      <c r="G4" s="82"/>
      <c r="I4" s="72" t="s">
        <v>51</v>
      </c>
      <c r="J4" s="73"/>
      <c r="K4" s="73"/>
      <c r="L4" s="74"/>
    </row>
    <row r="5" spans="1:12" ht="20.65" customHeight="1" thickBot="1" x14ac:dyDescent="0.3">
      <c r="B5" s="58" t="s">
        <v>1</v>
      </c>
      <c r="C5" s="81"/>
      <c r="D5" s="81"/>
      <c r="E5" s="81"/>
      <c r="F5" s="81"/>
      <c r="G5" s="81"/>
      <c r="I5" s="75"/>
      <c r="J5" s="76"/>
      <c r="K5" s="76"/>
      <c r="L5" s="77"/>
    </row>
    <row r="6" spans="1:12" ht="20.65" customHeight="1" thickBot="1" x14ac:dyDescent="0.3">
      <c r="B6" s="58" t="s">
        <v>2</v>
      </c>
      <c r="C6" s="81"/>
      <c r="D6" s="81"/>
      <c r="E6" s="81"/>
      <c r="F6" s="81"/>
      <c r="G6" s="81"/>
      <c r="I6" s="75"/>
      <c r="J6" s="76"/>
      <c r="K6" s="76"/>
      <c r="L6" s="77"/>
    </row>
    <row r="7" spans="1:12" ht="20.65" customHeight="1" thickBot="1" x14ac:dyDescent="0.3">
      <c r="B7" s="58" t="s">
        <v>3</v>
      </c>
      <c r="C7" s="81"/>
      <c r="D7" s="81"/>
      <c r="E7" s="81"/>
      <c r="F7" s="81"/>
      <c r="G7" s="81"/>
      <c r="I7" s="75"/>
      <c r="J7" s="76"/>
      <c r="K7" s="76"/>
      <c r="L7" s="77"/>
    </row>
    <row r="8" spans="1:12" ht="20.65" customHeight="1" thickBot="1" x14ac:dyDescent="0.3">
      <c r="B8" s="58" t="s">
        <v>4</v>
      </c>
      <c r="C8" s="81"/>
      <c r="D8" s="81"/>
      <c r="E8" s="81"/>
      <c r="F8" s="81"/>
      <c r="G8" s="81"/>
      <c r="I8" s="78"/>
      <c r="J8" s="79"/>
      <c r="K8" s="79"/>
      <c r="L8" s="80"/>
    </row>
    <row r="9" spans="1:12" ht="18" customHeight="1" x14ac:dyDescent="0.25">
      <c r="B9" s="17"/>
      <c r="C9" s="17"/>
      <c r="D9"/>
    </row>
    <row r="10" spans="1:12" ht="18" customHeight="1" x14ac:dyDescent="0.25">
      <c r="A10" s="83" t="s">
        <v>5</v>
      </c>
      <c r="B10" s="83" t="s">
        <v>6</v>
      </c>
      <c r="C10" s="87" t="s">
        <v>7</v>
      </c>
      <c r="D10" s="87"/>
      <c r="E10" s="87"/>
      <c r="F10" s="88" t="s">
        <v>8</v>
      </c>
      <c r="G10" s="88"/>
      <c r="H10" s="88"/>
      <c r="I10" s="84" t="s">
        <v>47</v>
      </c>
      <c r="J10" s="85"/>
      <c r="K10" s="85"/>
      <c r="L10" s="86"/>
    </row>
    <row r="11" spans="1:12" s="5" customFormat="1" ht="31.15" customHeight="1" x14ac:dyDescent="0.25">
      <c r="A11" s="83"/>
      <c r="B11" s="83"/>
      <c r="C11" s="6" t="s">
        <v>9</v>
      </c>
      <c r="D11" s="7" t="s">
        <v>10</v>
      </c>
      <c r="E11" s="8" t="s">
        <v>11</v>
      </c>
      <c r="F11" s="6" t="s">
        <v>9</v>
      </c>
      <c r="G11" s="7" t="s">
        <v>10</v>
      </c>
      <c r="H11" s="8" t="s">
        <v>11</v>
      </c>
      <c r="I11" s="9" t="s">
        <v>48</v>
      </c>
      <c r="J11" s="10" t="s">
        <v>49</v>
      </c>
      <c r="K11" s="11" t="s">
        <v>50</v>
      </c>
      <c r="L11" s="13" t="s">
        <v>12</v>
      </c>
    </row>
    <row r="12" spans="1:12" s="5" customFormat="1" ht="31.15" customHeight="1" x14ac:dyDescent="0.25">
      <c r="A12" s="69" t="s">
        <v>21</v>
      </c>
      <c r="B12" s="70"/>
      <c r="C12" s="70"/>
      <c r="D12" s="70"/>
      <c r="E12" s="70"/>
      <c r="F12" s="70"/>
      <c r="G12" s="70"/>
      <c r="H12" s="70"/>
      <c r="I12" s="70"/>
      <c r="J12" s="70"/>
      <c r="K12" s="70"/>
      <c r="L12" s="71"/>
    </row>
    <row r="13" spans="1:12" ht="30" x14ac:dyDescent="0.25">
      <c r="A13" s="61">
        <v>1</v>
      </c>
      <c r="B13" s="60" t="s">
        <v>54</v>
      </c>
      <c r="C13" s="15">
        <f>COUNTIF('Criteria 1'!$B$3:$B$49,"Low")</f>
        <v>0</v>
      </c>
      <c r="D13" s="15">
        <f>COUNTIF('Criteria 1'!$B$3:$B$49,"Medium")</f>
        <v>0</v>
      </c>
      <c r="E13" s="15">
        <f>COUNTIF('Criteria 1'!$B$3:$B$49,"High")</f>
        <v>0</v>
      </c>
      <c r="F13" s="16">
        <f>COUNTIF('Criteria 1'!$C$3:$C$49,"Low")</f>
        <v>0</v>
      </c>
      <c r="G13" s="16">
        <f>COUNTIF('Criteria 1'!$C$3:$C$49,"Medium")</f>
        <v>0</v>
      </c>
      <c r="H13" s="16">
        <f>COUNTIF('Criteria 1'!$C$3:$C$49,"High")</f>
        <v>0</v>
      </c>
      <c r="I13" s="14">
        <f>COUNTIF('Criteria 1'!$D$3:$D$49,"Substantial")</f>
        <v>0</v>
      </c>
      <c r="J13" s="14">
        <f>COUNTIF('Criteria 1'!$D$3:$D$49,"Reasonable")</f>
        <v>0</v>
      </c>
      <c r="K13" s="14">
        <f>COUNTIF('Criteria 1'!$D$3:$D$49,"Limited")</f>
        <v>0</v>
      </c>
      <c r="L13" s="12"/>
    </row>
    <row r="14" spans="1:12" ht="185.25" customHeight="1" x14ac:dyDescent="0.25">
      <c r="A14" s="61" t="s">
        <v>18</v>
      </c>
      <c r="B14" s="59" t="s">
        <v>85</v>
      </c>
      <c r="C14" s="15">
        <f>COUNTIF('Criteria 2'!$B$3:$B$50,"Low")</f>
        <v>0</v>
      </c>
      <c r="D14" s="15">
        <f>COUNTIF('Criteria 2'!$B$3:$B$50,"Medium")</f>
        <v>0</v>
      </c>
      <c r="E14" s="15">
        <f>COUNTIF('Criteria 2'!$B$3:$B$50,"High")</f>
        <v>0</v>
      </c>
      <c r="F14" s="16">
        <f>COUNTIF('Criteria 2'!$C$3:$C$50,"Low")</f>
        <v>0</v>
      </c>
      <c r="G14" s="16">
        <f>COUNTIF('Criteria 2'!$C$3:$C$50,"Medium")</f>
        <v>0</v>
      </c>
      <c r="H14" s="16">
        <f>COUNTIF('Criteria 2'!$C$3:$C$50,"High")</f>
        <v>0</v>
      </c>
      <c r="I14" s="14">
        <f>COUNTIF('Criteria 2'!$D$3:$D$49,"Substantial")</f>
        <v>0</v>
      </c>
      <c r="J14" s="14">
        <f>COUNTIF('Criteria 2'!$D$3:$D$49,"Reasonable")</f>
        <v>0</v>
      </c>
      <c r="K14" s="14">
        <f>COUNTIF('Criteria 2'!$D$3:$D$49,"Limited")</f>
        <v>0</v>
      </c>
      <c r="L14" s="12"/>
    </row>
    <row r="15" spans="1:12" ht="60" x14ac:dyDescent="0.25">
      <c r="A15" s="61">
        <v>3</v>
      </c>
      <c r="B15" s="59" t="s">
        <v>55</v>
      </c>
      <c r="C15" s="15">
        <f>COUNTIF('Criteria 3'!$B$3:$B$50,"Low")</f>
        <v>0</v>
      </c>
      <c r="D15" s="15">
        <f>COUNTIF('Criteria 3'!$B$3:$B$50,"Medium")</f>
        <v>0</v>
      </c>
      <c r="E15" s="15">
        <f>COUNTIF('Criteria 3'!$B$3:$B$50,"High")</f>
        <v>0</v>
      </c>
      <c r="F15" s="16">
        <f>COUNTIF('Criteria 3'!$C$3:$C$50,"Low")</f>
        <v>0</v>
      </c>
      <c r="G15" s="16">
        <f>COUNTIF('Criteria 3'!$C$3:$C$50,"Medium")</f>
        <v>0</v>
      </c>
      <c r="H15" s="16">
        <f>COUNTIF('Criteria 3'!$C$3:$C$50,"High")</f>
        <v>0</v>
      </c>
      <c r="I15" s="14">
        <f>COUNTIF('Criteria 3'!$D$3:$D$49,"Substantial")</f>
        <v>0</v>
      </c>
      <c r="J15" s="14">
        <f>COUNTIF('Criteria 3'!$D$3:$D$49,"Reasonable")</f>
        <v>0</v>
      </c>
      <c r="K15" s="14">
        <f>COUNTIF('Criteria 3'!$D$3:$D$49,"Limited")</f>
        <v>0</v>
      </c>
      <c r="L15" s="12"/>
    </row>
    <row r="16" spans="1:12" ht="30" x14ac:dyDescent="0.25">
      <c r="A16" s="61">
        <v>4</v>
      </c>
      <c r="B16" s="59" t="s">
        <v>56</v>
      </c>
      <c r="C16" s="15">
        <f>COUNTIF('Criteria 4'!$B$3:$B$50,"Low")</f>
        <v>0</v>
      </c>
      <c r="D16" s="15">
        <f>COUNTIF('Criteria 4'!$B$3:$B$50,"Medium")</f>
        <v>0</v>
      </c>
      <c r="E16" s="15">
        <f>COUNTIF('Criteria 4'!$B$3:$B$50,"High")</f>
        <v>0</v>
      </c>
      <c r="F16" s="16">
        <f>COUNTIF('Criteria 4'!$C$3:$C$50,"Low")</f>
        <v>0</v>
      </c>
      <c r="G16" s="16">
        <f>COUNTIF('Criteria 4'!$C$3:$C$50,"Medium")</f>
        <v>0</v>
      </c>
      <c r="H16" s="16">
        <f>COUNTIF('Criteria 4'!$C$3:$C$50,"High")</f>
        <v>0</v>
      </c>
      <c r="I16" s="14">
        <f>COUNTIF('Criteria 4'!$D$3:$D$49,"Substantial")</f>
        <v>0</v>
      </c>
      <c r="J16" s="14">
        <f>COUNTIF('Criteria 4'!$D$3:$D$49,"Reasonable")</f>
        <v>0</v>
      </c>
      <c r="K16" s="14">
        <f>COUNTIF('Criteria 4'!$D$3:$D$49,"Limited")</f>
        <v>0</v>
      </c>
      <c r="L16" s="12"/>
    </row>
    <row r="17" spans="1:12" ht="60" x14ac:dyDescent="0.25">
      <c r="A17" s="61">
        <v>5</v>
      </c>
      <c r="B17" s="59" t="s">
        <v>58</v>
      </c>
      <c r="C17" s="15">
        <f>COUNTIF('Criteria 5'!$B$3:$B$50,"Low")</f>
        <v>0</v>
      </c>
      <c r="D17" s="15">
        <f>COUNTIF('Criteria 5'!$B$3:$B$50,"Medium")</f>
        <v>0</v>
      </c>
      <c r="E17" s="15">
        <f>COUNTIF('Criteria 5'!$B$3:$B$50,"High")</f>
        <v>0</v>
      </c>
      <c r="F17" s="16">
        <f>COUNTIF('Criteria 5'!$C$3:$C$50,"Low")</f>
        <v>0</v>
      </c>
      <c r="G17" s="16">
        <f>COUNTIF('Criteria 5'!$C$3:$C$50,"Medium")</f>
        <v>0</v>
      </c>
      <c r="H17" s="16">
        <f>COUNTIF('Criteria 5'!$C$3:$C$50,"High")</f>
        <v>0</v>
      </c>
      <c r="I17" s="14">
        <f>COUNTIF('Criteria 5'!$D$3:$D$49,"Substantial")</f>
        <v>0</v>
      </c>
      <c r="J17" s="14">
        <f>COUNTIF('Criteria 5'!$D$3:$D$49,"Reasonable")</f>
        <v>0</v>
      </c>
      <c r="K17" s="14">
        <f>COUNTIF('Criteria 5'!$D$3:$D$49,"Limited")</f>
        <v>0</v>
      </c>
      <c r="L17" s="12"/>
    </row>
    <row r="18" spans="1:12" ht="171.75" customHeight="1" x14ac:dyDescent="0.25">
      <c r="A18" s="4">
        <v>6</v>
      </c>
      <c r="B18" s="59" t="s">
        <v>59</v>
      </c>
      <c r="C18" s="15">
        <f>COUNTIF('Criteria 6'!$B$3:$B$50,"Low")</f>
        <v>0</v>
      </c>
      <c r="D18" s="15">
        <f>COUNTIF('Criteria 6'!$B$3:$B$50,"Medium")</f>
        <v>0</v>
      </c>
      <c r="E18" s="15">
        <f>COUNTIF('Criteria 6'!$B$3:$B$50,"High")</f>
        <v>0</v>
      </c>
      <c r="F18" s="16">
        <f>COUNTIF('Criteria 6'!$C$3:$C$50,"Low")</f>
        <v>0</v>
      </c>
      <c r="G18" s="16">
        <f>COUNTIF('Criteria 6'!$C$3:$C$50,"Medium")</f>
        <v>0</v>
      </c>
      <c r="H18" s="16">
        <f>COUNTIF('Criteria 6'!$C$3:$C$50,"High")</f>
        <v>0</v>
      </c>
      <c r="I18" s="14">
        <f>COUNTIF('Criteria 6'!$D$3:$D$49,"Substantial")</f>
        <v>0</v>
      </c>
      <c r="J18" s="14">
        <f>COUNTIF('Criteria 6'!$D$3:$D$49,"Reasonable")</f>
        <v>0</v>
      </c>
      <c r="K18" s="14">
        <f>COUNTIF('Criteria 6'!$D$3:$D$49,"Limited")</f>
        <v>0</v>
      </c>
      <c r="L18" s="12"/>
    </row>
    <row r="19" spans="1:12" ht="44.45" customHeight="1" x14ac:dyDescent="0.25">
      <c r="A19" s="4">
        <v>7</v>
      </c>
      <c r="B19" s="59" t="s">
        <v>61</v>
      </c>
      <c r="C19" s="15">
        <f>COUNTIF('Criteria 7'!$B$3:$B$50,"Low")</f>
        <v>0</v>
      </c>
      <c r="D19" s="15">
        <f>COUNTIF('Criteria 7'!$B$3:$B$50,"Medium")</f>
        <v>0</v>
      </c>
      <c r="E19" s="15">
        <f>COUNTIF('Criteria 7'!$B$3:$B$50,"High")</f>
        <v>0</v>
      </c>
      <c r="F19" s="16">
        <f>COUNTIF('Criteria 7'!$C$3:$C$50,"Low")</f>
        <v>0</v>
      </c>
      <c r="G19" s="16">
        <f>COUNTIF('Criteria 7'!$C$3:$C$50,"Medium")</f>
        <v>0</v>
      </c>
      <c r="H19" s="16">
        <f>COUNTIF('Criteria 7'!$C$3:$C$50,"High")</f>
        <v>0</v>
      </c>
      <c r="I19" s="14">
        <f>COUNTIF('Criteria 7'!$D$3:$D$49,"Substantial")</f>
        <v>0</v>
      </c>
      <c r="J19" s="14">
        <f>COUNTIF('Criteria 7'!$D$3:$D$49,"Reasonable")</f>
        <v>0</v>
      </c>
      <c r="K19" s="14">
        <f>COUNTIF('Criteria 7'!$D$3:$D$49,"Limited")</f>
        <v>0</v>
      </c>
      <c r="L19" s="12"/>
    </row>
    <row r="20" spans="1:12" ht="45" x14ac:dyDescent="0.25">
      <c r="A20" s="4">
        <v>8</v>
      </c>
      <c r="B20" s="59" t="s">
        <v>62</v>
      </c>
      <c r="C20" s="15">
        <f>COUNTIF('Criteria 8'!$B$3:$B$50,"Low")</f>
        <v>0</v>
      </c>
      <c r="D20" s="15">
        <f>COUNTIF('Criteria 8'!$B$3:$B$50,"Medium")</f>
        <v>0</v>
      </c>
      <c r="E20" s="15">
        <f>COUNTIF('Criteria 8'!$B$3:$B$50,"High")</f>
        <v>0</v>
      </c>
      <c r="F20" s="16">
        <f>COUNTIF('Criteria 8'!$C$3:$C$50,"Low")</f>
        <v>0</v>
      </c>
      <c r="G20" s="16">
        <f>COUNTIF('Criteria 8'!$C$3:$C$50,"Medium")</f>
        <v>0</v>
      </c>
      <c r="H20" s="16">
        <f>COUNTIF('Criteria 8'!$C$3:$C$50,"High")</f>
        <v>0</v>
      </c>
      <c r="I20" s="14">
        <f>COUNTIF('Criteria 8'!$D$3:$D$49,"Substantial")</f>
        <v>0</v>
      </c>
      <c r="J20" s="14">
        <f>COUNTIF('Criteria 8'!$D$3:$D$49,"Reasonable")</f>
        <v>0</v>
      </c>
      <c r="K20" s="14">
        <f>COUNTIF('Criteria 8'!$D$3:$D$49,"Limited")</f>
        <v>0</v>
      </c>
      <c r="L20" s="12"/>
    </row>
    <row r="21" spans="1:12" ht="45" x14ac:dyDescent="0.25">
      <c r="A21" s="4">
        <v>9</v>
      </c>
      <c r="B21" s="59" t="s">
        <v>63</v>
      </c>
      <c r="C21" s="15">
        <f>COUNTIF('Criteria 9'!$B$3:$B$50,"Low")</f>
        <v>0</v>
      </c>
      <c r="D21" s="15">
        <f>COUNTIF('Criteria 9'!$B$3:$B$50,"Medium")</f>
        <v>0</v>
      </c>
      <c r="E21" s="15">
        <f>COUNTIF('Criteria 9'!$B$3:$B$50,"High")</f>
        <v>0</v>
      </c>
      <c r="F21" s="16">
        <f>COUNTIF('Criteria 9'!$C$3:$C$50,"Low")</f>
        <v>0</v>
      </c>
      <c r="G21" s="16">
        <f>COUNTIF('Criteria 9'!$C$3:$C$50,"Medium")</f>
        <v>0</v>
      </c>
      <c r="H21" s="16">
        <f>COUNTIF('Criteria 9'!$C$3:$C$50,"High")</f>
        <v>0</v>
      </c>
      <c r="I21" s="14">
        <f>COUNTIF('Criteria 9'!$D$3:$D$49,"Substantial")</f>
        <v>0</v>
      </c>
      <c r="J21" s="14">
        <f>COUNTIF('Criteria 9'!$D$3:$D$49,"Reasonable")</f>
        <v>0</v>
      </c>
      <c r="K21" s="14">
        <f>COUNTIF('Criteria 9'!$D$3:$D$49,"Limited")</f>
        <v>0</v>
      </c>
      <c r="L21" s="12"/>
    </row>
    <row r="22" spans="1:12" ht="45" x14ac:dyDescent="0.25">
      <c r="A22" s="4">
        <v>10</v>
      </c>
      <c r="B22" s="59" t="s">
        <v>64</v>
      </c>
      <c r="C22" s="15">
        <f>COUNTIF('Criteria 10'!$B$3:$B$50,"Low")</f>
        <v>0</v>
      </c>
      <c r="D22" s="15">
        <f>COUNTIF('Criteria 10'!$B$3:$B$50,"Medium")</f>
        <v>0</v>
      </c>
      <c r="E22" s="15">
        <f>COUNTIF('Criteria 10'!$B$3:$B$50,"High")</f>
        <v>0</v>
      </c>
      <c r="F22" s="16">
        <f>COUNTIF('Criteria 10'!$C$3:$C$50,"Low")</f>
        <v>0</v>
      </c>
      <c r="G22" s="16">
        <f>COUNTIF('Criteria 10'!$C$3:$C$50,"Medium")</f>
        <v>0</v>
      </c>
      <c r="H22" s="16">
        <f>COUNTIF('Criteria 10'!$C$3:$C$50,"High")</f>
        <v>0</v>
      </c>
      <c r="I22" s="14">
        <f>COUNTIF('Criteria 10'!$D$3:$D$49,"Substantial")</f>
        <v>0</v>
      </c>
      <c r="J22" s="14">
        <f>COUNTIF('Criteria 10'!$D$3:$D$49,"Reasonable")</f>
        <v>0</v>
      </c>
      <c r="K22" s="14">
        <f>COUNTIF('Criteria 10'!$D$3:$D$49,"Limited")</f>
        <v>0</v>
      </c>
      <c r="L22" s="12"/>
    </row>
    <row r="23" spans="1:12" ht="60" x14ac:dyDescent="0.25">
      <c r="A23" s="4">
        <v>11</v>
      </c>
      <c r="B23" s="59" t="s">
        <v>65</v>
      </c>
      <c r="C23" s="15">
        <f>COUNTIF('Criteria 11'!$B$3:$B$50,"Low")</f>
        <v>0</v>
      </c>
      <c r="D23" s="15">
        <f>COUNTIF('Criteria 11'!$B$3:$B$50,"Medium")</f>
        <v>0</v>
      </c>
      <c r="E23" s="15">
        <f>COUNTIF('Criteria 11'!$B$3:$B$50,"High")</f>
        <v>0</v>
      </c>
      <c r="F23" s="16">
        <f>COUNTIF('Criteria 11'!$C$3:$C$50,"Low")</f>
        <v>0</v>
      </c>
      <c r="G23" s="16">
        <f>COUNTIF('Criteria 11'!$C$3:$C$50,"Medium")</f>
        <v>0</v>
      </c>
      <c r="H23" s="16">
        <f>COUNTIF('Criteria 11'!$C$3:$C$50,"High")</f>
        <v>0</v>
      </c>
      <c r="I23" s="14">
        <f>COUNTIF('Criteria 11'!$D$3:$D$49,"Substantial")</f>
        <v>0</v>
      </c>
      <c r="J23" s="14">
        <f>COUNTIF('Criteria 11'!$D$3:$D$49,"Reasonable")</f>
        <v>0</v>
      </c>
      <c r="K23" s="14">
        <f>COUNTIF('Criteria 11'!$D$3:$D$49,"Limited")</f>
        <v>0</v>
      </c>
      <c r="L23" s="12"/>
    </row>
    <row r="24" spans="1:12" ht="45" x14ac:dyDescent="0.25">
      <c r="A24" s="4">
        <v>12</v>
      </c>
      <c r="B24" s="59" t="s">
        <v>66</v>
      </c>
      <c r="C24" s="15">
        <f>COUNTIF('Criteria 12'!$B$3:$B$50,"Low")</f>
        <v>0</v>
      </c>
      <c r="D24" s="15">
        <f>COUNTIF('Criteria 12'!$B$3:$B$50,"Medium")</f>
        <v>0</v>
      </c>
      <c r="E24" s="15">
        <f>COUNTIF('Criteria 12'!$B$3:$B$50,"High")</f>
        <v>0</v>
      </c>
      <c r="F24" s="16">
        <f>COUNTIF('Criteria 12'!$C$3:$C$50,"Low")</f>
        <v>0</v>
      </c>
      <c r="G24" s="16">
        <f>COUNTIF('Criteria 12'!$C$3:$C$50,"Medium")</f>
        <v>0</v>
      </c>
      <c r="H24" s="16">
        <f>COUNTIF('Criteria 12'!$C$3:$C$50,"High")</f>
        <v>0</v>
      </c>
      <c r="I24" s="14">
        <f>COUNTIF('Criteria 12'!$D$3:$D$49,"Substantial")</f>
        <v>0</v>
      </c>
      <c r="J24" s="14">
        <f>COUNTIF('Criteria 12'!$D$3:$D$49,"Reasonable")</f>
        <v>0</v>
      </c>
      <c r="K24" s="14">
        <f>COUNTIF('Criteria 12'!$D$3:$D$49,"Limited")</f>
        <v>0</v>
      </c>
      <c r="L24" s="12"/>
    </row>
    <row r="25" spans="1:12" ht="60" x14ac:dyDescent="0.25">
      <c r="A25" s="4">
        <v>13</v>
      </c>
      <c r="B25" s="59" t="s">
        <v>67</v>
      </c>
      <c r="C25" s="15">
        <f>COUNTIF('Criteria 13'!$B$3:$B$50,"Low")</f>
        <v>0</v>
      </c>
      <c r="D25" s="15">
        <f>COUNTIF('Criteria 13'!$B$3:$B$50,"Medium")</f>
        <v>0</v>
      </c>
      <c r="E25" s="15">
        <f>COUNTIF('Criteria 13'!$B$3:$B$50,"High")</f>
        <v>0</v>
      </c>
      <c r="F25" s="16">
        <f>COUNTIF('Criteria 13'!$C$3:$C$50,"Low")</f>
        <v>0</v>
      </c>
      <c r="G25" s="16">
        <f>COUNTIF('Criteria 13'!$C$3:$C$50,"Medium")</f>
        <v>0</v>
      </c>
      <c r="H25" s="16">
        <f>COUNTIF('Criteria 13'!$C$3:$C$50,"High")</f>
        <v>0</v>
      </c>
      <c r="I25" s="14">
        <f>COUNTIF('Criteria 13'!$D$3:$D$49,"Substantial")</f>
        <v>0</v>
      </c>
      <c r="J25" s="14">
        <f>COUNTIF('Criteria 13'!$D$3:$D$49,"Reasonable")</f>
        <v>0</v>
      </c>
      <c r="K25" s="14">
        <f>COUNTIF('Criteria 13'!$D$3:$D$49,"Limited")</f>
        <v>0</v>
      </c>
      <c r="L25" s="12"/>
    </row>
    <row r="26" spans="1:12" ht="30" x14ac:dyDescent="0.25">
      <c r="A26" s="4">
        <v>14</v>
      </c>
      <c r="B26" s="59" t="s">
        <v>68</v>
      </c>
      <c r="C26" s="15">
        <f>COUNTIF('Criteria 14'!$B$3:$B$50,"Low")</f>
        <v>0</v>
      </c>
      <c r="D26" s="15">
        <f>COUNTIF('Criteria 14'!$B$3:$B$50,"Medium")</f>
        <v>0</v>
      </c>
      <c r="E26" s="15">
        <f>COUNTIF('Criteria 14'!$B$3:$B$50,"High")</f>
        <v>0</v>
      </c>
      <c r="F26" s="16">
        <f>COUNTIF('Criteria 14'!$C$3:$C$50,"Low")</f>
        <v>0</v>
      </c>
      <c r="G26" s="16">
        <f>COUNTIF('Criteria 14'!$C$3:$C$50,"Medium")</f>
        <v>0</v>
      </c>
      <c r="H26" s="16">
        <f>COUNTIF('Criteria 14'!$C$3:$C$50,"High")</f>
        <v>0</v>
      </c>
      <c r="I26" s="14">
        <f>COUNTIF('Criteria 14'!$D$3:$D$49,"Substantial")</f>
        <v>0</v>
      </c>
      <c r="J26" s="14">
        <f>COUNTIF('Criteria 14'!$D$3:$D$49,"Reasonable")</f>
        <v>0</v>
      </c>
      <c r="K26" s="14">
        <f>COUNTIF('Criteria 14'!$D$3:$D$49,"Limited")</f>
        <v>0</v>
      </c>
      <c r="L26" s="12"/>
    </row>
    <row r="27" spans="1:12" ht="45" x14ac:dyDescent="0.25">
      <c r="A27" s="4">
        <v>15</v>
      </c>
      <c r="B27" s="59" t="s">
        <v>69</v>
      </c>
      <c r="C27" s="15">
        <f>COUNTIF('Criteria 15'!$B$3:$B$50,"Low")</f>
        <v>0</v>
      </c>
      <c r="D27" s="15">
        <f>COUNTIF('Criteria 15'!$B$3:$B$50,"Medium")</f>
        <v>0</v>
      </c>
      <c r="E27" s="15">
        <f>COUNTIF('Criteria 15'!$B$3:$B$50,"High")</f>
        <v>0</v>
      </c>
      <c r="F27" s="16">
        <f>COUNTIF('Criteria 15'!$C$3:$C$50,"Low")</f>
        <v>0</v>
      </c>
      <c r="G27" s="16">
        <f>COUNTIF('Criteria 15'!$C$3:$C$50,"Medium")</f>
        <v>0</v>
      </c>
      <c r="H27" s="16">
        <f>COUNTIF('Criteria 15'!$C$3:$C$50,"High")</f>
        <v>0</v>
      </c>
      <c r="I27" s="14">
        <f>COUNTIF('Criteria 15'!$D$3:$D$49,"Substantial")</f>
        <v>0</v>
      </c>
      <c r="J27" s="14">
        <f>COUNTIF('Criteria 15'!$D$3:$D$49,"Reasonable")</f>
        <v>0</v>
      </c>
      <c r="K27" s="14">
        <f>COUNTIF('Criteria 15'!$D$3:$D$49,"Limited")</f>
        <v>0</v>
      </c>
      <c r="L27" s="12"/>
    </row>
    <row r="28" spans="1:12" ht="150" x14ac:dyDescent="0.25">
      <c r="A28" s="4">
        <v>16</v>
      </c>
      <c r="B28" s="59" t="s">
        <v>70</v>
      </c>
      <c r="C28" s="15">
        <f>COUNTIF('Criteria 16'!$B$3:$B$50,"Low")</f>
        <v>0</v>
      </c>
      <c r="D28" s="15">
        <f>COUNTIF('Criteria 16'!$B$3:$B$50,"Medium")</f>
        <v>0</v>
      </c>
      <c r="E28" s="15">
        <f>COUNTIF('Criteria 16'!$B$3:$B$50,"High")</f>
        <v>0</v>
      </c>
      <c r="F28" s="16">
        <f>COUNTIF('Criteria 16'!$C$3:$C$50,"Low")</f>
        <v>0</v>
      </c>
      <c r="G28" s="16">
        <f>COUNTIF('Criteria 16'!$C$3:$C$50,"Medium")</f>
        <v>0</v>
      </c>
      <c r="H28" s="16">
        <f>COUNTIF('Criteria 16'!$C$3:$C$50,"High")</f>
        <v>0</v>
      </c>
      <c r="I28" s="14">
        <f>COUNTIF('Criteria 16'!$D$3:$D$49,"Substantial")</f>
        <v>0</v>
      </c>
      <c r="J28" s="14">
        <f>COUNTIF('Criteria 16'!$D$3:$D$49,"Reasonable")</f>
        <v>0</v>
      </c>
      <c r="K28" s="14">
        <f>COUNTIF('Criteria 16'!$D$3:$D$49,"Limited")</f>
        <v>0</v>
      </c>
      <c r="L28" s="12"/>
    </row>
    <row r="29" spans="1:12" ht="45" x14ac:dyDescent="0.25">
      <c r="A29" s="4">
        <v>17</v>
      </c>
      <c r="B29" s="59" t="s">
        <v>71</v>
      </c>
      <c r="C29" s="15">
        <f>COUNTIF('Criteria 17'!$B$3:$B$50,"Low")</f>
        <v>0</v>
      </c>
      <c r="D29" s="15">
        <f>COUNTIF('Criteria 17'!$B$3:$B$50,"Medium")</f>
        <v>0</v>
      </c>
      <c r="E29" s="15">
        <f>COUNTIF('Criteria 17'!$B$3:$B$50,"High")</f>
        <v>0</v>
      </c>
      <c r="F29" s="16">
        <f>COUNTIF('Criteria 17'!$C$3:$C$50,"Low")</f>
        <v>0</v>
      </c>
      <c r="G29" s="16">
        <f>COUNTIF('Criteria 17'!$C$3:$C$50,"Medium")</f>
        <v>0</v>
      </c>
      <c r="H29" s="16">
        <f>COUNTIF('Criteria 17'!$C$3:$C$50,"High")</f>
        <v>0</v>
      </c>
      <c r="I29" s="14">
        <f>COUNTIF('Criteria 17'!$D$3:$D$49,"Substantial")</f>
        <v>0</v>
      </c>
      <c r="J29" s="14">
        <f>COUNTIF('Criteria 17'!$D$3:$D$49,"Reasonable")</f>
        <v>0</v>
      </c>
      <c r="K29" s="14">
        <f>COUNTIF('Criteria 17'!$D$3:$D$49,"Limited")</f>
        <v>0</v>
      </c>
      <c r="L29" s="12"/>
    </row>
    <row r="30" spans="1:12" ht="30" x14ac:dyDescent="0.25">
      <c r="A30" s="4">
        <v>18</v>
      </c>
      <c r="B30" s="59" t="s">
        <v>72</v>
      </c>
      <c r="C30" s="15">
        <f>COUNTIF('Criteria 18'!$B$3:$B$50,"Low")</f>
        <v>0</v>
      </c>
      <c r="D30" s="15">
        <f>COUNTIF('Criteria 18'!$B$3:$B$50,"Medium")</f>
        <v>0</v>
      </c>
      <c r="E30" s="15">
        <f>COUNTIF('Criteria 18'!$B$3:$B$50,"High")</f>
        <v>0</v>
      </c>
      <c r="F30" s="16">
        <f>COUNTIF('Criteria 18'!$C$3:$C$50,"Low")</f>
        <v>0</v>
      </c>
      <c r="G30" s="16">
        <f>COUNTIF('Criteria 18'!$C$3:$C$50,"Medium")</f>
        <v>0</v>
      </c>
      <c r="H30" s="16">
        <f>COUNTIF('Criteria 18'!$C$3:$C$50,"High")</f>
        <v>0</v>
      </c>
      <c r="I30" s="14">
        <f>COUNTIF('Criteria 18'!$D$3:$D$49,"Substantial")</f>
        <v>0</v>
      </c>
      <c r="J30" s="14">
        <f>COUNTIF('Criteria 18'!$D$3:$D$49,"Reasonable")</f>
        <v>0</v>
      </c>
      <c r="K30" s="14">
        <f>COUNTIF('Criteria 18'!$D$3:$D$49,"Limited")</f>
        <v>0</v>
      </c>
      <c r="L30" s="12"/>
    </row>
    <row r="31" spans="1:12" ht="60" x14ac:dyDescent="0.25">
      <c r="A31" s="4">
        <v>19</v>
      </c>
      <c r="B31" s="59" t="s">
        <v>73</v>
      </c>
      <c r="C31" s="15">
        <f>COUNTIF('Criteria 19'!$B$3:$B$50,"Low")</f>
        <v>0</v>
      </c>
      <c r="D31" s="15">
        <f>COUNTIF('Criteria 19'!$B$3:$B$50,"Medium")</f>
        <v>0</v>
      </c>
      <c r="E31" s="15">
        <f>COUNTIF('Criteria 19'!$B$3:$B$50,"High")</f>
        <v>0</v>
      </c>
      <c r="F31" s="16">
        <f>COUNTIF('Criteria 19'!$C$3:$C$50,"Low")</f>
        <v>0</v>
      </c>
      <c r="G31" s="16">
        <f>COUNTIF('Criteria 19'!$C$3:$C$50,"Medium")</f>
        <v>0</v>
      </c>
      <c r="H31" s="16">
        <f>COUNTIF('Criteria 19'!$C$3:$C$50,"High")</f>
        <v>0</v>
      </c>
      <c r="I31" s="14">
        <f>COUNTIF('Criteria 19'!$D$3:$D$49,"Substantial")</f>
        <v>0</v>
      </c>
      <c r="J31" s="14">
        <f>COUNTIF('Criteria 19'!$D$3:$D$49,"Reasonable")</f>
        <v>0</v>
      </c>
      <c r="K31" s="14">
        <f>COUNTIF('Criteria 19'!$D$3:$D$49,"Limited")</f>
        <v>0</v>
      </c>
      <c r="L31" s="12"/>
    </row>
    <row r="32" spans="1:12" ht="90" x14ac:dyDescent="0.25">
      <c r="A32" s="4">
        <v>20</v>
      </c>
      <c r="B32" s="59" t="s">
        <v>74</v>
      </c>
      <c r="C32" s="15">
        <f>COUNTIF('Criteria 20'!$B$3:$B$50,"Low")</f>
        <v>0</v>
      </c>
      <c r="D32" s="15">
        <f>COUNTIF('Criteria 20'!$B$3:$B$50,"Medium")</f>
        <v>0</v>
      </c>
      <c r="E32" s="15">
        <f>COUNTIF('Criteria 20'!$B$3:$B$50,"High")</f>
        <v>0</v>
      </c>
      <c r="F32" s="16">
        <f>COUNTIF('Criteria 20'!$C$3:$C$50,"Low")</f>
        <v>0</v>
      </c>
      <c r="G32" s="16">
        <f>COUNTIF('Criteria 20'!$C$3:$C$50,"Medium")</f>
        <v>0</v>
      </c>
      <c r="H32" s="16">
        <f>COUNTIF('Criteria 20'!$C$3:$C$50,"High")</f>
        <v>0</v>
      </c>
      <c r="I32" s="14">
        <f>COUNTIF('Criteria 20'!$D$3:$D$49,"Substantial")</f>
        <v>0</v>
      </c>
      <c r="J32" s="14">
        <f>COUNTIF('Criteria 20'!$D$3:$D$49,"Reasonable")</f>
        <v>0</v>
      </c>
      <c r="K32" s="14">
        <f>COUNTIF('Criteria 20'!$D$3:$D$49,"Limited")</f>
        <v>0</v>
      </c>
      <c r="L32" s="12"/>
    </row>
    <row r="33" spans="1:12" ht="30" customHeight="1" x14ac:dyDescent="0.25">
      <c r="A33" s="69" t="s">
        <v>22</v>
      </c>
      <c r="B33" s="70"/>
      <c r="C33" s="70"/>
      <c r="D33" s="70"/>
      <c r="E33" s="70"/>
      <c r="F33" s="70"/>
      <c r="G33" s="70"/>
      <c r="H33" s="70"/>
      <c r="I33" s="70"/>
      <c r="J33" s="70"/>
      <c r="K33" s="70"/>
      <c r="L33" s="71"/>
    </row>
    <row r="34" spans="1:12" ht="60" x14ac:dyDescent="0.25">
      <c r="A34" s="4">
        <v>21</v>
      </c>
      <c r="B34" s="59" t="s">
        <v>75</v>
      </c>
      <c r="C34" s="15">
        <f>COUNTIF('Criteria 21'!$B$3:$B$50,"Low")</f>
        <v>0</v>
      </c>
      <c r="D34" s="15">
        <f>COUNTIF('Criteria 21'!$B$3:$B$50,"Medium")</f>
        <v>0</v>
      </c>
      <c r="E34" s="15">
        <f>COUNTIF('Criteria 21'!$B$3:$B$50,"High")</f>
        <v>0</v>
      </c>
      <c r="F34" s="16">
        <f>COUNTIF('Criteria 21'!$C$3:$C$50,"Low")</f>
        <v>0</v>
      </c>
      <c r="G34" s="16">
        <f>COUNTIF('Criteria 21'!$C$3:$C$50,"Medium")</f>
        <v>0</v>
      </c>
      <c r="H34" s="16">
        <f>COUNTIF('Criteria 21'!$C$3:$C$50,"High")</f>
        <v>0</v>
      </c>
      <c r="I34" s="14">
        <f>COUNTIF('Criteria 21'!$D$3:$D$49,"Substantial")</f>
        <v>0</v>
      </c>
      <c r="J34" s="14">
        <f>COUNTIF('Criteria 21'!$D$3:$D$49,"Reasonable")</f>
        <v>0</v>
      </c>
      <c r="K34" s="14">
        <f>COUNTIF('Criteria 21'!$D$3:$D$49,"Limited")</f>
        <v>0</v>
      </c>
      <c r="L34" s="12"/>
    </row>
    <row r="35" spans="1:12" ht="45" x14ac:dyDescent="0.25">
      <c r="A35" s="4">
        <v>22</v>
      </c>
      <c r="B35" s="59" t="s">
        <v>76</v>
      </c>
      <c r="C35" s="15">
        <f>COUNTIF('Criteria 22'!$B$3:$B$50,"Low")</f>
        <v>0</v>
      </c>
      <c r="D35" s="15">
        <f>COUNTIF('Criteria 22'!$B$3:$B$50,"Medium")</f>
        <v>0</v>
      </c>
      <c r="E35" s="15">
        <f>COUNTIF('Criteria 22'!$B$3:$B$50,"High")</f>
        <v>0</v>
      </c>
      <c r="F35" s="16">
        <f>COUNTIF('Criteria 22'!$C$3:$C$50,"Low")</f>
        <v>0</v>
      </c>
      <c r="G35" s="16">
        <f>COUNTIF('Criteria 22'!$C$3:$C$50,"Medium")</f>
        <v>0</v>
      </c>
      <c r="H35" s="16">
        <f>COUNTIF('Criteria 22'!$C$3:$C$50,"High")</f>
        <v>0</v>
      </c>
      <c r="I35" s="14">
        <f>COUNTIF('Criteria 22'!$D$3:$D$49,"Substantial")</f>
        <v>0</v>
      </c>
      <c r="J35" s="14">
        <f>COUNTIF('Criteria 22'!$D$3:$D$49,"Reasonable")</f>
        <v>0</v>
      </c>
      <c r="K35" s="14">
        <f>COUNTIF('Criteria 22'!$D$3:$D$49,"Limited")</f>
        <v>0</v>
      </c>
      <c r="L35" s="12"/>
    </row>
    <row r="36" spans="1:12" ht="60" x14ac:dyDescent="0.25">
      <c r="A36" s="4">
        <v>23</v>
      </c>
      <c r="B36" s="59" t="s">
        <v>77</v>
      </c>
      <c r="C36" s="15">
        <f>COUNTIF('Criteria 23'!$B$3:$B$50,"Low")</f>
        <v>0</v>
      </c>
      <c r="D36" s="15">
        <f>COUNTIF('Criteria 23'!$B$3:$B$50,"Medium")</f>
        <v>0</v>
      </c>
      <c r="E36" s="15">
        <f>COUNTIF('Criteria 23'!$B$3:$B$50,"High")</f>
        <v>0</v>
      </c>
      <c r="F36" s="16">
        <f>COUNTIF('Criteria 23'!$C$3:$C$50,"Low")</f>
        <v>0</v>
      </c>
      <c r="G36" s="16">
        <f>COUNTIF('Criteria 23'!$C$3:$C$50,"Medium")</f>
        <v>0</v>
      </c>
      <c r="H36" s="16">
        <f>COUNTIF('Criteria 23'!$C$3:$C$50,"High")</f>
        <v>0</v>
      </c>
      <c r="I36" s="14">
        <f>COUNTIF('Criteria 23'!$D$3:$D$49,"Substantial")</f>
        <v>0</v>
      </c>
      <c r="J36" s="14">
        <f>COUNTIF('Criteria 23'!$D$3:$D$49,"Reasonable")</f>
        <v>0</v>
      </c>
      <c r="K36" s="14">
        <f>COUNTIF('Criteria 23'!$D$3:$D$49,"Limited")</f>
        <v>0</v>
      </c>
      <c r="L36" s="12"/>
    </row>
    <row r="37" spans="1:12" ht="45" x14ac:dyDescent="0.25">
      <c r="A37" s="4">
        <v>24</v>
      </c>
      <c r="B37" s="59" t="s">
        <v>78</v>
      </c>
      <c r="C37" s="15">
        <f>COUNTIF('Criteria 24'!$B$3:$B$50,"Low")</f>
        <v>0</v>
      </c>
      <c r="D37" s="15">
        <f>COUNTIF('Criteria 24'!$B$3:$B$50,"Medium")</f>
        <v>0</v>
      </c>
      <c r="E37" s="15">
        <f>COUNTIF('Criteria 24'!$B$3:$B$50,"High")</f>
        <v>0</v>
      </c>
      <c r="F37" s="16">
        <f>COUNTIF('Criteria 24'!$C$3:$C$50,"Low")</f>
        <v>0</v>
      </c>
      <c r="G37" s="16">
        <f>COUNTIF('Criteria 24'!$C$3:$C$50,"Medium")</f>
        <v>0</v>
      </c>
      <c r="H37" s="16">
        <f>COUNTIF('Criteria 24'!$C$3:$C$50,"High")</f>
        <v>0</v>
      </c>
      <c r="I37" s="14">
        <f>COUNTIF('Criteria 24'!$D$3:$D$49,"Substantial")</f>
        <v>0</v>
      </c>
      <c r="J37" s="14">
        <f>COUNTIF('Criteria 24'!$D$3:$D$49,"Reasonable")</f>
        <v>0</v>
      </c>
      <c r="K37" s="14">
        <f>COUNTIF('Criteria 24'!$D$3:$D$49,"Limited")</f>
        <v>0</v>
      </c>
      <c r="L37" s="12"/>
    </row>
    <row r="38" spans="1:12" ht="45" x14ac:dyDescent="0.25">
      <c r="A38" s="4">
        <v>25</v>
      </c>
      <c r="B38" s="59" t="s">
        <v>79</v>
      </c>
      <c r="C38" s="15">
        <f>COUNTIF('Criteria 25'!$B$3:$B$50,"Low")</f>
        <v>0</v>
      </c>
      <c r="D38" s="15">
        <f>COUNTIF('Criteria 25'!$B$3:$B$50,"Medium")</f>
        <v>0</v>
      </c>
      <c r="E38" s="15">
        <f>COUNTIF('Criteria 25'!$B$3:$B$50,"High")</f>
        <v>0</v>
      </c>
      <c r="F38" s="16">
        <f>COUNTIF('Criteria 25'!$C$3:$C$50,"Low")</f>
        <v>0</v>
      </c>
      <c r="G38" s="16">
        <f>COUNTIF('Criteria 25'!$C$3:$C$50,"Medium")</f>
        <v>0</v>
      </c>
      <c r="H38" s="16">
        <f>COUNTIF('Criteria 25'!$C$3:$C$50,"High")</f>
        <v>0</v>
      </c>
      <c r="I38" s="14">
        <f>COUNTIF('Criteria 25'!$D$3:$D$49,"Substantial")</f>
        <v>0</v>
      </c>
      <c r="J38" s="14">
        <f>COUNTIF('Criteria 25'!$D$3:$D$49,"Reasonable")</f>
        <v>0</v>
      </c>
      <c r="K38" s="14">
        <f>COUNTIF('Criteria 25'!$D$3:$D$49,"Limited")</f>
        <v>0</v>
      </c>
      <c r="L38" s="12"/>
    </row>
    <row r="39" spans="1:12" ht="75" x14ac:dyDescent="0.25">
      <c r="A39" s="4">
        <v>26</v>
      </c>
      <c r="B39" s="59" t="s">
        <v>80</v>
      </c>
      <c r="C39" s="15">
        <f>COUNTIF('Criteria 26'!$B$3:$B$50,"Low")</f>
        <v>0</v>
      </c>
      <c r="D39" s="15">
        <f>COUNTIF('Criteria 26'!$B$3:$B$50,"Medium")</f>
        <v>0</v>
      </c>
      <c r="E39" s="15">
        <f>COUNTIF('Criteria 26'!$B$3:$B$50,"High")</f>
        <v>0</v>
      </c>
      <c r="F39" s="16">
        <f>COUNTIF('Criteria 26'!$C$3:$C$50,"Low")</f>
        <v>0</v>
      </c>
      <c r="G39" s="16">
        <f>COUNTIF('Criteria 26'!$C$3:$C$50,"Medium")</f>
        <v>0</v>
      </c>
      <c r="H39" s="16">
        <f>COUNTIF('Criteria 26'!$C$3:$C$50,"High")</f>
        <v>0</v>
      </c>
      <c r="I39" s="14">
        <f>COUNTIF('Criteria 26'!$D$3:$D$49,"Substantial")</f>
        <v>0</v>
      </c>
      <c r="J39" s="14">
        <f>COUNTIF('Criteria 26'!$D$3:$D$49,"Reasonable")</f>
        <v>0</v>
      </c>
      <c r="K39" s="14">
        <f>COUNTIF('Criteria 26'!$D$3:$D$49,"Limited")</f>
        <v>0</v>
      </c>
      <c r="L39" s="12"/>
    </row>
    <row r="40" spans="1:12" ht="30" customHeight="1" x14ac:dyDescent="0.25">
      <c r="A40" s="69" t="s">
        <v>81</v>
      </c>
      <c r="B40" s="70"/>
      <c r="C40" s="70"/>
      <c r="D40" s="70"/>
      <c r="E40" s="70"/>
      <c r="F40" s="70"/>
      <c r="G40" s="70"/>
      <c r="H40" s="70"/>
      <c r="I40" s="70"/>
      <c r="J40" s="70"/>
      <c r="K40" s="70"/>
      <c r="L40" s="71"/>
    </row>
    <row r="41" spans="1:12" ht="45" x14ac:dyDescent="0.25">
      <c r="A41" s="4">
        <v>27</v>
      </c>
      <c r="B41" s="59" t="s">
        <v>82</v>
      </c>
      <c r="C41" s="15">
        <f>COUNTIF('Criteria 27'!$B$3:$B$50,"Low")</f>
        <v>0</v>
      </c>
      <c r="D41" s="15">
        <f>COUNTIF('Criteria 27'!$B$3:$B$50,"Medium")</f>
        <v>0</v>
      </c>
      <c r="E41" s="15">
        <f>COUNTIF('Criteria 27'!$B$3:$B$50,"High")</f>
        <v>0</v>
      </c>
      <c r="F41" s="16">
        <f>COUNTIF('Criteria 27'!$C$3:$C$50,"Low")</f>
        <v>0</v>
      </c>
      <c r="G41" s="16">
        <f>COUNTIF('Criteria 27'!$C$3:$C$50,"Medium")</f>
        <v>0</v>
      </c>
      <c r="H41" s="16">
        <f>COUNTIF('Criteria 27'!$C$3:$C$50,"High")</f>
        <v>0</v>
      </c>
      <c r="I41" s="14">
        <f>COUNTIF('Criteria 27'!$D$3:$D$49,"Substantial")</f>
        <v>0</v>
      </c>
      <c r="J41" s="14">
        <f>COUNTIF('Criteria 27'!$D$3:$D$49,"Reasonable")</f>
        <v>0</v>
      </c>
      <c r="K41" s="14">
        <f>COUNTIF('Criteria 27'!$D$3:$D$49,"Limited")</f>
        <v>0</v>
      </c>
      <c r="L41" s="12"/>
    </row>
    <row r="42" spans="1:12" ht="45" x14ac:dyDescent="0.25">
      <c r="A42" s="4">
        <v>28</v>
      </c>
      <c r="B42" s="59" t="s">
        <v>83</v>
      </c>
      <c r="C42" s="15">
        <f>COUNTIF('Criteria 28'!$B$3:$B$50,"Low")</f>
        <v>0</v>
      </c>
      <c r="D42" s="15">
        <f>COUNTIF('Criteria 28'!$B$3:$B$50,"Medium")</f>
        <v>0</v>
      </c>
      <c r="E42" s="15">
        <f>COUNTIF('Criteria 28'!$B$3:$B$50,"High")</f>
        <v>0</v>
      </c>
      <c r="F42" s="16">
        <f>COUNTIF('Criteria 28'!$C$3:$C$50,"Low")</f>
        <v>0</v>
      </c>
      <c r="G42" s="16">
        <f>COUNTIF('Criteria 28'!$C$3:$C$50,"Medium")</f>
        <v>0</v>
      </c>
      <c r="H42" s="16">
        <f>COUNTIF('Criteria 28'!$C$3:$C$50,"High")</f>
        <v>0</v>
      </c>
      <c r="I42" s="14">
        <f>COUNTIF('Criteria 28'!$D$3:$D$49,"Substantial")</f>
        <v>0</v>
      </c>
      <c r="J42" s="14">
        <f>COUNTIF('Criteria 28'!$D$3:$D$49,"Reasonable")</f>
        <v>0</v>
      </c>
      <c r="K42" s="14">
        <f>COUNTIF('Criteria 28'!$D$3:$D$49,"Limited")</f>
        <v>0</v>
      </c>
      <c r="L42" s="12"/>
    </row>
    <row r="43" spans="1:12" ht="30.75" thickBot="1" x14ac:dyDescent="0.3">
      <c r="A43" s="4">
        <v>29</v>
      </c>
      <c r="B43" s="59" t="s">
        <v>84</v>
      </c>
      <c r="C43" s="15">
        <f>COUNTIF('Criteria 29'!$B$3:$B$50,"Low")</f>
        <v>0</v>
      </c>
      <c r="D43" s="15">
        <f>COUNTIF('Criteria 29'!$B$3:$B$50,"Medium")</f>
        <v>0</v>
      </c>
      <c r="E43" s="15">
        <f>COUNTIF('Criteria 29'!$B$3:$B$50,"High")</f>
        <v>0</v>
      </c>
      <c r="F43" s="16">
        <f>COUNTIF('Criteria 29'!$C$3:$C$50,"Low")</f>
        <v>0</v>
      </c>
      <c r="G43" s="16">
        <f>COUNTIF('Criteria 29'!$C$3:$C$50,"Medium")</f>
        <v>0</v>
      </c>
      <c r="H43" s="16">
        <f>COUNTIF('Criteria 29'!$C$3:$C$50,"High")</f>
        <v>0</v>
      </c>
      <c r="I43" s="14">
        <f>COUNTIF('Criteria 29'!$D$3:$D$49,"Substantial")</f>
        <v>0</v>
      </c>
      <c r="J43" s="14">
        <f>COUNTIF('Criteria 29'!$D$3:$D$49,"Reasonable")</f>
        <v>0</v>
      </c>
      <c r="K43" s="14">
        <f>COUNTIF('Criteria 29'!$D$3:$D$49,"Limited")</f>
        <v>0</v>
      </c>
      <c r="L43" s="12"/>
    </row>
    <row r="44" spans="1:12" s="5" customFormat="1" ht="60" customHeight="1" thickTop="1" thickBot="1" x14ac:dyDescent="0.3">
      <c r="A44" s="64" t="s">
        <v>13</v>
      </c>
      <c r="B44" s="65"/>
      <c r="C44" s="66">
        <f>SUM(C13:C39)</f>
        <v>0</v>
      </c>
      <c r="D44" s="66">
        <f t="shared" ref="D44:J44" si="0">SUM(D13:D39)</f>
        <v>0</v>
      </c>
      <c r="E44" s="66">
        <f t="shared" si="0"/>
        <v>0</v>
      </c>
      <c r="F44" s="67">
        <f t="shared" si="0"/>
        <v>0</v>
      </c>
      <c r="G44" s="67">
        <f t="shared" si="0"/>
        <v>0</v>
      </c>
      <c r="H44" s="68">
        <f t="shared" si="0"/>
        <v>0</v>
      </c>
      <c r="I44" s="56">
        <f t="shared" si="0"/>
        <v>0</v>
      </c>
      <c r="J44" s="56">
        <f t="shared" si="0"/>
        <v>0</v>
      </c>
      <c r="K44" s="56">
        <f>SUM(K13:K39)</f>
        <v>0</v>
      </c>
      <c r="L44" s="57"/>
    </row>
    <row r="45" spans="1:12" ht="18" customHeight="1" thickTop="1" x14ac:dyDescent="0.25"/>
    <row r="55" spans="2:2" ht="18" customHeight="1" x14ac:dyDescent="0.25">
      <c r="B55" s="2" t="s">
        <v>17</v>
      </c>
    </row>
  </sheetData>
  <sheetProtection algorithmName="SHA-512" hashValue="ffksrDSiYfvet7rL7CJi30c0zG7J6A+D07HB0EIkd/PMwrYgy9RO2LevI5qnvXbVMD31DvUUhGAI+bJXKgft6Q==" saltValue="6nDDdl4mZ9dCK73a4wUztQ==" spinCount="100000" sheet="1" selectLockedCells="1"/>
  <protectedRanges>
    <protectedRange sqref="C5:G8" name="Contact Details"/>
  </protectedRanges>
  <mergeCells count="15">
    <mergeCell ref="A40:L40"/>
    <mergeCell ref="I4:L4"/>
    <mergeCell ref="I5:L8"/>
    <mergeCell ref="C5:G5"/>
    <mergeCell ref="C6:G6"/>
    <mergeCell ref="C7:G7"/>
    <mergeCell ref="C8:G8"/>
    <mergeCell ref="B4:G4"/>
    <mergeCell ref="A33:L33"/>
    <mergeCell ref="A12:L12"/>
    <mergeCell ref="A10:A11"/>
    <mergeCell ref="I10:L10"/>
    <mergeCell ref="B10:B11"/>
    <mergeCell ref="C10:E10"/>
    <mergeCell ref="F10:H10"/>
  </mergeCells>
  <pageMargins left="0.7" right="0.7" top="0.75" bottom="0.75" header="0.3" footer="0.3"/>
  <pageSetup paperSize="8" scale="82" orientation="portrait"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8CA8A-1566-41A0-BC1A-468523093004}">
  <sheetPr codeName="Sheet20"/>
  <dimension ref="A1:H12"/>
  <sheetViews>
    <sheetView workbookViewId="0">
      <pane ySplit="1" topLeftCell="A2" activePane="bottomLeft" state="frozen"/>
      <selection activeCell="C5" sqref="C5:G5"/>
      <selection pane="bottomLeft" activeCell="A5" sqref="A5"/>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71</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116" priority="10" operator="equal">
      <formula>"Low"</formula>
    </cfRule>
    <cfRule type="cellIs" dxfId="115" priority="11" operator="equal">
      <formula>"Medium"</formula>
    </cfRule>
    <cfRule type="cellIs" dxfId="114" priority="12" operator="equal">
      <formula>"High"</formula>
    </cfRule>
  </conditionalFormatting>
  <conditionalFormatting sqref="C2:C12">
    <cfRule type="cellIs" dxfId="113" priority="7" operator="equal">
      <formula>"Low"</formula>
    </cfRule>
    <cfRule type="cellIs" dxfId="112" priority="8" operator="equal">
      <formula>"Medium"</formula>
    </cfRule>
    <cfRule type="cellIs" dxfId="111"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A3BEEA5-9D07-40BE-99D3-AE91D7CD1A84}">
            <xm:f>Lists!$C$4</xm:f>
            <x14:dxf>
              <font>
                <color auto="1"/>
              </font>
              <fill>
                <patternFill>
                  <bgColor rgb="FFFF3300"/>
                </patternFill>
              </fill>
            </x14:dxf>
          </x14:cfRule>
          <x14:cfRule type="cellIs" priority="2" operator="equal" id="{127772A1-1718-429D-8D01-0F7AB88FE7D9}">
            <xm:f>Lists!$C$3</xm:f>
            <x14:dxf>
              <font>
                <color auto="1"/>
              </font>
              <fill>
                <patternFill>
                  <bgColor rgb="FFFFC000"/>
                </patternFill>
              </fill>
            </x14:dxf>
          </x14:cfRule>
          <x14:cfRule type="cellIs" priority="3" operator="equal" id="{51D0E788-4943-47FF-A00E-5BF9C7F213A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458CFD-9BA3-42A0-BCD6-119EC38A7CE2}">
          <x14:formula1>
            <xm:f>Lists!$A$2:$A$4</xm:f>
          </x14:formula1>
          <xm:sqref>B2:B50</xm:sqref>
        </x14:dataValidation>
        <x14:dataValidation type="list" allowBlank="1" showInputMessage="1" showErrorMessage="1" xr:uid="{FE2BF123-0DE8-45F1-B770-BEAB7C8B7684}">
          <x14:formula1>
            <xm:f>Lists!$B$2:$B$4</xm:f>
          </x14:formula1>
          <xm:sqref>C2:C50</xm:sqref>
        </x14:dataValidation>
        <x14:dataValidation type="list" allowBlank="1" showInputMessage="1" showErrorMessage="1" xr:uid="{6069B9DE-FC91-4971-85A3-F4B78FDDFE94}">
          <x14:formula1>
            <xm:f>Lists!$C$2:$C$4</xm:f>
          </x14:formula1>
          <xm:sqref>D3:D50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DEEE-4330-4B53-ADC8-CCD37314BEAF}">
  <sheetPr codeName="Sheet21"/>
  <dimension ref="A1:H12"/>
  <sheetViews>
    <sheetView workbookViewId="0">
      <pane ySplit="1" topLeftCell="A2" activePane="bottomLeft" state="frozen"/>
      <selection activeCell="C5" sqref="C5:G5"/>
      <selection pane="bottomLeft" activeCell="A4" sqref="A4"/>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72</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107" priority="10" operator="equal">
      <formula>"Low"</formula>
    </cfRule>
    <cfRule type="cellIs" dxfId="106" priority="11" operator="equal">
      <formula>"Medium"</formula>
    </cfRule>
    <cfRule type="cellIs" dxfId="105" priority="12" operator="equal">
      <formula>"High"</formula>
    </cfRule>
  </conditionalFormatting>
  <conditionalFormatting sqref="C2:C12">
    <cfRule type="cellIs" dxfId="104" priority="7" operator="equal">
      <formula>"Low"</formula>
    </cfRule>
    <cfRule type="cellIs" dxfId="103" priority="8" operator="equal">
      <formula>"Medium"</formula>
    </cfRule>
    <cfRule type="cellIs" dxfId="102"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064C4B72-1C8C-4F4D-99F0-825C4E4E735C}">
            <xm:f>Lists!$C$4</xm:f>
            <x14:dxf>
              <font>
                <color auto="1"/>
              </font>
              <fill>
                <patternFill>
                  <bgColor rgb="FFFF3300"/>
                </patternFill>
              </fill>
            </x14:dxf>
          </x14:cfRule>
          <x14:cfRule type="cellIs" priority="2" operator="equal" id="{7C9DC890-4DF3-4F6B-9D64-8CCF40C6DAF4}">
            <xm:f>Lists!$C$3</xm:f>
            <x14:dxf>
              <font>
                <color auto="1"/>
              </font>
              <fill>
                <patternFill>
                  <bgColor rgb="FFFFC000"/>
                </patternFill>
              </fill>
            </x14:dxf>
          </x14:cfRule>
          <x14:cfRule type="cellIs" priority="3" operator="equal" id="{951D1F83-C65A-454D-83C1-0AB7A65D3B94}">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C2DB249-203E-4EA6-9A77-635D8D9B2521}">
          <x14:formula1>
            <xm:f>Lists!$C$2:$C$4</xm:f>
          </x14:formula1>
          <xm:sqref>D3:D50</xm:sqref>
        </x14:dataValidation>
        <x14:dataValidation type="list" allowBlank="1" showInputMessage="1" showErrorMessage="1" xr:uid="{777F2A66-EABB-4000-B116-2580357191C0}">
          <x14:formula1>
            <xm:f>Lists!$B$2:$B$4</xm:f>
          </x14:formula1>
          <xm:sqref>C2:C50</xm:sqref>
        </x14:dataValidation>
        <x14:dataValidation type="list" allowBlank="1" showInputMessage="1" showErrorMessage="1" xr:uid="{6CED29C6-D1CB-497A-A6A8-0500C656A80D}">
          <x14:formula1>
            <xm:f>Lists!$A$2:$A$4</xm:f>
          </x14:formula1>
          <xm:sqref>B2:B50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4DFF8-6BDE-482A-B6E2-66F0BC49D3A5}">
  <sheetPr codeName="Sheet22"/>
  <dimension ref="A1:H12"/>
  <sheetViews>
    <sheetView workbookViewId="0">
      <pane ySplit="1" topLeftCell="A2" activePane="bottomLeft" state="frozen"/>
      <selection activeCell="C5" sqref="C5:G5"/>
      <selection pane="bottomLeft" activeCell="A4" sqref="A4"/>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73</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98" priority="10" operator="equal">
      <formula>"Low"</formula>
    </cfRule>
    <cfRule type="cellIs" dxfId="97" priority="11" operator="equal">
      <formula>"Medium"</formula>
    </cfRule>
    <cfRule type="cellIs" dxfId="96" priority="12" operator="equal">
      <formula>"High"</formula>
    </cfRule>
  </conditionalFormatting>
  <conditionalFormatting sqref="C2:C12">
    <cfRule type="cellIs" dxfId="95" priority="7" operator="equal">
      <formula>"Low"</formula>
    </cfRule>
    <cfRule type="cellIs" dxfId="94" priority="8" operator="equal">
      <formula>"Medium"</formula>
    </cfRule>
    <cfRule type="cellIs" dxfId="93"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F8751326-346A-4E7E-A4BD-F27D21385ED9}">
            <xm:f>Lists!$C$4</xm:f>
            <x14:dxf>
              <font>
                <color auto="1"/>
              </font>
              <fill>
                <patternFill>
                  <bgColor rgb="FFFF3300"/>
                </patternFill>
              </fill>
            </x14:dxf>
          </x14:cfRule>
          <x14:cfRule type="cellIs" priority="2" operator="equal" id="{F59F9912-B1F3-4058-8803-5E26B1E5EC35}">
            <xm:f>Lists!$C$3</xm:f>
            <x14:dxf>
              <font>
                <color auto="1"/>
              </font>
              <fill>
                <patternFill>
                  <bgColor rgb="FFFFC000"/>
                </patternFill>
              </fill>
            </x14:dxf>
          </x14:cfRule>
          <x14:cfRule type="cellIs" priority="3" operator="equal" id="{C683ADCC-DD1E-45F9-9427-273C3FE2338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E33B3E6-8B4E-494F-BE8B-D54EA226914C}">
          <x14:formula1>
            <xm:f>Lists!$A$2:$A$4</xm:f>
          </x14:formula1>
          <xm:sqref>B2:B50</xm:sqref>
        </x14:dataValidation>
        <x14:dataValidation type="list" allowBlank="1" showInputMessage="1" showErrorMessage="1" xr:uid="{6682B3B9-E953-46E0-BBB7-79886101696F}">
          <x14:formula1>
            <xm:f>Lists!$B$2:$B$4</xm:f>
          </x14:formula1>
          <xm:sqref>C2:C50</xm:sqref>
        </x14:dataValidation>
        <x14:dataValidation type="list" allowBlank="1" showInputMessage="1" showErrorMessage="1" xr:uid="{C0AF1F2B-FBFD-47E2-9D81-F14AF40C4C1C}">
          <x14:formula1>
            <xm:f>Lists!$C$2:$C$4</xm:f>
          </x14:formula1>
          <xm:sqref>D3:D50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BD23-22E7-4ACF-B1A4-E70AFE9F9DD7}">
  <sheetPr codeName="Sheet23"/>
  <dimension ref="A1:H12"/>
  <sheetViews>
    <sheetView workbookViewId="0">
      <pane ySplit="1" topLeftCell="A2" activePane="bottomLeft" state="frozen"/>
      <selection activeCell="C5" sqref="C5:G5"/>
      <selection pane="bottomLeft" activeCell="A3" sqref="A3"/>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97.5" customHeight="1" x14ac:dyDescent="0.25">
      <c r="A1" s="28" t="s">
        <v>60</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89" priority="10" operator="equal">
      <formula>"Low"</formula>
    </cfRule>
    <cfRule type="cellIs" dxfId="88" priority="11" operator="equal">
      <formula>"Medium"</formula>
    </cfRule>
    <cfRule type="cellIs" dxfId="87" priority="12" operator="equal">
      <formula>"High"</formula>
    </cfRule>
  </conditionalFormatting>
  <conditionalFormatting sqref="C2:C12">
    <cfRule type="cellIs" dxfId="86" priority="7" operator="equal">
      <formula>"Low"</formula>
    </cfRule>
    <cfRule type="cellIs" dxfId="85" priority="8" operator="equal">
      <formula>"Medium"</formula>
    </cfRule>
    <cfRule type="cellIs" dxfId="84" priority="9" operator="equal">
      <formula>"High"</formula>
    </cfRule>
  </conditionalFormatting>
  <pageMargins left="0.7" right="0.7" top="0.75" bottom="0.75" header="0.3" footer="0.3"/>
  <pageSetup paperSize="9" orientation="portrait" verticalDpi="0" r:id="rId1"/>
  <ignoredErrors>
    <ignoredError sqref="D12" calculatedColum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8418C68E-B4AF-499E-A0E3-61635FC19BD4}">
            <xm:f>Lists!$C$4</xm:f>
            <x14:dxf>
              <font>
                <color auto="1"/>
              </font>
              <fill>
                <patternFill>
                  <bgColor rgb="FFFF3300"/>
                </patternFill>
              </fill>
            </x14:dxf>
          </x14:cfRule>
          <x14:cfRule type="cellIs" priority="2" operator="equal" id="{92ECA89B-2A5C-4F27-B11D-6356992EF4AC}">
            <xm:f>Lists!$C$3</xm:f>
            <x14:dxf>
              <font>
                <color auto="1"/>
              </font>
              <fill>
                <patternFill>
                  <bgColor rgb="FFFFC000"/>
                </patternFill>
              </fill>
            </x14:dxf>
          </x14:cfRule>
          <x14:cfRule type="cellIs" priority="3" operator="equal" id="{54EEDFA6-4D06-4496-9896-AD4B5BA279B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DBE945F-7F5D-4691-AAAF-310D7953C6C4}">
          <x14:formula1>
            <xm:f>Lists!$C$2:$C$4</xm:f>
          </x14:formula1>
          <xm:sqref>D3:D50</xm:sqref>
        </x14:dataValidation>
        <x14:dataValidation type="list" allowBlank="1" showInputMessage="1" showErrorMessage="1" xr:uid="{050985FF-609D-45CE-8487-028DDCBC6B7C}">
          <x14:formula1>
            <xm:f>Lists!$B$2:$B$4</xm:f>
          </x14:formula1>
          <xm:sqref>C2:C50</xm:sqref>
        </x14:dataValidation>
        <x14:dataValidation type="list" allowBlank="1" showInputMessage="1" showErrorMessage="1" xr:uid="{30B6B22B-A603-4196-B233-4E80EEDF91B1}">
          <x14:formula1>
            <xm:f>Lists!$A$2:$A$4</xm:f>
          </x14:formula1>
          <xm:sqref>B2:B50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AAD5-3D7F-482B-AC77-662EF4D0E50D}">
  <sheetPr codeName="Sheet24"/>
  <dimension ref="A1:H12"/>
  <sheetViews>
    <sheetView workbookViewId="0">
      <pane ySplit="1" topLeftCell="A2" activePane="bottomLeft" state="frozen"/>
      <selection activeCell="C5" sqref="C5:G5"/>
      <selection pane="bottomLeft" activeCell="A3" sqref="A3"/>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75</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80" priority="10" operator="equal">
      <formula>"Low"</formula>
    </cfRule>
    <cfRule type="cellIs" dxfId="79" priority="11" operator="equal">
      <formula>"Medium"</formula>
    </cfRule>
    <cfRule type="cellIs" dxfId="78" priority="12" operator="equal">
      <formula>"High"</formula>
    </cfRule>
  </conditionalFormatting>
  <conditionalFormatting sqref="C2:C12">
    <cfRule type="cellIs" dxfId="77" priority="7" operator="equal">
      <formula>"Low"</formula>
    </cfRule>
    <cfRule type="cellIs" dxfId="76" priority="8" operator="equal">
      <formula>"Medium"</formula>
    </cfRule>
    <cfRule type="cellIs" dxfId="75"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1EC79334-FDD1-4865-A69D-9B2DDF9E9187}">
            <xm:f>Lists!$C$4</xm:f>
            <x14:dxf>
              <font>
                <color auto="1"/>
              </font>
              <fill>
                <patternFill>
                  <bgColor rgb="FFFF3300"/>
                </patternFill>
              </fill>
            </x14:dxf>
          </x14:cfRule>
          <x14:cfRule type="cellIs" priority="2" operator="equal" id="{C9D3EC7B-2459-4C78-890A-D30756EF9270}">
            <xm:f>Lists!$C$3</xm:f>
            <x14:dxf>
              <font>
                <color auto="1"/>
              </font>
              <fill>
                <patternFill>
                  <bgColor rgb="FFFFC000"/>
                </patternFill>
              </fill>
            </x14:dxf>
          </x14:cfRule>
          <x14:cfRule type="cellIs" priority="3" operator="equal" id="{1D35A941-928E-46F6-B069-200AC1AA3882}">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C9D385B-5277-4188-8149-3A6DBAEEDC11}">
          <x14:formula1>
            <xm:f>Lists!$A$2:$A$4</xm:f>
          </x14:formula1>
          <xm:sqref>B2:B50</xm:sqref>
        </x14:dataValidation>
        <x14:dataValidation type="list" allowBlank="1" showInputMessage="1" showErrorMessage="1" xr:uid="{A1685684-609C-4FDA-BD18-FC32FA57137B}">
          <x14:formula1>
            <xm:f>Lists!$B$2:$B$4</xm:f>
          </x14:formula1>
          <xm:sqref>C2:C50</xm:sqref>
        </x14:dataValidation>
        <x14:dataValidation type="list" allowBlank="1" showInputMessage="1" showErrorMessage="1" xr:uid="{245DFD4D-70F5-4110-89A7-549743973AC8}">
          <x14:formula1>
            <xm:f>Lists!$C$2:$C$4</xm:f>
          </x14:formula1>
          <xm:sqref>D3:D50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9F23D-107C-4F00-B981-EB649FDE9444}">
  <sheetPr codeName="Sheet25"/>
  <dimension ref="A1:H12"/>
  <sheetViews>
    <sheetView workbookViewId="0">
      <pane ySplit="1" topLeftCell="A2" activePane="bottomLeft" state="frozen"/>
      <selection activeCell="C5" sqref="C5:G5"/>
      <selection pane="bottomLeft" activeCell="A9" sqref="A9"/>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76</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71" priority="10" operator="equal">
      <formula>"Low"</formula>
    </cfRule>
    <cfRule type="cellIs" dxfId="70" priority="11" operator="equal">
      <formula>"Medium"</formula>
    </cfRule>
    <cfRule type="cellIs" dxfId="69" priority="12" operator="equal">
      <formula>"High"</formula>
    </cfRule>
  </conditionalFormatting>
  <conditionalFormatting sqref="C2:C12">
    <cfRule type="cellIs" dxfId="68" priority="7" operator="equal">
      <formula>"Low"</formula>
    </cfRule>
    <cfRule type="cellIs" dxfId="67" priority="8" operator="equal">
      <formula>"Medium"</formula>
    </cfRule>
    <cfRule type="cellIs" dxfId="66"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F8741703-F2D9-4A15-B9CC-73DAE525F5F8}">
            <xm:f>Lists!$C$4</xm:f>
            <x14:dxf>
              <font>
                <color auto="1"/>
              </font>
              <fill>
                <patternFill>
                  <bgColor rgb="FFFF3300"/>
                </patternFill>
              </fill>
            </x14:dxf>
          </x14:cfRule>
          <x14:cfRule type="cellIs" priority="2" operator="equal" id="{B2040568-0A7E-4B9C-9635-2E828FF65E5C}">
            <xm:f>Lists!$C$3</xm:f>
            <x14:dxf>
              <font>
                <color auto="1"/>
              </font>
              <fill>
                <patternFill>
                  <bgColor rgb="FFFFC000"/>
                </patternFill>
              </fill>
            </x14:dxf>
          </x14:cfRule>
          <x14:cfRule type="cellIs" priority="3" operator="equal" id="{6F9ED091-B9DB-490D-AA95-5A81988CB4A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57A2BA8-B9E6-4962-8816-4B0ED65F449F}">
          <x14:formula1>
            <xm:f>Lists!$C$2:$C$4</xm:f>
          </x14:formula1>
          <xm:sqref>D3:D50</xm:sqref>
        </x14:dataValidation>
        <x14:dataValidation type="list" allowBlank="1" showInputMessage="1" showErrorMessage="1" xr:uid="{BD5011A2-D664-4F19-B70C-E898907598B0}">
          <x14:formula1>
            <xm:f>Lists!$B$2:$B$4</xm:f>
          </x14:formula1>
          <xm:sqref>C2:C50</xm:sqref>
        </x14:dataValidation>
        <x14:dataValidation type="list" allowBlank="1" showInputMessage="1" showErrorMessage="1" xr:uid="{21BD6A11-68F1-4246-84E0-BE8F7A569344}">
          <x14:formula1>
            <xm:f>Lists!$A$2:$A$4</xm:f>
          </x14:formula1>
          <xm:sqref>B2:B50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75CA3-6C45-44A3-8C39-A27FA4406C6B}">
  <sheetPr codeName="Sheet26"/>
  <dimension ref="A1:H12"/>
  <sheetViews>
    <sheetView workbookViewId="0">
      <pane ySplit="1" topLeftCell="A2" activePane="bottomLeft" state="frozen"/>
      <selection activeCell="C5" sqref="C5:G5"/>
      <selection pane="bottomLeft" activeCell="A3" sqref="A3"/>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77</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62" priority="10" operator="equal">
      <formula>"Low"</formula>
    </cfRule>
    <cfRule type="cellIs" dxfId="61" priority="11" operator="equal">
      <formula>"Medium"</formula>
    </cfRule>
    <cfRule type="cellIs" dxfId="60" priority="12" operator="equal">
      <formula>"High"</formula>
    </cfRule>
  </conditionalFormatting>
  <conditionalFormatting sqref="C2:C12">
    <cfRule type="cellIs" dxfId="59" priority="7" operator="equal">
      <formula>"Low"</formula>
    </cfRule>
    <cfRule type="cellIs" dxfId="58" priority="8" operator="equal">
      <formula>"Medium"</formula>
    </cfRule>
    <cfRule type="cellIs" dxfId="57"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8966064-43F7-41AF-A226-90F5AA368CBB}">
            <xm:f>Lists!$C$4</xm:f>
            <x14:dxf>
              <font>
                <color auto="1"/>
              </font>
              <fill>
                <patternFill>
                  <bgColor rgb="FFFF3300"/>
                </patternFill>
              </fill>
            </x14:dxf>
          </x14:cfRule>
          <x14:cfRule type="cellIs" priority="2" operator="equal" id="{C3E08C0E-02DB-4B36-AA9D-E902D4315158}">
            <xm:f>Lists!$C$3</xm:f>
            <x14:dxf>
              <font>
                <color auto="1"/>
              </font>
              <fill>
                <patternFill>
                  <bgColor rgb="FFFFC000"/>
                </patternFill>
              </fill>
            </x14:dxf>
          </x14:cfRule>
          <x14:cfRule type="cellIs" priority="3" operator="equal" id="{6F3B3227-E101-4341-8998-95CE51468743}">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C57A056-7804-4B99-B82A-2CBF62D85333}">
          <x14:formula1>
            <xm:f>Lists!$A$2:$A$4</xm:f>
          </x14:formula1>
          <xm:sqref>B2:B50</xm:sqref>
        </x14:dataValidation>
        <x14:dataValidation type="list" allowBlank="1" showInputMessage="1" showErrorMessage="1" xr:uid="{14A211B0-2438-4E45-A40B-FFDD0C38E26C}">
          <x14:formula1>
            <xm:f>Lists!$B$2:$B$4</xm:f>
          </x14:formula1>
          <xm:sqref>C2:C50</xm:sqref>
        </x14:dataValidation>
        <x14:dataValidation type="list" allowBlank="1" showInputMessage="1" showErrorMessage="1" xr:uid="{0EE50A76-7086-4D34-BAEC-8D8A09DE0258}">
          <x14:formula1>
            <xm:f>Lists!$C$2:$C$4</xm:f>
          </x14:formula1>
          <xm:sqref>D3:D50</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D50BB-1E00-4FBE-9412-0E9442211542}">
  <sheetPr codeName="Sheet27"/>
  <dimension ref="A1:H12"/>
  <sheetViews>
    <sheetView workbookViewId="0">
      <pane ySplit="1" topLeftCell="A2" activePane="bottomLeft" state="frozen"/>
      <selection activeCell="C5" sqref="C5:G5"/>
      <selection pane="bottomLeft" activeCell="A7" sqref="A7"/>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78</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conditionalFormatting sqref="B2:B12">
    <cfRule type="cellIs" dxfId="53" priority="7" operator="equal">
      <formula>"Low"</formula>
    </cfRule>
    <cfRule type="cellIs" dxfId="52" priority="8" operator="equal">
      <formula>"Medium"</formula>
    </cfRule>
    <cfRule type="cellIs" dxfId="51" priority="9" operator="equal">
      <formula>"High"</formula>
    </cfRule>
  </conditionalFormatting>
  <conditionalFormatting sqref="C2:C12">
    <cfRule type="cellIs" dxfId="50" priority="4" operator="equal">
      <formula>"Low"</formula>
    </cfRule>
    <cfRule type="cellIs" dxfId="49" priority="5" operator="equal">
      <formula>"Medium"</formula>
    </cfRule>
    <cfRule type="cellIs" dxfId="4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EAA736-FC3C-4FA5-8F01-755DD46970D9}">
            <xm:f>Lists!$C$4</xm:f>
            <x14:dxf>
              <font>
                <color auto="1"/>
              </font>
              <fill>
                <patternFill>
                  <bgColor rgb="FFFF3300"/>
                </patternFill>
              </fill>
            </x14:dxf>
          </x14:cfRule>
          <x14:cfRule type="cellIs" priority="2" operator="equal" id="{504813D4-D38B-4703-82F4-257D98720683}">
            <xm:f>Lists!$C$3</xm:f>
            <x14:dxf>
              <font>
                <color auto="1"/>
              </font>
              <fill>
                <patternFill>
                  <bgColor rgb="FFFFC000"/>
                </patternFill>
              </fill>
            </x14:dxf>
          </x14:cfRule>
          <x14:cfRule type="cellIs" priority="3" operator="equal" id="{A16D491C-F375-4E58-B8CF-5F4D23262A02}">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6F13DAA-E73D-4D80-B112-BE636F31D39C}">
          <x14:formula1>
            <xm:f>Lists!$C$2:$C$4</xm:f>
          </x14:formula1>
          <xm:sqref>D3:D50</xm:sqref>
        </x14:dataValidation>
        <x14:dataValidation type="list" allowBlank="1" showInputMessage="1" showErrorMessage="1" xr:uid="{0AB49C5B-5E21-402B-BD37-7C36BA295098}">
          <x14:formula1>
            <xm:f>Lists!$B$2:$B$4</xm:f>
          </x14:formula1>
          <xm:sqref>C2:C50</xm:sqref>
        </x14:dataValidation>
        <x14:dataValidation type="list" allowBlank="1" showInputMessage="1" showErrorMessage="1" xr:uid="{4CCE6C6C-DC78-4BD9-BEEF-D6E66B5DCEA1}">
          <x14:formula1>
            <xm:f>Lists!$A$2:$A$4</xm:f>
          </x14:formula1>
          <xm:sqref>B2:B50</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229CC-3FA7-490D-9EA3-1795EB0FA68C}">
  <sheetPr codeName="Sheet28"/>
  <dimension ref="A1:H12"/>
  <sheetViews>
    <sheetView workbookViewId="0">
      <pane ySplit="1" topLeftCell="A2" activePane="bottomLeft" state="frozen"/>
      <selection activeCell="C5" sqref="C5:G5"/>
      <selection pane="bottomLeft" activeCell="A4" sqref="A4"/>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79</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conditionalFormatting sqref="B2:B12">
    <cfRule type="cellIs" dxfId="44" priority="7" operator="equal">
      <formula>"Low"</formula>
    </cfRule>
    <cfRule type="cellIs" dxfId="43" priority="8" operator="equal">
      <formula>"Medium"</formula>
    </cfRule>
    <cfRule type="cellIs" dxfId="42" priority="9" operator="equal">
      <formula>"High"</formula>
    </cfRule>
  </conditionalFormatting>
  <conditionalFormatting sqref="C2:C12">
    <cfRule type="cellIs" dxfId="41" priority="4" operator="equal">
      <formula>"Low"</formula>
    </cfRule>
    <cfRule type="cellIs" dxfId="40" priority="5" operator="equal">
      <formula>"Medium"</formula>
    </cfRule>
    <cfRule type="cellIs" dxfId="39"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6194F5E8-D1DE-4AAE-90DD-CE8B48569D61}">
            <xm:f>Lists!$C$4</xm:f>
            <x14:dxf>
              <font>
                <color auto="1"/>
              </font>
              <fill>
                <patternFill>
                  <bgColor rgb="FFFF3300"/>
                </patternFill>
              </fill>
            </x14:dxf>
          </x14:cfRule>
          <x14:cfRule type="cellIs" priority="2" operator="equal" id="{593FD9BF-FC20-42BA-BD02-E5E62B1B80B0}">
            <xm:f>Lists!$C$3</xm:f>
            <x14:dxf>
              <font>
                <color auto="1"/>
              </font>
              <fill>
                <patternFill>
                  <bgColor rgb="FFFFC000"/>
                </patternFill>
              </fill>
            </x14:dxf>
          </x14:cfRule>
          <x14:cfRule type="cellIs" priority="3" operator="equal" id="{8CB07D73-4DEE-47E7-A7DE-6F38A055F2F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D3358-84C4-4DCF-B0A1-68C4474A0781}">
          <x14:formula1>
            <xm:f>Lists!$A$2:$A$4</xm:f>
          </x14:formula1>
          <xm:sqref>B2:B50</xm:sqref>
        </x14:dataValidation>
        <x14:dataValidation type="list" allowBlank="1" showInputMessage="1" showErrorMessage="1" xr:uid="{81AE9C2B-B1A4-40CC-9047-DB0256C138AB}">
          <x14:formula1>
            <xm:f>Lists!$B$2:$B$4</xm:f>
          </x14:formula1>
          <xm:sqref>C2:C50</xm:sqref>
        </x14:dataValidation>
        <x14:dataValidation type="list" allowBlank="1" showInputMessage="1" showErrorMessage="1" xr:uid="{59CB937A-40F5-4EEB-B598-98D5FDC825E4}">
          <x14:formula1>
            <xm:f>Lists!$C$2:$C$4</xm:f>
          </x14:formula1>
          <xm:sqref>D3:D50</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67AE6-9007-49CA-923E-C66BD038760D}">
  <sheetPr codeName="Sheet29"/>
  <dimension ref="A1:H12"/>
  <sheetViews>
    <sheetView workbookViewId="0">
      <pane ySplit="1" topLeftCell="A2" activePane="bottomLeft" state="frozen"/>
      <selection activeCell="C5" sqref="C5:G5"/>
      <selection pane="bottomLeft" activeCell="A4" sqref="A4"/>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60</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conditionalFormatting sqref="B2:B12">
    <cfRule type="cellIs" dxfId="35" priority="7" operator="equal">
      <formula>"Low"</formula>
    </cfRule>
    <cfRule type="cellIs" dxfId="34" priority="8" operator="equal">
      <formula>"Medium"</formula>
    </cfRule>
    <cfRule type="cellIs" dxfId="33" priority="9" operator="equal">
      <formula>"High"</formula>
    </cfRule>
  </conditionalFormatting>
  <conditionalFormatting sqref="C2:C12">
    <cfRule type="cellIs" dxfId="32" priority="4" operator="equal">
      <formula>"Low"</formula>
    </cfRule>
    <cfRule type="cellIs" dxfId="31" priority="5" operator="equal">
      <formula>"Medium"</formula>
    </cfRule>
    <cfRule type="cellIs" dxfId="30"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6A771450-31FB-46D0-B7EA-6C550300A596}">
            <xm:f>Lists!$C$4</xm:f>
            <x14:dxf>
              <font>
                <color auto="1"/>
              </font>
              <fill>
                <patternFill>
                  <bgColor rgb="FFFF3300"/>
                </patternFill>
              </fill>
            </x14:dxf>
          </x14:cfRule>
          <x14:cfRule type="cellIs" priority="2" operator="equal" id="{2B464D18-B7BE-411E-BE5C-A525FDAF00E6}">
            <xm:f>Lists!$C$3</xm:f>
            <x14:dxf>
              <font>
                <color auto="1"/>
              </font>
              <fill>
                <patternFill>
                  <bgColor rgb="FFFFC000"/>
                </patternFill>
              </fill>
            </x14:dxf>
          </x14:cfRule>
          <x14:cfRule type="cellIs" priority="3" operator="equal" id="{F4F5DCD1-BD8A-4FED-8381-296E995A1DC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F1D64C5-4031-46B7-9BAF-E930F0CB7F63}">
          <x14:formula1>
            <xm:f>Lists!$C$2:$C$4</xm:f>
          </x14:formula1>
          <xm:sqref>D3:D50</xm:sqref>
        </x14:dataValidation>
        <x14:dataValidation type="list" allowBlank="1" showInputMessage="1" showErrorMessage="1" xr:uid="{F5C3E819-7F74-46D8-99E6-E5F6785C7BFE}">
          <x14:formula1>
            <xm:f>Lists!$B$2:$B$4</xm:f>
          </x14:formula1>
          <xm:sqref>C2:C50</xm:sqref>
        </x14:dataValidation>
        <x14:dataValidation type="list" allowBlank="1" showInputMessage="1" showErrorMessage="1" xr:uid="{1FAC8D17-8DF6-411D-B784-B5F6D365EABD}">
          <x14:formula1>
            <xm:f>Lists!$A$2:$A$4</xm:f>
          </x14:formula1>
          <xm:sqref>B2:B50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sheetPr codeName="Sheet3"/>
  <dimension ref="A1:AG24"/>
  <sheetViews>
    <sheetView workbookViewId="0">
      <selection activeCell="K13" sqref="K13"/>
    </sheetView>
  </sheetViews>
  <sheetFormatPr defaultRowHeight="15" x14ac:dyDescent="0.25"/>
  <cols>
    <col min="1" max="1" width="11.85546875" customWidth="1"/>
    <col min="2" max="2" width="18" customWidth="1"/>
    <col min="3" max="3" width="21" customWidth="1"/>
    <col min="4" max="4" width="17.42578125" customWidth="1"/>
    <col min="5" max="33" width="10.42578125" customWidth="1"/>
    <col min="34" max="36" width="10" customWidth="1"/>
  </cols>
  <sheetData>
    <row r="1" spans="1:33" x14ac:dyDescent="0.25">
      <c r="A1" s="1" t="s">
        <v>7</v>
      </c>
      <c r="B1" s="1" t="s">
        <v>8</v>
      </c>
      <c r="C1" s="1" t="s">
        <v>47</v>
      </c>
    </row>
    <row r="2" spans="1:33" x14ac:dyDescent="0.25">
      <c r="A2" t="s">
        <v>11</v>
      </c>
      <c r="B2" t="s">
        <v>11</v>
      </c>
      <c r="C2" t="s">
        <v>48</v>
      </c>
    </row>
    <row r="3" spans="1:33" x14ac:dyDescent="0.25">
      <c r="A3" t="s">
        <v>10</v>
      </c>
      <c r="B3" t="s">
        <v>10</v>
      </c>
      <c r="C3" t="s">
        <v>49</v>
      </c>
    </row>
    <row r="4" spans="1:33" x14ac:dyDescent="0.25">
      <c r="A4" t="s">
        <v>9</v>
      </c>
      <c r="B4" t="s">
        <v>9</v>
      </c>
      <c r="C4" t="s">
        <v>50</v>
      </c>
    </row>
    <row r="7" spans="1:33" x14ac:dyDescent="0.25">
      <c r="D7" s="3" t="s">
        <v>52</v>
      </c>
      <c r="E7" s="3" t="s">
        <v>23</v>
      </c>
      <c r="F7" s="3" t="s">
        <v>24</v>
      </c>
      <c r="G7" s="3" t="s">
        <v>25</v>
      </c>
      <c r="H7" s="3" t="s">
        <v>26</v>
      </c>
      <c r="I7" s="3" t="s">
        <v>27</v>
      </c>
      <c r="J7" s="3" t="s">
        <v>28</v>
      </c>
      <c r="K7" s="3" t="s">
        <v>29</v>
      </c>
      <c r="L7" s="3" t="s">
        <v>18</v>
      </c>
      <c r="M7" s="3" t="s">
        <v>19</v>
      </c>
      <c r="N7" s="3" t="s">
        <v>20</v>
      </c>
      <c r="O7" s="3" t="s">
        <v>30</v>
      </c>
      <c r="P7" s="3" t="s">
        <v>31</v>
      </c>
      <c r="Q7" s="3">
        <v>3</v>
      </c>
      <c r="R7" s="3">
        <v>4</v>
      </c>
      <c r="S7" s="3">
        <v>5</v>
      </c>
      <c r="T7" s="3" t="s">
        <v>32</v>
      </c>
      <c r="U7" s="3" t="s">
        <v>33</v>
      </c>
      <c r="V7" s="3" t="s">
        <v>34</v>
      </c>
      <c r="W7" s="3" t="s">
        <v>35</v>
      </c>
      <c r="X7" s="3" t="s">
        <v>36</v>
      </c>
      <c r="Y7" s="3">
        <v>8</v>
      </c>
      <c r="Z7" s="3">
        <v>9</v>
      </c>
      <c r="AA7" s="3"/>
      <c r="AB7" s="3"/>
      <c r="AC7" s="3"/>
      <c r="AD7" s="3"/>
      <c r="AE7" s="3"/>
      <c r="AF7" s="3"/>
      <c r="AG7" s="3"/>
    </row>
    <row r="8" spans="1:33" x14ac:dyDescent="0.25">
      <c r="D8" s="4">
        <f>IF('Criteria 1'!$D$2="Substantial",1,IF('Criteria 1'!$D$2="Reasonable",2,IF('Criteria 1'!$D$2="Limited",3,0)))</f>
        <v>1</v>
      </c>
      <c r="E8" s="4">
        <f>IF('Criteria 2'!$D$2="Substantial",1,IF('Criteria 2'!$D$2="Reasonable",2,IF('Criteria 2'!$D$2="Limited",3,0)))</f>
        <v>1</v>
      </c>
      <c r="F8" s="4">
        <f>IF('Criteria 3'!$D$2="Substantial",1,IF('Criteria 3'!$D$2="Reasonable",2,IF('Criteria 3'!$D$2="Limited",3,0)))</f>
        <v>1</v>
      </c>
      <c r="G8" s="4">
        <f>IF('Criteria 4'!$D$2="Substantial",1,IF('Criteria 4'!$D$2="Reasonable",2,IF('Criteria 4'!$D$2="Limited",3,0)))</f>
        <v>1</v>
      </c>
      <c r="H8" s="4">
        <f>IF('Criteria 5'!$D$2="Substantial",1,IF('Criteria 5'!$D$2="Reasonable",2,IF('Criteria 5'!$D$2="Limited",3,0)))</f>
        <v>1</v>
      </c>
      <c r="I8" s="4">
        <f>IF('Criteria 6'!$D$2="Substantial",1,IF('Criteria 6'!$D$2="Reasonable",2,IF('Criteria 6'!$D$2="Limited",3,0)))</f>
        <v>1</v>
      </c>
      <c r="J8" s="4">
        <f>IF('Criteria 7'!$D$2="Substantial",1,IF('Criteria 7'!$D$2="Reasonable",2,IF('Criteria 7'!$D$2="Limited",3,0)))</f>
        <v>1</v>
      </c>
      <c r="K8" s="4">
        <f>IF('Criteria 8'!$D$2="Substantial",1,IF('Criteria 8'!$D$2="Reasonable",2,IF('Criteria 8'!$D$2="Limited",3,0)))</f>
        <v>1</v>
      </c>
      <c r="L8" s="4">
        <f>IF('Criteria 9'!$D$2="Substantial",1,IF('Criteria 9'!$D$2="Reasonable",2,IF('Criteria 9'!$D$2="Limited",3,0)))</f>
        <v>1</v>
      </c>
      <c r="M8" s="4">
        <f>IF('Criteria 10'!$D$2="Substantial",1,IF('Criteria 10'!$D$2="Reasonable",2,IF('Criteria 10'!$D$2="Limited",3,0)))</f>
        <v>1</v>
      </c>
      <c r="N8" s="4">
        <f>IF('Criteria 11'!$D$2="Substantial",1,IF('Criteria 11'!$D$2="Reasonable",2,IF('Criteria 11'!$D$2="Limited",3,0)))</f>
        <v>1</v>
      </c>
      <c r="O8" s="4">
        <f>IF('Criteria 12'!$D$2="Substantial",1,IF('Criteria 12'!$D$2="Reasonable",2,IF('Criteria 12'!$D$2="Limited",3,0)))</f>
        <v>1</v>
      </c>
      <c r="P8" s="4">
        <f>IF('Criteria 13'!$D$2="Substantial",1,IF('Criteria 13'!$D$2="Reasonable",2,IF('Criteria 13'!$D$2="Limited",3,0)))</f>
        <v>1</v>
      </c>
      <c r="Q8" s="4">
        <f>IF('Criteria 14'!$D$2="Substantial",1,IF('Criteria 14'!$D$2="Reasonable",2,IF('Criteria 14'!$D$2="Limited",3,0)))</f>
        <v>1</v>
      </c>
      <c r="R8" s="4">
        <f>IF('Criteria 15'!$D$2="Substantial",1,IF('Criteria 15'!$D$2="Reasonable",2,IF('Criteria 15'!$D$2="Limited",3,0)))</f>
        <v>1</v>
      </c>
      <c r="S8" s="4">
        <f>IF('Criteria 16'!$D$2="Substantial",1,IF('Criteria 16'!$D$2="Reasonable",2,IF('Criteria 16'!$D$2="Limited",3,0)))</f>
        <v>1</v>
      </c>
      <c r="T8" s="4">
        <f>IF('Criteria 17'!$D$2="Substantial",1,IF('Criteria 17'!$D$2="Reasonable",2,IF('Criteria 17'!$D$2="Limited",3,0)))</f>
        <v>1</v>
      </c>
      <c r="U8" s="4">
        <f>IF('Criteria 18'!$D$2="Substantial",1,IF('Criteria 18'!$D$2="Reasonable",2,IF('Criteria 18'!$D$2="Limited",3,0)))</f>
        <v>1</v>
      </c>
      <c r="V8" s="4">
        <f>IF('Criteria 19'!$D$2="Substantial",1,IF('Criteria 19'!$D$2="Reasonable",2,IF('Criteria 19'!$D$2="Limited",3,0)))</f>
        <v>1</v>
      </c>
      <c r="W8" s="4">
        <f>IF('Criteria 20'!$D$2="Substantial",1,IF('Criteria 20'!$D$2="Reasonable",2,IF('Criteria 20'!$D$2="Limited",3,0)))</f>
        <v>1</v>
      </c>
      <c r="X8" s="4">
        <f>IF('Criteria 21'!$D$2="Substantial",1,IF('Criteria 21'!$D$2="Reasonable",2,IF('Criteria 21'!$D$2="Limited",3,0)))</f>
        <v>1</v>
      </c>
      <c r="Y8" s="4">
        <f>IF('Criteria 22'!$D$2="Substantial",1,IF('Criteria 22'!$D$2="Reasonable",2,IF('Criteria 22'!$D$2="Limited",3,0)))</f>
        <v>1</v>
      </c>
      <c r="Z8" s="4">
        <f>IF('Criteria 23'!$D$2="Substantial",1,IF('Criteria 23'!$D$2="Reasonable",2,IF('Criteria 23'!$D$2="Limited",3,0)))</f>
        <v>1</v>
      </c>
      <c r="AA8" s="4"/>
      <c r="AB8" s="4"/>
      <c r="AC8" s="4"/>
      <c r="AD8" s="4"/>
      <c r="AE8" s="4"/>
      <c r="AF8" s="4"/>
      <c r="AG8" s="4"/>
    </row>
    <row r="9" spans="1:33" x14ac:dyDescent="0.25">
      <c r="A9" s="18"/>
    </row>
    <row r="10" spans="1:33" x14ac:dyDescent="0.25">
      <c r="A10" s="18"/>
      <c r="D10" s="19" t="str">
        <f>C2</f>
        <v>Substantial</v>
      </c>
      <c r="E10" s="20">
        <f>COUNTIF($D$8:$AJ$8,1)</f>
        <v>23</v>
      </c>
    </row>
    <row r="11" spans="1:33" x14ac:dyDescent="0.25">
      <c r="A11" s="18"/>
      <c r="D11" s="19" t="str">
        <f>C3</f>
        <v>Reasonable</v>
      </c>
      <c r="E11" s="21">
        <f>COUNTIF($D$8:$AJ$8,2)</f>
        <v>0</v>
      </c>
    </row>
    <row r="12" spans="1:33" x14ac:dyDescent="0.25">
      <c r="A12" s="18"/>
      <c r="D12" s="19" t="str">
        <f>C4</f>
        <v>Limited</v>
      </c>
      <c r="E12" s="22">
        <f>COUNTIF($D$8:$AJ$8,3)</f>
        <v>0</v>
      </c>
    </row>
    <row r="13" spans="1:33" x14ac:dyDescent="0.25">
      <c r="A13" s="18"/>
    </row>
    <row r="14" spans="1:33" x14ac:dyDescent="0.25">
      <c r="A14" s="18"/>
    </row>
    <row r="15" spans="1:33" x14ac:dyDescent="0.25">
      <c r="A15" s="18"/>
    </row>
    <row r="16" spans="1:33" x14ac:dyDescent="0.25">
      <c r="A16" s="18"/>
    </row>
    <row r="17" spans="1:1" x14ac:dyDescent="0.25">
      <c r="A17" s="18"/>
    </row>
    <row r="18" spans="1:1" x14ac:dyDescent="0.25">
      <c r="A18" s="18"/>
    </row>
    <row r="19" spans="1:1" x14ac:dyDescent="0.25">
      <c r="A19" s="18"/>
    </row>
    <row r="20" spans="1:1" x14ac:dyDescent="0.25">
      <c r="A20" s="18"/>
    </row>
    <row r="21" spans="1:1" x14ac:dyDescent="0.25">
      <c r="A21" s="18"/>
    </row>
    <row r="22" spans="1:1" x14ac:dyDescent="0.25">
      <c r="A22" s="18"/>
    </row>
    <row r="23" spans="1:1" x14ac:dyDescent="0.25">
      <c r="A23" s="18"/>
    </row>
    <row r="24" spans="1:1" x14ac:dyDescent="0.25">
      <c r="A24" s="18"/>
    </row>
  </sheetData>
  <phoneticPr fontId="2" type="noConversion"/>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9D309-1F61-414E-A7D8-E04E6A63E687}">
  <sheetPr codeName="Sheet30"/>
  <dimension ref="A1:H12"/>
  <sheetViews>
    <sheetView workbookViewId="0">
      <pane ySplit="1" topLeftCell="A2" activePane="bottomLeft" state="frozen"/>
      <selection activeCell="C5" sqref="C5:G5"/>
      <selection pane="bottomLeft"/>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82</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conditionalFormatting sqref="B2:B12">
    <cfRule type="cellIs" dxfId="26" priority="7" operator="equal">
      <formula>"Low"</formula>
    </cfRule>
    <cfRule type="cellIs" dxfId="25" priority="8" operator="equal">
      <formula>"Medium"</formula>
    </cfRule>
    <cfRule type="cellIs" dxfId="24" priority="9" operator="equal">
      <formula>"High"</formula>
    </cfRule>
  </conditionalFormatting>
  <conditionalFormatting sqref="C2:C12">
    <cfRule type="cellIs" dxfId="23" priority="4" operator="equal">
      <formula>"Low"</formula>
    </cfRule>
    <cfRule type="cellIs" dxfId="22" priority="5" operator="equal">
      <formula>"Medium"</formula>
    </cfRule>
    <cfRule type="cellIs" dxfId="21"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F3848B10-0089-4759-A521-DDF740E2C6C2}">
            <xm:f>Lists!$C$4</xm:f>
            <x14:dxf>
              <font>
                <color auto="1"/>
              </font>
              <fill>
                <patternFill>
                  <bgColor rgb="FFFF3300"/>
                </patternFill>
              </fill>
            </x14:dxf>
          </x14:cfRule>
          <x14:cfRule type="cellIs" priority="2" operator="equal" id="{CF2E8A80-C65C-4931-AD00-3836EC0C23C1}">
            <xm:f>Lists!$C$3</xm:f>
            <x14:dxf>
              <font>
                <color auto="1"/>
              </font>
              <fill>
                <patternFill>
                  <bgColor rgb="FFFFC000"/>
                </patternFill>
              </fill>
            </x14:dxf>
          </x14:cfRule>
          <x14:cfRule type="cellIs" priority="3" operator="equal" id="{7E94997F-D630-4526-B801-9B1FF886C2A6}">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6690FE5-ED97-4A80-B893-99B5AD3E6BB1}">
          <x14:formula1>
            <xm:f>Lists!$A$2:$A$4</xm:f>
          </x14:formula1>
          <xm:sqref>B2:B50</xm:sqref>
        </x14:dataValidation>
        <x14:dataValidation type="list" allowBlank="1" showInputMessage="1" showErrorMessage="1" xr:uid="{C56DFB78-88E6-4522-989F-378A0A5396E0}">
          <x14:formula1>
            <xm:f>Lists!$B$2:$B$4</xm:f>
          </x14:formula1>
          <xm:sqref>C2:C50</xm:sqref>
        </x14:dataValidation>
        <x14:dataValidation type="list" allowBlank="1" showInputMessage="1" showErrorMessage="1" xr:uid="{DB0D126E-68C8-49C5-A955-E2BC6CD5B25C}">
          <x14:formula1>
            <xm:f>Lists!$C$2:$C$4</xm:f>
          </x14:formula1>
          <xm:sqref>D3:D50</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73977-5B11-4BCF-A14F-BA8ECC885FA0}">
  <sheetPr codeName="Sheet31"/>
  <dimension ref="A1:H12"/>
  <sheetViews>
    <sheetView workbookViewId="0">
      <pane ySplit="1" topLeftCell="A2" activePane="bottomLeft" state="frozen"/>
      <selection activeCell="C5" sqref="C5:G5"/>
      <selection pane="bottomLeft" activeCell="A2" sqref="A2"/>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83</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conditionalFormatting sqref="B2:B12">
    <cfRule type="cellIs" dxfId="17" priority="7" operator="equal">
      <formula>"Low"</formula>
    </cfRule>
    <cfRule type="cellIs" dxfId="16" priority="8" operator="equal">
      <formula>"Medium"</formula>
    </cfRule>
    <cfRule type="cellIs" dxfId="15" priority="9" operator="equal">
      <formula>"High"</formula>
    </cfRule>
  </conditionalFormatting>
  <conditionalFormatting sqref="C2:C12">
    <cfRule type="cellIs" dxfId="14" priority="4" operator="equal">
      <formula>"Low"</formula>
    </cfRule>
    <cfRule type="cellIs" dxfId="13" priority="5" operator="equal">
      <formula>"Medium"</formula>
    </cfRule>
    <cfRule type="cellIs" dxfId="12"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039C32C9-95FE-4842-8B86-0DBFF112F7FE}">
            <xm:f>Lists!$C$4</xm:f>
            <x14:dxf>
              <font>
                <color auto="1"/>
              </font>
              <fill>
                <patternFill>
                  <bgColor rgb="FFFF3300"/>
                </patternFill>
              </fill>
            </x14:dxf>
          </x14:cfRule>
          <x14:cfRule type="cellIs" priority="2" operator="equal" id="{00D1D643-AE03-4ACF-A238-3D9C6D16ADFB}">
            <xm:f>Lists!$C$3</xm:f>
            <x14:dxf>
              <font>
                <color auto="1"/>
              </font>
              <fill>
                <patternFill>
                  <bgColor rgb="FFFFC000"/>
                </patternFill>
              </fill>
            </x14:dxf>
          </x14:cfRule>
          <x14:cfRule type="cellIs" priority="3" operator="equal" id="{D4C27AC2-DA19-4D9C-AD60-155B534AB352}">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60AF50-97D2-495D-A91C-01274F264ECE}">
          <x14:formula1>
            <xm:f>Lists!$C$2:$C$4</xm:f>
          </x14:formula1>
          <xm:sqref>D3:D50</xm:sqref>
        </x14:dataValidation>
        <x14:dataValidation type="list" allowBlank="1" showInputMessage="1" showErrorMessage="1" xr:uid="{2F25DE67-926A-4EBE-A05D-C472F8C6B770}">
          <x14:formula1>
            <xm:f>Lists!$B$2:$B$4</xm:f>
          </x14:formula1>
          <xm:sqref>C2:C50</xm:sqref>
        </x14:dataValidation>
        <x14:dataValidation type="list" allowBlank="1" showInputMessage="1" showErrorMessage="1" xr:uid="{EF4777A0-DC43-411B-B7B2-D266F40DF51A}">
          <x14:formula1>
            <xm:f>Lists!$A$2:$A$4</xm:f>
          </x14:formula1>
          <xm:sqref>B2:B50</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18250-B3A3-4882-853E-0572ADAA1C32}">
  <sheetPr codeName="Sheet32"/>
  <dimension ref="A1:H12"/>
  <sheetViews>
    <sheetView workbookViewId="0">
      <pane ySplit="1" topLeftCell="A2" activePane="bottomLeft" state="frozen"/>
      <selection activeCell="C5" sqref="C5:G5"/>
      <selection pane="bottomLeft" activeCell="A7" sqref="A7"/>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84</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conditionalFormatting sqref="B2:B12">
    <cfRule type="cellIs" dxfId="8" priority="7" operator="equal">
      <formula>"Low"</formula>
    </cfRule>
    <cfRule type="cellIs" dxfId="7" priority="8" operator="equal">
      <formula>"Medium"</formula>
    </cfRule>
    <cfRule type="cellIs" dxfId="6" priority="9" operator="equal">
      <formula>"High"</formula>
    </cfRule>
  </conditionalFormatting>
  <conditionalFormatting sqref="C2:C12">
    <cfRule type="cellIs" dxfId="5" priority="4" operator="equal">
      <formula>"Low"</formula>
    </cfRule>
    <cfRule type="cellIs" dxfId="4" priority="5" operator="equal">
      <formula>"Medium"</formula>
    </cfRule>
    <cfRule type="cellIs" dxfId="3"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E628E6D-C895-47BB-8C5C-F055E1F6B367}">
            <xm:f>Lists!$C$4</xm:f>
            <x14:dxf>
              <font>
                <color auto="1"/>
              </font>
              <fill>
                <patternFill>
                  <bgColor rgb="FFFF3300"/>
                </patternFill>
              </fill>
            </x14:dxf>
          </x14:cfRule>
          <x14:cfRule type="cellIs" priority="2" operator="equal" id="{52922C72-27FF-4263-AFF1-0FE595E33570}">
            <xm:f>Lists!$C$3</xm:f>
            <x14:dxf>
              <font>
                <color auto="1"/>
              </font>
              <fill>
                <patternFill>
                  <bgColor rgb="FFFFC000"/>
                </patternFill>
              </fill>
            </x14:dxf>
          </x14:cfRule>
          <x14:cfRule type="cellIs" priority="3" operator="equal" id="{60FDC9DA-6097-4DA3-A199-47A9CB40F85C}">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46F1A80-69F4-4568-AFB2-4082AF34916B}">
          <x14:formula1>
            <xm:f>Lists!$A$2:$A$4</xm:f>
          </x14:formula1>
          <xm:sqref>B2:B50</xm:sqref>
        </x14:dataValidation>
        <x14:dataValidation type="list" allowBlank="1" showInputMessage="1" showErrorMessage="1" xr:uid="{20172FC6-96B9-467C-8771-F885F29D9606}">
          <x14:formula1>
            <xm:f>Lists!$B$2:$B$4</xm:f>
          </x14:formula1>
          <xm:sqref>C2:C50</xm:sqref>
        </x14:dataValidation>
        <x14:dataValidation type="list" allowBlank="1" showInputMessage="1" showErrorMessage="1" xr:uid="{F3A4B13E-6DAB-43AC-84CD-98B8C435027B}">
          <x14:formula1>
            <xm:f>Lists!$C$2:$C$4</xm:f>
          </x14:formula1>
          <xm:sqref>D3:D50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sheetPr codeName="Sheet4"/>
  <dimension ref="A1:H12"/>
  <sheetViews>
    <sheetView zoomScaleNormal="100" workbookViewId="0">
      <pane ySplit="1" topLeftCell="A2" activePane="bottomLeft" state="frozen"/>
      <selection activeCell="C5" sqref="C5:G5"/>
      <selection pane="bottomLeft"/>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28515625" style="2" bestFit="1" customWidth="1"/>
    <col min="7" max="7" width="50.5703125" style="2" customWidth="1"/>
    <col min="8" max="8" width="50.7109375" style="2" customWidth="1"/>
    <col min="9" max="16384" width="9" style="2"/>
  </cols>
  <sheetData>
    <row r="1" spans="1:8" s="30" customFormat="1" ht="84" customHeight="1" x14ac:dyDescent="0.25">
      <c r="A1" s="28" t="s">
        <v>54</v>
      </c>
      <c r="B1" s="29" t="s">
        <v>7</v>
      </c>
      <c r="C1" s="29" t="s">
        <v>8</v>
      </c>
      <c r="D1" s="29" t="s">
        <v>47</v>
      </c>
      <c r="E1" s="29" t="s">
        <v>14</v>
      </c>
      <c r="F1" s="29" t="s">
        <v>15</v>
      </c>
      <c r="G1" s="26" t="s">
        <v>16</v>
      </c>
      <c r="H1" s="26" t="s">
        <v>53</v>
      </c>
    </row>
    <row r="2" spans="1:8" ht="39.4" customHeight="1" x14ac:dyDescent="0.25">
      <c r="A2" s="63"/>
      <c r="B2" s="23"/>
      <c r="C2" s="23"/>
      <c r="D2" s="27" t="str">
        <f>IF(COUNTIF(D3:D49,"Limited")&gt;0,"Limited",IF(COUNTIF(D3:D49,"Reasonable")&gt;0,"Reasonable","Substantial"))</f>
        <v>Substantial</v>
      </c>
      <c r="E2" s="24"/>
      <c r="F2" s="25"/>
      <c r="G2" s="24"/>
      <c r="H2" s="24"/>
    </row>
    <row r="3" spans="1:8" ht="39.4" customHeight="1" x14ac:dyDescent="0.25">
      <c r="A3" s="31" t="s">
        <v>37</v>
      </c>
      <c r="B3" s="3"/>
      <c r="C3" s="3"/>
      <c r="D3" s="4"/>
      <c r="E3" s="32"/>
      <c r="F3" s="33"/>
      <c r="G3" s="32"/>
      <c r="H3" s="32"/>
    </row>
    <row r="4" spans="1:8" ht="39.4" customHeight="1" x14ac:dyDescent="0.25">
      <c r="A4" s="31" t="s">
        <v>38</v>
      </c>
      <c r="B4" s="3"/>
      <c r="C4" s="3"/>
      <c r="D4" s="4"/>
      <c r="E4" s="32"/>
      <c r="F4" s="33"/>
      <c r="G4" s="32"/>
      <c r="H4" s="32"/>
    </row>
    <row r="5" spans="1:8" ht="39.4" customHeight="1" x14ac:dyDescent="0.25">
      <c r="A5" s="31" t="s">
        <v>39</v>
      </c>
      <c r="B5" s="3"/>
      <c r="C5" s="3"/>
      <c r="D5" s="4"/>
      <c r="E5" s="32"/>
      <c r="F5" s="33"/>
      <c r="G5" s="32"/>
      <c r="H5" s="32"/>
    </row>
    <row r="6" spans="1:8" ht="39.4" customHeight="1" x14ac:dyDescent="0.25">
      <c r="A6" s="31" t="s">
        <v>40</v>
      </c>
      <c r="B6" s="3"/>
      <c r="C6" s="3"/>
      <c r="D6" s="4"/>
      <c r="E6" s="32"/>
      <c r="F6" s="33"/>
      <c r="G6" s="32"/>
      <c r="H6" s="32"/>
    </row>
    <row r="7" spans="1:8" ht="39.4" customHeight="1" x14ac:dyDescent="0.25">
      <c r="A7" s="31" t="s">
        <v>41</v>
      </c>
      <c r="B7" s="3"/>
      <c r="C7" s="3"/>
      <c r="D7" s="4"/>
      <c r="E7" s="32"/>
      <c r="F7" s="33"/>
      <c r="G7" s="32"/>
      <c r="H7" s="32"/>
    </row>
    <row r="8" spans="1:8" ht="39.4" customHeight="1" x14ac:dyDescent="0.25">
      <c r="A8" s="31" t="s">
        <v>42</v>
      </c>
      <c r="B8" s="3"/>
      <c r="C8" s="3"/>
      <c r="D8" s="4"/>
      <c r="E8" s="32"/>
      <c r="F8" s="33"/>
      <c r="G8" s="32"/>
      <c r="H8" s="32"/>
    </row>
    <row r="9" spans="1:8" ht="39.4" customHeight="1" x14ac:dyDescent="0.25">
      <c r="A9" s="31" t="s">
        <v>43</v>
      </c>
      <c r="B9" s="3"/>
      <c r="C9" s="3"/>
      <c r="D9" s="4"/>
      <c r="E9" s="32"/>
      <c r="F9" s="33"/>
      <c r="G9" s="32"/>
      <c r="H9" s="32"/>
    </row>
    <row r="10" spans="1:8" ht="39.4" customHeight="1" x14ac:dyDescent="0.25">
      <c r="A10" s="31" t="s">
        <v>44</v>
      </c>
      <c r="B10" s="3"/>
      <c r="C10" s="3"/>
      <c r="D10" s="4"/>
      <c r="E10" s="32"/>
      <c r="F10" s="33"/>
      <c r="G10" s="32"/>
      <c r="H10" s="32"/>
    </row>
    <row r="11" spans="1:8" ht="39.4" customHeight="1" x14ac:dyDescent="0.25">
      <c r="A11" s="31" t="s">
        <v>45</v>
      </c>
      <c r="B11" s="3"/>
      <c r="C11" s="3"/>
      <c r="D11" s="4"/>
      <c r="E11" s="32"/>
      <c r="F11" s="33"/>
      <c r="G11" s="32"/>
      <c r="H11" s="32"/>
    </row>
    <row r="12" spans="1:8" ht="39.4" customHeight="1" x14ac:dyDescent="0.25">
      <c r="A12" s="31" t="s">
        <v>46</v>
      </c>
      <c r="B12" s="34"/>
      <c r="C12" s="34"/>
      <c r="D12" s="35"/>
      <c r="E12" s="36"/>
      <c r="F12" s="37"/>
      <c r="G12" s="32"/>
      <c r="H12" s="32"/>
    </row>
  </sheetData>
  <phoneticPr fontId="2" type="noConversion"/>
  <conditionalFormatting sqref="B2:B12">
    <cfRule type="cellIs" dxfId="260" priority="7" operator="equal">
      <formula>"Low"</formula>
    </cfRule>
    <cfRule type="cellIs" dxfId="259" priority="8" operator="equal">
      <formula>"Medium"</formula>
    </cfRule>
    <cfRule type="cellIs" dxfId="258" priority="9" operator="equal">
      <formula>"High"</formula>
    </cfRule>
  </conditionalFormatting>
  <conditionalFormatting sqref="C2:C12">
    <cfRule type="cellIs" dxfId="257" priority="4" operator="equal">
      <formula>"Low"</formula>
    </cfRule>
    <cfRule type="cellIs" dxfId="256" priority="5" operator="equal">
      <formula>"Medium"</formula>
    </cfRule>
    <cfRule type="cellIs" dxfId="255"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DBC122D-0907-417E-935A-55D609C79F7F}">
            <xm:f>Lists!$C$4</xm:f>
            <x14:dxf>
              <font>
                <color auto="1"/>
              </font>
              <fill>
                <patternFill>
                  <bgColor rgb="FFFF3300"/>
                </patternFill>
              </fill>
            </x14:dxf>
          </x14:cfRule>
          <x14:cfRule type="cellIs" priority="2" operator="equal" id="{030A46E5-6394-4EFF-AE73-ADDCD40C1A4A}">
            <xm:f>Lists!$C$3</xm:f>
            <x14:dxf>
              <font>
                <color auto="1"/>
              </font>
              <fill>
                <patternFill>
                  <bgColor rgb="FFFFC000"/>
                </patternFill>
              </fill>
            </x14:dxf>
          </x14:cfRule>
          <x14:cfRule type="cellIs" priority="3" operator="equal" id="{856A18B2-4CFF-4242-8F75-24296FC405A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B3:B49</xm:sqref>
        </x14:dataValidation>
        <x14:dataValidation type="list" allowBlank="1" showInputMessage="1" showErrorMessage="1" xr:uid="{90AA81DA-FCF1-4E01-A79B-CDAEE7FE36F3}">
          <x14:formula1>
            <xm:f>Lists!$B$2:$B$4</xm:f>
          </x14:formula1>
          <xm:sqref>C3:C49</xm:sqref>
        </x14:dataValidation>
        <x14:dataValidation type="list" allowBlank="1" showInputMessage="1" showErrorMessage="1" xr:uid="{B6486F59-4D03-4B71-A36B-7DC1647D4E5D}">
          <x14:formula1>
            <xm:f>Lists!$C$2:$C$4</xm:f>
          </x14:formula1>
          <xm:sqref>D3:D49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sheetPr codeName="Sheet5"/>
  <dimension ref="A1:H12"/>
  <sheetViews>
    <sheetView workbookViewId="0">
      <pane ySplit="1" topLeftCell="A2" activePane="bottomLeft" state="frozen"/>
      <selection activeCell="C5" sqref="C5:G5"/>
      <selection pane="bottomLeft" activeCell="A2" sqref="A2"/>
    </sheetView>
  </sheetViews>
  <sheetFormatPr defaultColWidth="9" defaultRowHeight="39.4" customHeight="1" x14ac:dyDescent="0.25"/>
  <cols>
    <col min="1" max="1" width="58.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185.25" customHeight="1" x14ac:dyDescent="0.25">
      <c r="A1" s="28" t="s">
        <v>60</v>
      </c>
      <c r="B1" s="29" t="s">
        <v>7</v>
      </c>
      <c r="C1" s="29" t="s">
        <v>8</v>
      </c>
      <c r="D1" s="29" t="s">
        <v>47</v>
      </c>
      <c r="E1" s="29" t="s">
        <v>14</v>
      </c>
      <c r="F1" s="29" t="s">
        <v>15</v>
      </c>
      <c r="G1" s="38" t="s">
        <v>16</v>
      </c>
      <c r="H1" s="29"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251" priority="10" operator="equal">
      <formula>"Low"</formula>
    </cfRule>
    <cfRule type="cellIs" dxfId="250" priority="11" operator="equal">
      <formula>"Medium"</formula>
    </cfRule>
    <cfRule type="cellIs" dxfId="249" priority="12" operator="equal">
      <formula>"High"</formula>
    </cfRule>
  </conditionalFormatting>
  <conditionalFormatting sqref="C2:C12">
    <cfRule type="cellIs" dxfId="248" priority="7" operator="equal">
      <formula>"Low"</formula>
    </cfRule>
    <cfRule type="cellIs" dxfId="247" priority="8" operator="equal">
      <formula>"Medium"</formula>
    </cfRule>
    <cfRule type="cellIs" dxfId="246" priority="9"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E8FA48B8-E197-4848-A422-4CC2799E5D65}">
            <xm:f>Lists!$C$4</xm:f>
            <x14:dxf>
              <font>
                <color auto="1"/>
              </font>
              <fill>
                <patternFill>
                  <bgColor rgb="FFFF3300"/>
                </patternFill>
              </fill>
            </x14:dxf>
          </x14:cfRule>
          <x14:cfRule type="cellIs" priority="2" operator="equal" id="{B5A0FB31-A7EA-4E50-B140-3C34A915ECD2}">
            <xm:f>Lists!$C$3</xm:f>
            <x14:dxf>
              <font>
                <color auto="1"/>
              </font>
              <fill>
                <patternFill>
                  <bgColor rgb="FFFFC000"/>
                </patternFill>
              </fill>
            </x14:dxf>
          </x14:cfRule>
          <x14:cfRule type="cellIs" priority="3" operator="equal" id="{E2337B11-7F7B-4319-8102-70A54D04F4C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sheetPr codeName="Sheet6"/>
  <dimension ref="A1:H50"/>
  <sheetViews>
    <sheetView workbookViewId="0">
      <pane ySplit="1" topLeftCell="A2" activePane="bottomLeft" state="frozen"/>
      <selection activeCell="C5" sqref="C5:G5"/>
      <selection pane="bottomLeft" activeCell="D13" sqref="D13"/>
    </sheetView>
  </sheetViews>
  <sheetFormatPr defaultColWidth="9" defaultRowHeight="18"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ht="84" customHeight="1" x14ac:dyDescent="0.25">
      <c r="A1" s="62" t="s">
        <v>55</v>
      </c>
      <c r="B1" s="42" t="s">
        <v>7</v>
      </c>
      <c r="C1" s="42" t="s">
        <v>8</v>
      </c>
      <c r="D1" s="29" t="s">
        <v>47</v>
      </c>
      <c r="E1" s="42" t="s">
        <v>14</v>
      </c>
      <c r="F1" s="43" t="s">
        <v>15</v>
      </c>
      <c r="G1" s="42" t="s">
        <v>16</v>
      </c>
      <c r="H1" s="26" t="s">
        <v>53</v>
      </c>
    </row>
    <row r="2" spans="1:8" ht="39.4" customHeight="1" x14ac:dyDescent="0.25">
      <c r="A2" s="63"/>
      <c r="B2" s="44"/>
      <c r="C2" s="44"/>
      <c r="D2" s="27" t="str">
        <f>IF(COUNTIF(D3:D49,"Limited")&gt;0,"Limited",IF(COUNTIF(D3:D49,"Reasonable")&gt;0,"Reasonable","Substantial"))</f>
        <v>Substantial</v>
      </c>
      <c r="E2" s="45"/>
      <c r="F2" s="46"/>
      <c r="G2" s="45"/>
      <c r="H2" s="24"/>
    </row>
    <row r="3" spans="1:8" ht="39.4" customHeight="1" x14ac:dyDescent="0.25">
      <c r="A3" s="47" t="s">
        <v>37</v>
      </c>
      <c r="B3" s="3"/>
      <c r="C3" s="3"/>
      <c r="D3" s="4"/>
      <c r="E3" s="41"/>
      <c r="F3" s="48"/>
      <c r="G3" s="41"/>
      <c r="H3" s="32"/>
    </row>
    <row r="4" spans="1:8" ht="39.4" customHeight="1" x14ac:dyDescent="0.25">
      <c r="A4" s="49" t="s">
        <v>38</v>
      </c>
      <c r="B4" s="3"/>
      <c r="C4" s="3"/>
      <c r="D4" s="4"/>
      <c r="E4" s="52"/>
      <c r="F4" s="53"/>
      <c r="G4" s="52"/>
      <c r="H4" s="55"/>
    </row>
    <row r="5" spans="1:8" ht="39.4" customHeight="1" x14ac:dyDescent="0.25">
      <c r="A5" s="47" t="s">
        <v>39</v>
      </c>
      <c r="B5" s="3"/>
      <c r="C5" s="3"/>
      <c r="D5" s="4"/>
      <c r="E5" s="41"/>
      <c r="F5" s="48"/>
      <c r="G5" s="41"/>
      <c r="H5" s="32"/>
    </row>
    <row r="6" spans="1:8" ht="39.4" customHeight="1" x14ac:dyDescent="0.25">
      <c r="A6" s="49" t="s">
        <v>40</v>
      </c>
      <c r="B6" s="3"/>
      <c r="C6" s="3"/>
      <c r="D6" s="4"/>
      <c r="E6" s="52"/>
      <c r="F6" s="53"/>
      <c r="G6" s="52"/>
      <c r="H6" s="55"/>
    </row>
    <row r="7" spans="1:8" ht="39.4" customHeight="1" x14ac:dyDescent="0.25">
      <c r="A7" s="47" t="s">
        <v>41</v>
      </c>
      <c r="B7" s="3"/>
      <c r="C7" s="3"/>
      <c r="D7" s="4"/>
      <c r="E7" s="41"/>
      <c r="F7" s="48"/>
      <c r="G7" s="41"/>
      <c r="H7" s="32"/>
    </row>
    <row r="8" spans="1:8" ht="39.4" customHeight="1" x14ac:dyDescent="0.25">
      <c r="A8" s="49" t="s">
        <v>42</v>
      </c>
      <c r="B8" s="3"/>
      <c r="C8" s="3"/>
      <c r="D8" s="4"/>
      <c r="E8" s="52"/>
      <c r="F8" s="53"/>
      <c r="G8" s="52"/>
      <c r="H8" s="55"/>
    </row>
    <row r="9" spans="1:8" ht="39.4" customHeight="1" x14ac:dyDescent="0.25">
      <c r="A9" s="47" t="s">
        <v>43</v>
      </c>
      <c r="B9" s="3"/>
      <c r="C9" s="3"/>
      <c r="D9" s="4"/>
      <c r="E9" s="41"/>
      <c r="F9" s="48"/>
      <c r="G9" s="41"/>
      <c r="H9" s="32"/>
    </row>
    <row r="10" spans="1:8" ht="39.4" customHeight="1" x14ac:dyDescent="0.25">
      <c r="A10" s="49" t="s">
        <v>44</v>
      </c>
      <c r="B10" s="3"/>
      <c r="C10" s="3"/>
      <c r="D10" s="4"/>
      <c r="E10" s="52"/>
      <c r="F10" s="53"/>
      <c r="G10" s="52"/>
      <c r="H10" s="55"/>
    </row>
    <row r="11" spans="1:8" ht="39.4" customHeight="1" x14ac:dyDescent="0.25">
      <c r="A11" s="47" t="s">
        <v>45</v>
      </c>
      <c r="B11" s="3"/>
      <c r="C11" s="3"/>
      <c r="D11" s="4"/>
      <c r="E11" s="41"/>
      <c r="F11" s="48"/>
      <c r="G11" s="41"/>
      <c r="H11" s="36"/>
    </row>
    <row r="12" spans="1:8" ht="39.4" customHeight="1" x14ac:dyDescent="0.25">
      <c r="A12" s="49" t="s">
        <v>46</v>
      </c>
      <c r="B12" s="50"/>
      <c r="C12" s="50"/>
      <c r="D12" s="51"/>
      <c r="E12" s="52"/>
      <c r="F12" s="53"/>
      <c r="G12" s="52"/>
      <c r="H12" s="55"/>
    </row>
    <row r="13" spans="1:8" ht="39" customHeight="1" x14ac:dyDescent="0.25"/>
    <row r="14" spans="1:8" ht="39" customHeight="1" x14ac:dyDescent="0.25">
      <c r="A14" s="54"/>
    </row>
    <row r="15" spans="1:8" ht="39" customHeight="1" x14ac:dyDescent="0.25"/>
    <row r="16" spans="1:8" ht="39" customHeight="1" x14ac:dyDescent="0.25"/>
    <row r="17" ht="39" customHeight="1" x14ac:dyDescent="0.25"/>
    <row r="18" ht="39" customHeight="1" x14ac:dyDescent="0.25"/>
    <row r="19" ht="39" customHeight="1" x14ac:dyDescent="0.25"/>
    <row r="20" ht="39" customHeight="1" x14ac:dyDescent="0.25"/>
    <row r="21" ht="39" customHeight="1" x14ac:dyDescent="0.25"/>
    <row r="22" ht="39" customHeight="1" x14ac:dyDescent="0.25"/>
    <row r="23" ht="39" customHeight="1" x14ac:dyDescent="0.25"/>
    <row r="24" ht="39" customHeight="1" x14ac:dyDescent="0.25"/>
    <row r="25" ht="39" customHeight="1" x14ac:dyDescent="0.25"/>
    <row r="26" ht="39" customHeight="1" x14ac:dyDescent="0.25"/>
    <row r="27" ht="39" customHeight="1" x14ac:dyDescent="0.25"/>
    <row r="28" ht="39" customHeight="1" x14ac:dyDescent="0.25"/>
    <row r="29" ht="39" customHeight="1" x14ac:dyDescent="0.25"/>
    <row r="30" ht="39" customHeight="1" x14ac:dyDescent="0.25"/>
    <row r="31" ht="39" customHeight="1" x14ac:dyDescent="0.25"/>
    <row r="32" ht="39" customHeight="1" x14ac:dyDescent="0.25"/>
    <row r="33" ht="39" customHeight="1" x14ac:dyDescent="0.25"/>
    <row r="34" ht="39" customHeight="1" x14ac:dyDescent="0.25"/>
    <row r="35" ht="39" customHeight="1" x14ac:dyDescent="0.25"/>
    <row r="36" ht="39" customHeight="1" x14ac:dyDescent="0.25"/>
    <row r="37" ht="39" customHeight="1" x14ac:dyDescent="0.25"/>
    <row r="38" ht="39" customHeight="1" x14ac:dyDescent="0.25"/>
    <row r="39" ht="39" customHeight="1" x14ac:dyDescent="0.25"/>
    <row r="40" ht="39" customHeight="1" x14ac:dyDescent="0.25"/>
    <row r="41" ht="39" customHeight="1" x14ac:dyDescent="0.25"/>
    <row r="42" ht="39" customHeight="1" x14ac:dyDescent="0.25"/>
    <row r="43" ht="39" customHeight="1" x14ac:dyDescent="0.25"/>
    <row r="44" ht="39" customHeight="1" x14ac:dyDescent="0.25"/>
    <row r="45" ht="39" customHeight="1" x14ac:dyDescent="0.25"/>
    <row r="46" ht="39" customHeight="1" x14ac:dyDescent="0.25"/>
    <row r="47" ht="39" customHeight="1" x14ac:dyDescent="0.25"/>
    <row r="48" ht="39" customHeight="1" x14ac:dyDescent="0.25"/>
    <row r="49" ht="39" customHeight="1" x14ac:dyDescent="0.25"/>
    <row r="50" ht="39" customHeight="1" x14ac:dyDescent="0.25"/>
  </sheetData>
  <phoneticPr fontId="2" type="noConversion"/>
  <conditionalFormatting sqref="B1:B12">
    <cfRule type="cellIs" dxfId="242" priority="10" operator="equal">
      <formula>"Low"</formula>
    </cfRule>
    <cfRule type="cellIs" dxfId="241" priority="11" operator="equal">
      <formula>"Medium"</formula>
    </cfRule>
    <cfRule type="cellIs" dxfId="240" priority="12" operator="equal">
      <formula>"High"</formula>
    </cfRule>
  </conditionalFormatting>
  <conditionalFormatting sqref="C1:C12">
    <cfRule type="cellIs" dxfId="239" priority="7" operator="equal">
      <formula>"Low"</formula>
    </cfRule>
    <cfRule type="cellIs" dxfId="238" priority="8" operator="equal">
      <formula>"Medium"</formula>
    </cfRule>
    <cfRule type="cellIs" dxfId="237"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04EBB284-5FBB-48CE-8158-07C25F79B4AC}">
            <xm:f>Lists!$C$4</xm:f>
            <x14:dxf>
              <font>
                <color auto="1"/>
              </font>
              <fill>
                <patternFill>
                  <bgColor rgb="FFFF3300"/>
                </patternFill>
              </fill>
            </x14:dxf>
          </x14:cfRule>
          <x14:cfRule type="cellIs" priority="2" operator="equal" id="{53C9E780-FC46-4124-BD2C-D5DF71C50A13}">
            <xm:f>Lists!$C$3</xm:f>
            <x14:dxf>
              <font>
                <color auto="1"/>
              </font>
              <fill>
                <patternFill>
                  <bgColor rgb="FFFFC000"/>
                </patternFill>
              </fill>
            </x14:dxf>
          </x14:cfRule>
          <x14:cfRule type="cellIs" priority="3" operator="equal" id="{59004DFB-9089-4EBC-98D4-2B75EFAD1784}">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sheetPr codeName="Sheet7"/>
  <dimension ref="A1:H12"/>
  <sheetViews>
    <sheetView workbookViewId="0">
      <pane ySplit="1" topLeftCell="A2" activePane="bottomLeft" state="frozen"/>
      <selection activeCell="C5" sqref="C5:G5"/>
      <selection pane="bottomLeft" activeCell="A5" sqref="A5"/>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56</v>
      </c>
      <c r="B1" s="29" t="s">
        <v>7</v>
      </c>
      <c r="C1" s="29" t="s">
        <v>8</v>
      </c>
      <c r="D1" s="29" t="s">
        <v>47</v>
      </c>
      <c r="E1" s="29" t="s">
        <v>14</v>
      </c>
      <c r="F1" s="29" t="s">
        <v>15</v>
      </c>
      <c r="G1" s="38" t="s">
        <v>16</v>
      </c>
      <c r="H1" s="26" t="s">
        <v>53</v>
      </c>
    </row>
    <row r="2" spans="1:8"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233" priority="10" operator="equal">
      <formula>"Low"</formula>
    </cfRule>
    <cfRule type="cellIs" dxfId="232" priority="11" operator="equal">
      <formula>"Medium"</formula>
    </cfRule>
    <cfRule type="cellIs" dxfId="231" priority="12" operator="equal">
      <formula>"High"</formula>
    </cfRule>
  </conditionalFormatting>
  <conditionalFormatting sqref="C2:C12">
    <cfRule type="cellIs" dxfId="230" priority="7" operator="equal">
      <formula>"Low"</formula>
    </cfRule>
    <cfRule type="cellIs" dxfId="229" priority="8" operator="equal">
      <formula>"Medium"</formula>
    </cfRule>
    <cfRule type="cellIs" dxfId="228"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70D25E0E-1969-4C4C-8C70-AB399FE3F707}">
            <xm:f>Lists!$C$4</xm:f>
            <x14:dxf>
              <font>
                <color auto="1"/>
              </font>
              <fill>
                <patternFill>
                  <bgColor rgb="FFFF3300"/>
                </patternFill>
              </fill>
            </x14:dxf>
          </x14:cfRule>
          <x14:cfRule type="cellIs" priority="2" operator="equal" id="{6551E3F4-9F1B-477E-9596-58DCBD4D3729}">
            <xm:f>Lists!$C$3</xm:f>
            <x14:dxf>
              <font>
                <color auto="1"/>
              </font>
              <fill>
                <patternFill>
                  <bgColor rgb="FFFFC000"/>
                </patternFill>
              </fill>
            </x14:dxf>
          </x14:cfRule>
          <x14:cfRule type="cellIs" priority="3" operator="equal" id="{65F56FEE-424C-4E17-AA4D-0419D94CB43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sheetPr codeName="Sheet8"/>
  <dimension ref="A1:H12"/>
  <sheetViews>
    <sheetView workbookViewId="0">
      <pane ySplit="1" topLeftCell="A2" activePane="bottomLeft" state="frozen"/>
      <selection activeCell="C5" sqref="C5:G5"/>
      <selection pane="bottomLeft"/>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57</v>
      </c>
      <c r="B1" s="29" t="s">
        <v>7</v>
      </c>
      <c r="C1" s="29" t="s">
        <v>8</v>
      </c>
      <c r="D1" s="29" t="s">
        <v>47</v>
      </c>
      <c r="E1" s="29" t="s">
        <v>14</v>
      </c>
      <c r="F1" s="29" t="s">
        <v>15</v>
      </c>
      <c r="G1" s="38" t="s">
        <v>16</v>
      </c>
      <c r="H1" s="26" t="s">
        <v>53</v>
      </c>
    </row>
    <row r="2" spans="1:8" s="30" customFormat="1" ht="39"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224" priority="10" operator="equal">
      <formula>"Low"</formula>
    </cfRule>
    <cfRule type="cellIs" dxfId="223" priority="11" operator="equal">
      <formula>"Medium"</formula>
    </cfRule>
    <cfRule type="cellIs" dxfId="222" priority="12" operator="equal">
      <formula>"High"</formula>
    </cfRule>
  </conditionalFormatting>
  <conditionalFormatting sqref="C2:C12">
    <cfRule type="cellIs" dxfId="221" priority="7" operator="equal">
      <formula>"Low"</formula>
    </cfRule>
    <cfRule type="cellIs" dxfId="220" priority="8" operator="equal">
      <formula>"Medium"</formula>
    </cfRule>
    <cfRule type="cellIs" dxfId="219"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37A17DD-D0A5-4DC6-AA5D-811774365420}">
            <xm:f>Lists!$C$4</xm:f>
            <x14:dxf>
              <font>
                <color auto="1"/>
              </font>
              <fill>
                <patternFill>
                  <bgColor rgb="FFFF3300"/>
                </patternFill>
              </fill>
            </x14:dxf>
          </x14:cfRule>
          <x14:cfRule type="cellIs" priority="2" operator="equal" id="{24F11F67-3DD3-4FDB-89C1-DCB3AEC975E9}">
            <xm:f>Lists!$C$3</xm:f>
            <x14:dxf>
              <font>
                <color auto="1"/>
              </font>
              <fill>
                <patternFill>
                  <bgColor rgb="FFFFC000"/>
                </patternFill>
              </fill>
            </x14:dxf>
          </x14:cfRule>
          <x14:cfRule type="cellIs" priority="3" operator="equal" id="{1B7E0A4E-D159-4725-8FE6-953925C6E8EF}">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36A41-07AB-408A-BA90-64A7775DBEB0}">
  <sheetPr codeName="Sheet9"/>
  <dimension ref="A1:H12"/>
  <sheetViews>
    <sheetView workbookViewId="0">
      <pane ySplit="1" topLeftCell="A2" activePane="bottomLeft" state="frozen"/>
      <selection activeCell="C5" sqref="C5:G5"/>
      <selection pane="bottomLeft" activeCell="A3" sqref="A3"/>
    </sheetView>
  </sheetViews>
  <sheetFormatPr defaultColWidth="9" defaultRowHeight="39.4" customHeight="1" x14ac:dyDescent="0.25"/>
  <cols>
    <col min="1" max="1" width="55.2851562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185.25" customHeight="1" x14ac:dyDescent="0.25">
      <c r="A1" s="28" t="s">
        <v>60</v>
      </c>
      <c r="B1" s="29" t="s">
        <v>7</v>
      </c>
      <c r="C1" s="29" t="s">
        <v>8</v>
      </c>
      <c r="D1" s="29" t="s">
        <v>47</v>
      </c>
      <c r="E1" s="29" t="s">
        <v>14</v>
      </c>
      <c r="F1" s="29" t="s">
        <v>15</v>
      </c>
      <c r="G1" s="38" t="s">
        <v>16</v>
      </c>
      <c r="H1" s="26" t="s">
        <v>53</v>
      </c>
    </row>
    <row r="2" spans="1:8" s="30" customFormat="1" ht="39"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215" priority="10" operator="equal">
      <formula>"Low"</formula>
    </cfRule>
    <cfRule type="cellIs" dxfId="214" priority="11" operator="equal">
      <formula>"Medium"</formula>
    </cfRule>
    <cfRule type="cellIs" dxfId="213" priority="12" operator="equal">
      <formula>"High"</formula>
    </cfRule>
  </conditionalFormatting>
  <conditionalFormatting sqref="C2:C12">
    <cfRule type="cellIs" dxfId="212" priority="7" operator="equal">
      <formula>"Low"</formula>
    </cfRule>
    <cfRule type="cellIs" dxfId="211" priority="8" operator="equal">
      <formula>"Medium"</formula>
    </cfRule>
    <cfRule type="cellIs" dxfId="210" priority="9"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1BB65931-8569-49EF-ABE3-A9D038BA1A70}">
            <xm:f>Lists!$C$4</xm:f>
            <x14:dxf>
              <font>
                <color auto="1"/>
              </font>
              <fill>
                <patternFill>
                  <bgColor rgb="FFFF3300"/>
                </patternFill>
              </fill>
            </x14:dxf>
          </x14:cfRule>
          <x14:cfRule type="cellIs" priority="2" operator="equal" id="{BAC3CA2E-2C71-4DD3-AE8D-6F88ECD396C2}">
            <xm:f>Lists!$C$3</xm:f>
            <x14:dxf>
              <font>
                <color auto="1"/>
              </font>
              <fill>
                <patternFill>
                  <bgColor rgb="FFFFC000"/>
                </patternFill>
              </fill>
            </x14:dxf>
          </x14:cfRule>
          <x14:cfRule type="cellIs" priority="3" operator="equal" id="{AB671355-AB9C-4690-B7B8-1FC1A788A22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24A397E-7809-431D-9292-A0536DC05B39}">
          <x14:formula1>
            <xm:f>Lists!$C$2:$C$4</xm:f>
          </x14:formula1>
          <xm:sqref>D3:D50</xm:sqref>
        </x14:dataValidation>
        <x14:dataValidation type="list" allowBlank="1" showInputMessage="1" showErrorMessage="1" xr:uid="{883D40E9-7F8D-4FA7-8B32-4D78890B3820}">
          <x14:formula1>
            <xm:f>Lists!$B$2:$B$4</xm:f>
          </x14:formula1>
          <xm:sqref>C2:C50</xm:sqref>
        </x14:dataValidation>
        <x14:dataValidation type="list" allowBlank="1" showInputMessage="1" showErrorMessage="1" xr:uid="{CDB8D60C-8FA4-494F-AEA8-4B442B1AE894}">
          <x14:formula1>
            <xm:f>Lists!$A$2:$A$4</xm:f>
          </x14:formula1>
          <xm:sqref>B2:B50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f30a74c-8e7c-491d-b15a-3c2ecabf532b" xsi:nil="true"/>
    <lcf76f155ced4ddcb4097134ff3c332f xmlns="9f63860b-ec5a-4177-80bc-0dae68c6673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00EA72F8A92694A8E9080ACC2D10C53" ma:contentTypeVersion="18" ma:contentTypeDescription="Create a new document." ma:contentTypeScope="" ma:versionID="d85cc06d8262a8aaa77a18175270ada9">
  <xsd:schema xmlns:xsd="http://www.w3.org/2001/XMLSchema" xmlns:xs="http://www.w3.org/2001/XMLSchema" xmlns:p="http://schemas.microsoft.com/office/2006/metadata/properties" xmlns:ns2="9f63860b-ec5a-4177-80bc-0dae68c6673f" xmlns:ns3="8f30a74c-8e7c-491d-b15a-3c2ecabf532b" targetNamespace="http://schemas.microsoft.com/office/2006/metadata/properties" ma:root="true" ma:fieldsID="675f74d4b1f709809ae191ff5fe41259" ns2:_="" ns3:_="">
    <xsd:import namespace="9f63860b-ec5a-4177-80bc-0dae68c6673f"/>
    <xsd:import namespace="8f30a74c-8e7c-491d-b15a-3c2ecabf53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3860b-ec5a-4177-80bc-0dae68c6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e50ef28-99b3-468c-877a-52e04a70a631"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30a74c-8e7c-491d-b15a-3c2ecabf53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459314f-d4c5-4806-b220-dbca877e7fb7}" ma:internalName="TaxCatchAll" ma:showField="CatchAllData" ma:web="8f30a74c-8e7c-491d-b15a-3c2ecabf5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09C6C1-925D-4CF2-9A41-5B4BFCEBB125}">
  <ds:schemaRefs>
    <ds:schemaRef ds:uri="http://schemas.microsoft.com/sharepoint/v3/contenttype/forms"/>
  </ds:schemaRefs>
</ds:datastoreItem>
</file>

<file path=customXml/itemProps2.xml><?xml version="1.0" encoding="utf-8"?>
<ds:datastoreItem xmlns:ds="http://schemas.openxmlformats.org/officeDocument/2006/customXml" ds:itemID="{526B9DDC-C32C-4EE9-BDDC-98F6C24FDE1C}">
  <ds:schemaRefs>
    <ds:schemaRef ds:uri="http://schemas.microsoft.com/office/2006/documentManagement/types"/>
    <ds:schemaRef ds:uri="http://www.w3.org/XML/1998/namespace"/>
    <ds:schemaRef ds:uri="9f63860b-ec5a-4177-80bc-0dae68c6673f"/>
    <ds:schemaRef ds:uri="http://purl.org/dc/dcmitype/"/>
    <ds:schemaRef ds:uri="http://schemas.openxmlformats.org/package/2006/metadata/core-properties"/>
    <ds:schemaRef ds:uri="http://purl.org/dc/elements/1.1/"/>
    <ds:schemaRef ds:uri="8f30a74c-8e7c-491d-b15a-3c2ecabf532b"/>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5D96F9F-1D3F-45FE-BCDE-DA3E199BB8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3860b-ec5a-4177-80bc-0dae68c6673f"/>
    <ds:schemaRef ds:uri="8f30a74c-8e7c-491d-b15a-3c2ecabf5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Instructions</vt:lpstr>
      <vt:lpstr>Dashboard</vt:lpstr>
      <vt:lpstr>Lists</vt:lpstr>
      <vt:lpstr>Criteria 1</vt:lpstr>
      <vt:lpstr>Criteria 2</vt:lpstr>
      <vt:lpstr>Criteria 3</vt:lpstr>
      <vt:lpstr>Criteria 4</vt:lpstr>
      <vt:lpstr>Criteria 5</vt:lpstr>
      <vt:lpstr>Criteria 6</vt:lpstr>
      <vt:lpstr>Criteria 7</vt:lpstr>
      <vt:lpstr>Criteria 8</vt:lpstr>
      <vt:lpstr>Criteria 9</vt:lpstr>
      <vt:lpstr>Criteria 10</vt:lpstr>
      <vt:lpstr>Criteria 11</vt:lpstr>
      <vt:lpstr>Criteria 12</vt:lpstr>
      <vt:lpstr>Criteria 13</vt:lpstr>
      <vt:lpstr>Criteria 14</vt:lpstr>
      <vt:lpstr>Criteria 15</vt:lpstr>
      <vt:lpstr>Criteria 16</vt:lpstr>
      <vt:lpstr>Criteria 17</vt:lpstr>
      <vt:lpstr>Criteria 18</vt:lpstr>
      <vt:lpstr>Criteria 19</vt:lpstr>
      <vt:lpstr>Criteria 20</vt:lpstr>
      <vt:lpstr>Criteria 21</vt:lpstr>
      <vt:lpstr>Criteria 22</vt:lpstr>
      <vt:lpstr>Criteria 23</vt:lpstr>
      <vt:lpstr>Criteria 24</vt:lpstr>
      <vt:lpstr>Criteria 25</vt:lpstr>
      <vt:lpstr>Criteria 26</vt:lpstr>
      <vt:lpstr>Criteria 27</vt:lpstr>
      <vt:lpstr>Criteria 28</vt:lpstr>
      <vt:lpstr>Criteria 29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Natasha Elia</cp:lastModifiedBy>
  <cp:revision/>
  <dcterms:created xsi:type="dcterms:W3CDTF">2021-03-11T12:11:45Z</dcterms:created>
  <dcterms:modified xsi:type="dcterms:W3CDTF">2024-09-10T10:15:25Z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0x010100D00EA72F8A92694A8E9080ACC2D10C53</vt:lpwstr>
  </property>
  <property fmtid="{D5CDD505-2E9C-101B-9397-08002B2CF9AE}" pid="3" name="_ExtendedDescription">
    <vt:lpwstr/>
  </property>
  <property fmtid="{D5CDD505-2E9C-101B-9397-08002B2CF9AE}" pid="4" name="MediaServiceImageTags">
    <vt:lpwstr/>
  </property>
</Properties>
</file>