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chart15.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codeName="ThisWorkbook" defaultThemeVersion="166925"/>
  <mc:AlternateContent xmlns:mc="http://schemas.openxmlformats.org/markup-compatibility/2006">
    <mc:Choice Requires="x15">
      <x15ac:absPath xmlns:x15ac="http://schemas.microsoft.com/office/spreadsheetml/2010/11/ac" url="https://cfoauk.sharepoint.com/sites/FireStandardsStrategySupport/Shared Documents/Fire Standards Board/Implementation Tools/Published Tools/"/>
    </mc:Choice>
  </mc:AlternateContent>
  <xr:revisionPtr revIDLastSave="0" documentId="8_{AC679F5A-F16F-4C50-8D0F-8B75CF56E7C9}" xr6:coauthVersionLast="47" xr6:coauthVersionMax="47" xr10:uidLastSave="{00000000-0000-0000-0000-000000000000}"/>
  <bookViews>
    <workbookView xWindow="-98" yWindow="-98" windowWidth="22695" windowHeight="14476" tabRatio="683" firstSheet="2" activeTab="2" xr2:uid="{FE4A2CF9-AE39-4085-B55D-B7C160E4415C}"/>
  </bookViews>
  <sheets>
    <sheet name="Lists" sheetId="6" state="hidden" r:id="rId1"/>
    <sheet name="Instructions" sheetId="24" r:id="rId2"/>
    <sheet name="3xAssurance" sheetId="27" r:id="rId3"/>
    <sheet name="Dashboard" sheetId="1" r:id="rId4"/>
    <sheet name="Criteria 1" sheetId="2" r:id="rId5"/>
    <sheet name="Criteria 2" sheetId="7" r:id="rId6"/>
    <sheet name="Criteria 3" sheetId="8" r:id="rId7"/>
    <sheet name="Criteria 4" sheetId="9" r:id="rId8"/>
    <sheet name="Criteria 5" sheetId="10" r:id="rId9"/>
    <sheet name="Criteria 6" sheetId="11" r:id="rId10"/>
    <sheet name="Criteria 7" sheetId="12" r:id="rId11"/>
    <sheet name="Criteria 8" sheetId="13" r:id="rId12"/>
    <sheet name="Criteria 9" sheetId="14" r:id="rId13"/>
    <sheet name="Criteria 10" sheetId="15" r:id="rId14"/>
    <sheet name="Criteria 11" sheetId="16" r:id="rId15"/>
    <sheet name="Criteria 12" sheetId="25" r:id="rId16"/>
    <sheet name="Criteria 13" sheetId="26" r:id="rId17"/>
  </sheets>
  <definedNames>
    <definedName name="_xlnm.Print_Titles" localSheetId="2">'3xAssurance'!$2:$3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8" i="6" l="1"/>
  <c r="N8" i="6"/>
  <c r="A5" i="27"/>
  <c r="B5" i="27"/>
  <c r="A6" i="27"/>
  <c r="B6" i="27"/>
  <c r="A7" i="27"/>
  <c r="B7" i="27"/>
  <c r="A8" i="27"/>
  <c r="B8" i="27"/>
  <c r="A9" i="27"/>
  <c r="B9" i="27"/>
  <c r="A10" i="27"/>
  <c r="B10" i="27"/>
  <c r="A11" i="27"/>
  <c r="B11" i="27"/>
  <c r="A12" i="27"/>
  <c r="B12" i="27"/>
  <c r="A13" i="27"/>
  <c r="B13" i="27"/>
  <c r="A14" i="27"/>
  <c r="B14" i="27"/>
  <c r="A15" i="27"/>
  <c r="B15" i="27"/>
  <c r="A16" i="27"/>
  <c r="B16" i="27"/>
  <c r="B4" i="27"/>
  <c r="A4" i="27"/>
  <c r="B1" i="27"/>
  <c r="A1" i="26"/>
  <c r="A1" i="25"/>
  <c r="A1" i="16"/>
  <c r="A1" i="15"/>
  <c r="A1" i="14"/>
  <c r="A1" i="13"/>
  <c r="A1" i="12"/>
  <c r="A1" i="11"/>
  <c r="A1" i="10"/>
  <c r="A1" i="9"/>
  <c r="A1" i="8"/>
  <c r="A1" i="7"/>
  <c r="A1" i="2"/>
  <c r="K26" i="1"/>
  <c r="J26" i="1"/>
  <c r="I26" i="1"/>
  <c r="H26" i="1"/>
  <c r="G26" i="1"/>
  <c r="F26" i="1"/>
  <c r="E26" i="1"/>
  <c r="D26" i="1"/>
  <c r="C26" i="1"/>
  <c r="K25" i="1"/>
  <c r="J25" i="1"/>
  <c r="I25" i="1"/>
  <c r="H25" i="1"/>
  <c r="G25" i="1"/>
  <c r="F25" i="1"/>
  <c r="E25" i="1"/>
  <c r="D25" i="1"/>
  <c r="C25" i="1"/>
  <c r="D2" i="11"/>
  <c r="I8" i="6" s="1"/>
  <c r="D2" i="26"/>
  <c r="P8" i="6" s="1"/>
  <c r="D2" i="25"/>
  <c r="D2" i="16"/>
  <c r="D2" i="15"/>
  <c r="M8" i="6" s="1"/>
  <c r="D2" i="14"/>
  <c r="L8" i="6" s="1"/>
  <c r="D2" i="13"/>
  <c r="K8" i="6" s="1"/>
  <c r="D2" i="12"/>
  <c r="J8" i="6" s="1"/>
  <c r="D2" i="10"/>
  <c r="H8" i="6" s="1"/>
  <c r="D2" i="9"/>
  <c r="G8" i="6" s="1"/>
  <c r="D2" i="8"/>
  <c r="F8" i="6" s="1"/>
  <c r="D2" i="7"/>
  <c r="E8" i="6" s="1"/>
  <c r="D2" i="2"/>
  <c r="D8" i="6" s="1"/>
  <c r="I24" i="1"/>
  <c r="I23" i="1"/>
  <c r="I22" i="1"/>
  <c r="I21" i="1"/>
  <c r="I20" i="1"/>
  <c r="I19" i="1"/>
  <c r="I18" i="1"/>
  <c r="I17" i="1"/>
  <c r="I16" i="1"/>
  <c r="I15" i="1"/>
  <c r="I14" i="1"/>
  <c r="J24" i="1"/>
  <c r="J23" i="1"/>
  <c r="J22" i="1"/>
  <c r="J21" i="1"/>
  <c r="J20" i="1"/>
  <c r="J19" i="1"/>
  <c r="J18" i="1"/>
  <c r="J17" i="1"/>
  <c r="J16" i="1"/>
  <c r="J15" i="1"/>
  <c r="J14" i="1"/>
  <c r="K24" i="1"/>
  <c r="K23" i="1"/>
  <c r="K22" i="1"/>
  <c r="K21" i="1"/>
  <c r="K20" i="1"/>
  <c r="K19" i="1"/>
  <c r="K18" i="1"/>
  <c r="K17" i="1"/>
  <c r="K16" i="1"/>
  <c r="K15" i="1"/>
  <c r="K14" i="1"/>
  <c r="H24" i="1"/>
  <c r="G24" i="1"/>
  <c r="F24" i="1"/>
  <c r="E24" i="1"/>
  <c r="D24" i="1"/>
  <c r="C24" i="1"/>
  <c r="H23" i="1"/>
  <c r="G23" i="1"/>
  <c r="F23" i="1"/>
  <c r="E23" i="1"/>
  <c r="D23" i="1"/>
  <c r="C23" i="1"/>
  <c r="H22" i="1"/>
  <c r="G22" i="1"/>
  <c r="F22" i="1"/>
  <c r="E22" i="1"/>
  <c r="D22" i="1"/>
  <c r="C22" i="1"/>
  <c r="H21" i="1"/>
  <c r="G21" i="1"/>
  <c r="F21" i="1"/>
  <c r="E21" i="1"/>
  <c r="D21" i="1"/>
  <c r="C21" i="1"/>
  <c r="H20" i="1"/>
  <c r="G20" i="1"/>
  <c r="F20" i="1"/>
  <c r="E20" i="1"/>
  <c r="D20" i="1"/>
  <c r="C20" i="1"/>
  <c r="H19" i="1"/>
  <c r="G19" i="1"/>
  <c r="F19" i="1"/>
  <c r="E19" i="1"/>
  <c r="D19" i="1"/>
  <c r="C19" i="1"/>
  <c r="H18" i="1"/>
  <c r="G18" i="1"/>
  <c r="F18" i="1"/>
  <c r="E18" i="1"/>
  <c r="D18" i="1"/>
  <c r="C18" i="1"/>
  <c r="H17" i="1"/>
  <c r="G17" i="1"/>
  <c r="F17" i="1"/>
  <c r="E17" i="1"/>
  <c r="D17" i="1"/>
  <c r="C17" i="1"/>
  <c r="H16" i="1"/>
  <c r="G16" i="1"/>
  <c r="F16" i="1"/>
  <c r="E16" i="1"/>
  <c r="D16" i="1"/>
  <c r="C16" i="1"/>
  <c r="H15" i="1"/>
  <c r="G15" i="1"/>
  <c r="F15" i="1"/>
  <c r="E15" i="1"/>
  <c r="D15" i="1"/>
  <c r="C15" i="1"/>
  <c r="H14" i="1"/>
  <c r="G14" i="1"/>
  <c r="F14" i="1"/>
  <c r="E14" i="1"/>
  <c r="D14" i="1"/>
  <c r="C14" i="1"/>
  <c r="E10" i="6" l="1"/>
  <c r="E12" i="6"/>
  <c r="E11" i="6"/>
  <c r="E27" i="1"/>
  <c r="F27" i="1"/>
  <c r="D27" i="1"/>
  <c r="K27" i="1"/>
  <c r="G27" i="1"/>
  <c r="H27" i="1"/>
  <c r="J27" i="1"/>
  <c r="C27" i="1"/>
  <c r="I27" i="1"/>
</calcChain>
</file>

<file path=xl/sharedStrings.xml><?xml version="1.0" encoding="utf-8"?>
<sst xmlns="http://schemas.openxmlformats.org/spreadsheetml/2006/main" count="302" uniqueCount="191">
  <si>
    <t>Priority</t>
  </si>
  <si>
    <t>Impact</t>
  </si>
  <si>
    <t>Level of Assurance</t>
  </si>
  <si>
    <t>High</t>
  </si>
  <si>
    <t>Substantial</t>
  </si>
  <si>
    <t>Medium</t>
  </si>
  <si>
    <t>Reasonable</t>
  </si>
  <si>
    <t>Low</t>
  </si>
  <si>
    <t>Limited</t>
  </si>
  <si>
    <t>Criteria 1</t>
  </si>
  <si>
    <t>Criteria 2</t>
  </si>
  <si>
    <t>Criteria 3</t>
  </si>
  <si>
    <t>Criteria 4</t>
  </si>
  <si>
    <t>Criteria 5</t>
  </si>
  <si>
    <t>Criteria 6</t>
  </si>
  <si>
    <t>Criteria 7</t>
  </si>
  <si>
    <t>Criteria 8</t>
  </si>
  <si>
    <t>Criteria 9</t>
  </si>
  <si>
    <t>Criteria 10</t>
  </si>
  <si>
    <t>Criteria 11</t>
  </si>
  <si>
    <t>Criteria 12</t>
  </si>
  <si>
    <t>Criteria 13</t>
  </si>
  <si>
    <t>Risk Based Approach</t>
  </si>
  <si>
    <t>Criteria</t>
  </si>
  <si>
    <t>Description</t>
  </si>
  <si>
    <t>First Line</t>
  </si>
  <si>
    <t>Second Line</t>
  </si>
  <si>
    <t>Third Line</t>
  </si>
  <si>
    <t>Notes and Actions</t>
  </si>
  <si>
    <r>
      <rPr>
        <b/>
        <sz val="9"/>
        <rFont val="Calibri"/>
        <family val="2"/>
        <scheme val="minor"/>
      </rPr>
      <t>Front line or business operational controls e.g:</t>
    </r>
    <r>
      <rPr>
        <sz val="9"/>
        <rFont val="Calibri"/>
        <family val="2"/>
        <scheme val="minor"/>
      </rPr>
      <t xml:space="preserve">
Policy, procedures, guidance
Performance dashboards
Monitoring statistics
Localised risk registers
Routine reports
PDRs</t>
    </r>
  </si>
  <si>
    <r>
      <rPr>
        <b/>
        <sz val="9"/>
        <rFont val="Calibri"/>
        <family val="2"/>
        <scheme val="minor"/>
      </rPr>
      <t xml:space="preserve">Management oversight activity e.g: </t>
    </r>
    <r>
      <rPr>
        <sz val="9"/>
        <rFont val="Calibri"/>
        <family val="2"/>
        <scheme val="minor"/>
      </rPr>
      <t xml:space="preserve">
Corporate governance and performance reporting
Change management assurance and highlight reporting
Ops assurance, assessments
Debriefs
Submitting learning tool entries and subsequent actions
Evaluations and benefit reviews
Other departmental self assessments / routine checks</t>
    </r>
  </si>
  <si>
    <r>
      <t xml:space="preserve">Independent external assurance e.g:
</t>
    </r>
    <r>
      <rPr>
        <sz val="9"/>
        <rFont val="Calibri"/>
        <family val="2"/>
        <scheme val="minor"/>
      </rPr>
      <t>HMICFRS Inspection Programme
Internal audit
Home Office data returns and benchmarking
Peer reviews
External audit
Consultancy</t>
    </r>
  </si>
  <si>
    <t>Any gaps outlined in the AFIs or HMICFRS that are addressed here?
Any fit to existing action plans?
Other pertinent links to assure this criteria?</t>
  </si>
  <si>
    <t>Fire Standard:</t>
  </si>
  <si>
    <t>CRMP</t>
  </si>
  <si>
    <t>Please fill in the contact details below:</t>
  </si>
  <si>
    <t>Overall Level of Assurance with Standard</t>
  </si>
  <si>
    <t>Fire and Rescue Service</t>
  </si>
  <si>
    <t>Contact Name</t>
  </si>
  <si>
    <t>Contact Email Address</t>
  </si>
  <si>
    <t>Contact Phone Number</t>
  </si>
  <si>
    <t>Chart</t>
  </si>
  <si>
    <t>Clearly define a senior person who has overall accountability for the community risk management plan and responsibility for the various components contained within it</t>
  </si>
  <si>
    <t>Ensure transparency in the community risk management planning process through either implementing and/or supporting ongoing engagement and formal consultation processes, ensuring these are accessible and publicly available.</t>
  </si>
  <si>
    <t>Ensure that organisational decisions and the measures implemented support equality, diversity, inclusivity, are non-discriminatory and are people impact assessed.</t>
  </si>
  <si>
    <t>Meet its legislative, framework and governance requirements linked to Community Risk Management.</t>
  </si>
  <si>
    <t>Be able to evidence its external and internal operating environment and the strategic objectives the community risk management plan is seeking to achieve.</t>
  </si>
  <si>
    <t>Utilise and share accurate data and business intelligence (from both internal and external sources) to support key activities such as evidence-based decision making, horizon scanning, cross-border risk identification and organisational learning.</t>
  </si>
  <si>
    <t>Identify and describe the existing and emerging local, regional and national hazards it faces, the hazardous events that could arise and the risk groups (People, Place, Environment and Economy)that could be harmed.</t>
  </si>
  <si>
    <t>Analyse risk, consider its risk appetite, determine the risk levels and prioritise risk accordingly.</t>
  </si>
  <si>
    <t>Make decisions about the deployment of resources based on the prioritised risk levels and planning assumptions involved. This should be carried out with consideration to internal and external resource availability (people, financial and physical) including collaborative, cross-border and national resilience assistance. Consideration should also be given to other strategic influences such as consultation feedback, stakeholder engagement and political objectives.</t>
  </si>
  <si>
    <t>Consider its sustainability impact, including ensuring that assets remain fit for purpose for their entire lifecycle, providing resilience to the service and value for money to the public;</t>
  </si>
  <si>
    <t>Provide training and/or support (where required) to all who are involved in the development, management and implementation of the community risk management plan.</t>
  </si>
  <si>
    <t xml:space="preserve">Provide training and/or support (where required) to all who are involved in the development, management and implementation of the community risk management plan. </t>
  </si>
  <si>
    <t>Take a strategic approach to managing finance and budgets aligned to the risk, vision and resourcing requirements of the service to deliver value for money for the public.</t>
  </si>
  <si>
    <t>Total</t>
  </si>
  <si>
    <t>Work assigned to</t>
  </si>
  <si>
    <t>Projected date for completion</t>
  </si>
  <si>
    <t>Description of work needing to be done</t>
  </si>
  <si>
    <t>Evidence</t>
  </si>
  <si>
    <t>Task 1/1</t>
  </si>
  <si>
    <t>Task 1/2</t>
  </si>
  <si>
    <t>Task 1/3</t>
  </si>
  <si>
    <t>Task 1/4</t>
  </si>
  <si>
    <t>Task 1/5</t>
  </si>
  <si>
    <t>Task 1/6</t>
  </si>
  <si>
    <t>Task 1/7</t>
  </si>
  <si>
    <t>Task 1/8</t>
  </si>
  <si>
    <t>Task 1/9</t>
  </si>
  <si>
    <t>Task 1/10</t>
  </si>
  <si>
    <t>Task 1/11</t>
  </si>
  <si>
    <t>Task 2/1</t>
  </si>
  <si>
    <t>Task 2/2</t>
  </si>
  <si>
    <t>Task 2/3</t>
  </si>
  <si>
    <t>Task 2/4</t>
  </si>
  <si>
    <t>Task 2/5</t>
  </si>
  <si>
    <t>Task 2/6</t>
  </si>
  <si>
    <t>Task 2/7</t>
  </si>
  <si>
    <t>Task 2/8</t>
  </si>
  <si>
    <t>Task 2/9</t>
  </si>
  <si>
    <t>Task 2/10</t>
  </si>
  <si>
    <t>Task 3/1</t>
  </si>
  <si>
    <t>Task 3/2</t>
  </si>
  <si>
    <t>Task 3/3</t>
  </si>
  <si>
    <t>Task 3/4</t>
  </si>
  <si>
    <t>Task 3/5</t>
  </si>
  <si>
    <t>Task 3/6</t>
  </si>
  <si>
    <t>Task 3/7</t>
  </si>
  <si>
    <t>Task 3/8</t>
  </si>
  <si>
    <t>Task 3/9</t>
  </si>
  <si>
    <t>Task 3/10</t>
  </si>
  <si>
    <t>Task 4/1</t>
  </si>
  <si>
    <t>Task 4/2</t>
  </si>
  <si>
    <t>Task 4/3</t>
  </si>
  <si>
    <t>Task 4/4</t>
  </si>
  <si>
    <t>Task 4/5</t>
  </si>
  <si>
    <t>Task 4/6</t>
  </si>
  <si>
    <t>Task 4/7</t>
  </si>
  <si>
    <t>Task 4/8</t>
  </si>
  <si>
    <t>Task 4/9</t>
  </si>
  <si>
    <t>Task 4/10</t>
  </si>
  <si>
    <t>Task 5/1</t>
  </si>
  <si>
    <t>Task 5/2</t>
  </si>
  <si>
    <t>Task 5/3</t>
  </si>
  <si>
    <t>Task 5/4</t>
  </si>
  <si>
    <t>Task 5/5</t>
  </si>
  <si>
    <t>Task 5/6</t>
  </si>
  <si>
    <t>Task 5/7</t>
  </si>
  <si>
    <t>Task 5/8</t>
  </si>
  <si>
    <t>Task 5/9</t>
  </si>
  <si>
    <t>Task 5/10</t>
  </si>
  <si>
    <t>Task 6/1</t>
  </si>
  <si>
    <t>Task 6/2</t>
  </si>
  <si>
    <t>Task 6/3</t>
  </si>
  <si>
    <t>Task 6/4</t>
  </si>
  <si>
    <t>Task 6/5</t>
  </si>
  <si>
    <t>Task 6/6</t>
  </si>
  <si>
    <t>Task 6/7</t>
  </si>
  <si>
    <t>Task 6/8</t>
  </si>
  <si>
    <t>Task 6/9</t>
  </si>
  <si>
    <t>Task 6/10</t>
  </si>
  <si>
    <t>Task 7/1</t>
  </si>
  <si>
    <t>Task 7/2</t>
  </si>
  <si>
    <t>Task 7/3</t>
  </si>
  <si>
    <t>Task 7/4</t>
  </si>
  <si>
    <t>Task 7/5</t>
  </si>
  <si>
    <t>Task 7/6</t>
  </si>
  <si>
    <t>Task 7/7</t>
  </si>
  <si>
    <t>Task 7/8</t>
  </si>
  <si>
    <t>Task 7/9</t>
  </si>
  <si>
    <t>Task 7/10</t>
  </si>
  <si>
    <t>Task 8/1</t>
  </si>
  <si>
    <t>Task 8/2</t>
  </si>
  <si>
    <t>Task 8/3</t>
  </si>
  <si>
    <t>Task 8/4</t>
  </si>
  <si>
    <t>Task 8/5</t>
  </si>
  <si>
    <t>Task 8/6</t>
  </si>
  <si>
    <t>Task 8/7</t>
  </si>
  <si>
    <t>Task 8/8</t>
  </si>
  <si>
    <t>Task 8/9</t>
  </si>
  <si>
    <t>Task 8/10</t>
  </si>
  <si>
    <t>Task 9/1</t>
  </si>
  <si>
    <t>Task 9/2</t>
  </si>
  <si>
    <t>Task 9/3</t>
  </si>
  <si>
    <t>Task 9/4</t>
  </si>
  <si>
    <t>Task 9/5</t>
  </si>
  <si>
    <t>Task 9/6</t>
  </si>
  <si>
    <t>Task 9/7</t>
  </si>
  <si>
    <t>Task 9/8</t>
  </si>
  <si>
    <t>Task 9/9</t>
  </si>
  <si>
    <t>Task 9/10</t>
  </si>
  <si>
    <t>Task 10/1</t>
  </si>
  <si>
    <t>Task 10/2</t>
  </si>
  <si>
    <t>Task 10/3</t>
  </si>
  <si>
    <t>Task 10/4</t>
  </si>
  <si>
    <t>Task 10/5</t>
  </si>
  <si>
    <t>Task 10/6</t>
  </si>
  <si>
    <t>Task 10/7</t>
  </si>
  <si>
    <t>Task 10/8</t>
  </si>
  <si>
    <t>Task 10/9</t>
  </si>
  <si>
    <t>Task 10/10</t>
  </si>
  <si>
    <t>Task 11/1</t>
  </si>
  <si>
    <t>Task 11/2</t>
  </si>
  <si>
    <t>Task 11/3</t>
  </si>
  <si>
    <t>Task 11/4</t>
  </si>
  <si>
    <t>Task 11/5</t>
  </si>
  <si>
    <t>Task 11/6</t>
  </si>
  <si>
    <t>Task 11/7</t>
  </si>
  <si>
    <t>Task 11/8</t>
  </si>
  <si>
    <t>Task 11/9</t>
  </si>
  <si>
    <t>Task 11/10</t>
  </si>
  <si>
    <t>Task 12/1</t>
  </si>
  <si>
    <t>Task 12/2</t>
  </si>
  <si>
    <t>Task 12/3</t>
  </si>
  <si>
    <t>Task 12/4</t>
  </si>
  <si>
    <t>Task 12/5</t>
  </si>
  <si>
    <t>Task 12/6</t>
  </si>
  <si>
    <t>Task 12/7</t>
  </si>
  <si>
    <t>Task 12/8</t>
  </si>
  <si>
    <t>Task 12/9</t>
  </si>
  <si>
    <t>Task 12/10</t>
  </si>
  <si>
    <t>Task 13/1</t>
  </si>
  <si>
    <t>Task 13/2</t>
  </si>
  <si>
    <t>Task 13/3</t>
  </si>
  <si>
    <t>Task 13/4</t>
  </si>
  <si>
    <t>Task 13/5</t>
  </si>
  <si>
    <t>Task 13/6</t>
  </si>
  <si>
    <t>Task 13/7</t>
  </si>
  <si>
    <t>Task 13/8</t>
  </si>
  <si>
    <t>Task 13/9</t>
  </si>
  <si>
    <t>Task 13/10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</si>
</sst>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1"/>
      <color theme="1"/>
      <name val="Calibri"/>
      <family val="2"/>
      <scheme val="minor"/>
    </font>
    <font>
      <sz val="8"/>
      <name val="Calibri"/>
      <family val="2"/>
      <scheme val="minor"/>
    </font>
    <font>
      <b/>
      <sz val="11"/>
      <name val="Calibri"/>
      <family val="2"/>
      <scheme val="minor"/>
    </font>
    <font>
      <b/>
      <sz val="10"/>
      <color theme="1"/>
      <name val="Calibri"/>
      <family val="2"/>
      <scheme val="minor"/>
    </font>
    <font>
      <b/>
      <sz val="12"/>
      <color theme="0"/>
      <name val="Arial"/>
      <family val="2"/>
    </font>
    <font>
      <sz val="10"/>
      <name val="Arial"/>
      <family val="2"/>
    </font>
    <font>
      <b/>
      <sz val="10"/>
      <name val="Arial"/>
      <family val="2"/>
    </font>
    <font>
      <b/>
      <sz val="14"/>
      <color theme="1"/>
      <name val="Calibri"/>
      <family val="2"/>
      <scheme val="minor"/>
    </font>
    <font>
      <sz val="9"/>
      <color theme="1"/>
      <name val="Calibri"/>
      <family val="2"/>
      <scheme val="minor"/>
    </font>
    <font>
      <b/>
      <sz val="14"/>
      <color theme="0"/>
      <name val="Calibri"/>
      <family val="2"/>
      <scheme val="minor"/>
    </font>
    <font>
      <sz val="14"/>
      <color theme="1"/>
      <name val="Calibri"/>
      <family val="2"/>
      <scheme val="minor"/>
    </font>
    <font>
      <b/>
      <sz val="14"/>
      <name val="Calibri"/>
      <family val="2"/>
      <scheme val="minor"/>
    </font>
    <font>
      <sz val="9"/>
      <name val="Calibri"/>
      <family val="2"/>
      <scheme val="minor"/>
    </font>
    <font>
      <b/>
      <sz val="9"/>
      <name val="Calibri"/>
      <family val="2"/>
      <scheme val="minor"/>
    </font>
    <font>
      <b/>
      <sz val="9"/>
      <color theme="1"/>
      <name val="Calibri"/>
      <family val="2"/>
      <scheme val="minor"/>
    </font>
  </fonts>
  <fills count="20">
    <fill>
      <patternFill patternType="none"/>
    </fill>
    <fill>
      <patternFill patternType="gray125"/>
    </fill>
    <fill>
      <patternFill patternType="solid">
        <fgColor theme="4" tint="0.79998168889431442"/>
        <bgColor indexed="64"/>
      </patternFill>
    </fill>
    <fill>
      <patternFill patternType="solid">
        <fgColor rgb="FFFF3300"/>
        <bgColor indexed="64"/>
      </patternFill>
    </fill>
    <fill>
      <patternFill patternType="solid">
        <fgColor rgb="FFFFC000"/>
        <bgColor indexed="64"/>
      </patternFill>
    </fill>
    <fill>
      <patternFill patternType="solid">
        <fgColor rgb="FF92D050"/>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rgb="FFFFCCFF"/>
        <bgColor indexed="64"/>
      </patternFill>
    </fill>
    <fill>
      <patternFill patternType="solid">
        <fgColor theme="4"/>
        <bgColor indexed="64"/>
      </patternFill>
    </fill>
    <fill>
      <patternFill patternType="solid">
        <fgColor rgb="FFB9DEFF"/>
        <bgColor indexed="64"/>
      </patternFill>
    </fill>
    <fill>
      <patternFill patternType="solid">
        <fgColor theme="4" tint="0.79998168889431442"/>
        <bgColor theme="4" tint="0.79998168889431442"/>
      </patternFill>
    </fill>
    <fill>
      <patternFill patternType="solid">
        <fgColor theme="7" tint="0.59999389629810485"/>
        <bgColor indexed="64"/>
      </patternFill>
    </fill>
    <fill>
      <patternFill patternType="solid">
        <fgColor theme="0" tint="-0.249977111117893"/>
        <bgColor indexed="64"/>
      </patternFill>
    </fill>
    <fill>
      <patternFill patternType="solid">
        <fgColor theme="0" tint="-0.249977111117893"/>
        <bgColor theme="4" tint="0.79998168889431442"/>
      </patternFill>
    </fill>
    <fill>
      <patternFill patternType="solid">
        <fgColor rgb="FFFF0000"/>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rgb="FF0A57A3"/>
        <bgColor indexed="64"/>
      </patternFill>
    </fill>
    <fill>
      <patternFill patternType="solid">
        <fgColor theme="0" tint="-0.14999847407452621"/>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rgb="FF000000"/>
      </left>
      <right/>
      <top style="thin">
        <color rgb="FF000000"/>
      </top>
      <bottom/>
      <diagonal/>
    </border>
    <border>
      <left style="thin">
        <color indexed="64"/>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style="thin">
        <color indexed="64"/>
      </left>
      <right/>
      <top style="thin">
        <color rgb="FF000000"/>
      </top>
      <bottom/>
      <diagonal/>
    </border>
    <border>
      <left style="thin">
        <color indexed="64"/>
      </left>
      <right style="thin">
        <color rgb="FF000000"/>
      </right>
      <top style="thin">
        <color rgb="FF000000"/>
      </top>
      <bottom/>
      <diagonal/>
    </border>
    <border>
      <left style="thin">
        <color rgb="FF000000"/>
      </left>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rgb="FF000000"/>
      </bottom>
      <diagonal/>
    </border>
    <border>
      <left style="thin">
        <color indexed="64"/>
      </left>
      <right style="double">
        <color indexed="64"/>
      </right>
      <top/>
      <bottom style="double">
        <color indexed="64"/>
      </bottom>
      <diagonal/>
    </border>
  </borders>
  <cellStyleXfs count="1">
    <xf numFmtId="0" fontId="0" fillId="0" borderId="0"/>
  </cellStyleXfs>
  <cellXfs count="130">
    <xf numFmtId="0" fontId="0" fillId="0" borderId="0" xfId="0"/>
    <xf numFmtId="0" fontId="1" fillId="0" borderId="0" xfId="0" applyFont="1"/>
    <xf numFmtId="0" fontId="0" fillId="0" borderId="0" xfId="0" applyAlignment="1">
      <alignment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1" fillId="0" borderId="0" xfId="0" applyFont="1" applyAlignment="1">
      <alignment vertical="center"/>
    </xf>
    <xf numFmtId="0" fontId="4" fillId="5"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left" vertical="center" wrapText="1"/>
    </xf>
    <xf numFmtId="0" fontId="0" fillId="6" borderId="1" xfId="0" applyFill="1" applyBorder="1" applyAlignment="1">
      <alignment vertical="center"/>
    </xf>
    <xf numFmtId="0" fontId="4" fillId="6" borderId="1" xfId="0" applyFont="1" applyFill="1" applyBorder="1" applyAlignment="1">
      <alignment horizontal="center" vertical="center"/>
    </xf>
    <xf numFmtId="0" fontId="0" fillId="6" borderId="1" xfId="0" applyFill="1" applyBorder="1" applyAlignment="1">
      <alignment horizontal="center" vertical="center"/>
    </xf>
    <xf numFmtId="0" fontId="0" fillId="2" borderId="1" xfId="0" applyFill="1" applyBorder="1" applyAlignment="1">
      <alignment horizontal="center" vertical="center"/>
    </xf>
    <xf numFmtId="0" fontId="0" fillId="7" borderId="1" xfId="0" applyFill="1" applyBorder="1" applyAlignment="1">
      <alignment horizontal="center" vertical="center"/>
    </xf>
    <xf numFmtId="0" fontId="6" fillId="0" borderId="0" xfId="0" applyFont="1" applyAlignment="1">
      <alignment horizontal="left" vertical="center"/>
    </xf>
    <xf numFmtId="0" fontId="6" fillId="10" borderId="10" xfId="0" applyFont="1" applyFill="1" applyBorder="1" applyAlignment="1">
      <alignment horizontal="left" vertical="center"/>
    </xf>
    <xf numFmtId="0" fontId="0" fillId="0" borderId="0" xfId="0" applyAlignment="1">
      <alignment horizontal="left" vertical="center"/>
    </xf>
    <xf numFmtId="0" fontId="0" fillId="0" borderId="1" xfId="0" applyBorder="1"/>
    <xf numFmtId="0" fontId="0" fillId="5" borderId="1" xfId="0" applyFill="1" applyBorder="1" applyAlignment="1">
      <alignment horizontal="center"/>
    </xf>
    <xf numFmtId="0" fontId="0" fillId="4" borderId="1" xfId="0" applyFill="1" applyBorder="1" applyAlignment="1">
      <alignment horizontal="center"/>
    </xf>
    <xf numFmtId="0" fontId="0" fillId="15" borderId="1" xfId="0" applyFill="1" applyBorder="1" applyAlignment="1">
      <alignment horizontal="center"/>
    </xf>
    <xf numFmtId="0" fontId="3" fillId="13" borderId="1" xfId="0" applyFont="1" applyFill="1" applyBorder="1" applyAlignment="1">
      <alignment vertical="center"/>
    </xf>
    <xf numFmtId="0" fontId="3" fillId="8" borderId="1" xfId="0" applyFont="1" applyFill="1" applyBorder="1" applyAlignment="1">
      <alignment horizontal="center" vertical="center" wrapText="1"/>
    </xf>
    <xf numFmtId="0" fontId="1" fillId="0" borderId="0" xfId="0" applyFont="1" applyAlignment="1">
      <alignment horizontal="left" vertical="center" wrapText="1"/>
    </xf>
    <xf numFmtId="0" fontId="0" fillId="0" borderId="1" xfId="0" applyBorder="1" applyAlignment="1">
      <alignment vertical="center"/>
    </xf>
    <xf numFmtId="0" fontId="0" fillId="0" borderId="7" xfId="0" applyBorder="1" applyAlignment="1">
      <alignment vertical="center"/>
    </xf>
    <xf numFmtId="0" fontId="0" fillId="0" borderId="0" xfId="0" applyAlignment="1">
      <alignment vertical="center" wrapText="1"/>
    </xf>
    <xf numFmtId="0" fontId="1" fillId="0" borderId="4" xfId="0" applyFont="1" applyBorder="1" applyAlignment="1">
      <alignment horizontal="center" vertical="center"/>
    </xf>
    <xf numFmtId="0" fontId="1" fillId="0" borderId="4" xfId="0" applyFont="1" applyBorder="1" applyAlignment="1">
      <alignment horizontal="left" vertical="center" wrapText="1"/>
    </xf>
    <xf numFmtId="0" fontId="1" fillId="2" borderId="4"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5" xfId="0" applyFont="1" applyFill="1" applyBorder="1" applyAlignment="1">
      <alignment horizontal="center" vertical="center"/>
    </xf>
    <xf numFmtId="0" fontId="0" fillId="11" borderId="1" xfId="0" applyFill="1" applyBorder="1" applyAlignment="1">
      <alignment vertical="center"/>
    </xf>
    <xf numFmtId="0" fontId="0" fillId="6" borderId="7" xfId="0" applyFill="1" applyBorder="1" applyAlignment="1">
      <alignment horizontal="center" vertical="center"/>
    </xf>
    <xf numFmtId="0" fontId="1" fillId="6" borderId="20" xfId="0" applyFont="1" applyFill="1" applyBorder="1" applyAlignment="1">
      <alignment horizontal="center" vertical="center"/>
    </xf>
    <xf numFmtId="0" fontId="1" fillId="6" borderId="21" xfId="0" applyFont="1" applyFill="1" applyBorder="1" applyAlignment="1">
      <alignment horizontal="center" vertical="center"/>
    </xf>
    <xf numFmtId="0" fontId="0" fillId="0" borderId="4" xfId="0" applyBorder="1" applyAlignment="1">
      <alignment horizontal="left" vertical="center" wrapText="1"/>
    </xf>
    <xf numFmtId="0" fontId="8" fillId="0" borderId="0" xfId="0" applyFont="1" applyAlignment="1">
      <alignment vertical="center"/>
    </xf>
    <xf numFmtId="0" fontId="3" fillId="8" borderId="8" xfId="0" applyFont="1" applyFill="1" applyBorder="1" applyAlignment="1">
      <alignment horizontal="left" vertical="center" wrapText="1"/>
    </xf>
    <xf numFmtId="0" fontId="3" fillId="8" borderId="8"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12" borderId="8" xfId="0" applyFont="1" applyFill="1" applyBorder="1" applyAlignment="1">
      <alignment vertical="center"/>
    </xf>
    <xf numFmtId="0" fontId="3" fillId="13" borderId="8" xfId="0" applyFont="1" applyFill="1" applyBorder="1" applyAlignment="1">
      <alignment horizontal="center" vertical="center"/>
    </xf>
    <xf numFmtId="0" fontId="3" fillId="12" borderId="8" xfId="0" applyFont="1" applyFill="1" applyBorder="1" applyAlignment="1">
      <alignment horizontal="center" vertical="center" wrapText="1"/>
    </xf>
    <xf numFmtId="0" fontId="3" fillId="13" borderId="8" xfId="0" applyFont="1" applyFill="1" applyBorder="1" applyAlignment="1">
      <alignment vertical="center"/>
    </xf>
    <xf numFmtId="14" fontId="3" fillId="13" borderId="8" xfId="0" applyNumberFormat="1" applyFont="1" applyFill="1" applyBorder="1" applyAlignment="1">
      <alignment horizontal="center" vertical="center"/>
    </xf>
    <xf numFmtId="0" fontId="3" fillId="13" borderId="7" xfId="0" applyFont="1" applyFill="1" applyBorder="1" applyAlignment="1">
      <alignment vertical="center"/>
    </xf>
    <xf numFmtId="0" fontId="0" fillId="11" borderId="8" xfId="0" applyFill="1" applyBorder="1" applyAlignment="1">
      <alignment vertical="center"/>
    </xf>
    <xf numFmtId="0" fontId="0" fillId="11" borderId="8" xfId="0" applyFill="1" applyBorder="1" applyAlignment="1">
      <alignment horizontal="center" vertical="center"/>
    </xf>
    <xf numFmtId="0" fontId="0" fillId="11" borderId="8" xfId="0" applyFill="1" applyBorder="1" applyAlignment="1">
      <alignment horizontal="center" vertical="center" wrapText="1"/>
    </xf>
    <xf numFmtId="14" fontId="0" fillId="11" borderId="8" xfId="0" applyNumberFormat="1" applyFill="1" applyBorder="1" applyAlignment="1">
      <alignment horizontal="center" vertical="center"/>
    </xf>
    <xf numFmtId="0" fontId="0" fillId="11" borderId="7" xfId="0" applyFill="1" applyBorder="1" applyAlignment="1">
      <alignment vertical="center"/>
    </xf>
    <xf numFmtId="0" fontId="0" fillId="0" borderId="8" xfId="0" applyBorder="1" applyAlignment="1">
      <alignment vertical="center"/>
    </xf>
    <xf numFmtId="0" fontId="0" fillId="0" borderId="8" xfId="0" applyBorder="1" applyAlignment="1">
      <alignment horizontal="center" vertical="center"/>
    </xf>
    <xf numFmtId="0" fontId="0" fillId="0" borderId="8" xfId="0" applyBorder="1" applyAlignment="1">
      <alignment horizontal="center" vertical="center" wrapText="1"/>
    </xf>
    <xf numFmtId="14" fontId="0" fillId="0" borderId="8" xfId="0" applyNumberFormat="1" applyBorder="1" applyAlignment="1">
      <alignment horizontal="center" vertical="center"/>
    </xf>
    <xf numFmtId="0" fontId="0" fillId="11" borderId="3" xfId="0" applyFill="1" applyBorder="1" applyAlignment="1">
      <alignment vertical="center"/>
    </xf>
    <xf numFmtId="0" fontId="0" fillId="11" borderId="3" xfId="0" applyFill="1" applyBorder="1" applyAlignment="1">
      <alignment horizontal="center" vertical="center"/>
    </xf>
    <xf numFmtId="0" fontId="0" fillId="11" borderId="3" xfId="0" applyFill="1" applyBorder="1" applyAlignment="1">
      <alignment horizontal="center" vertical="center" wrapText="1"/>
    </xf>
    <xf numFmtId="14" fontId="0" fillId="11" borderId="3" xfId="0" applyNumberFormat="1" applyFill="1" applyBorder="1" applyAlignment="1">
      <alignment horizontal="center" vertical="center"/>
    </xf>
    <xf numFmtId="0" fontId="3" fillId="13" borderId="8" xfId="0" applyFont="1" applyFill="1" applyBorder="1" applyAlignment="1">
      <alignment horizontal="center" vertical="center" wrapText="1"/>
    </xf>
    <xf numFmtId="0" fontId="3" fillId="8" borderId="8" xfId="0" applyFont="1" applyFill="1" applyBorder="1" applyAlignment="1">
      <alignment vertical="center" wrapText="1"/>
    </xf>
    <xf numFmtId="0" fontId="3" fillId="8" borderId="8" xfId="0" applyFont="1" applyFill="1" applyBorder="1" applyAlignment="1">
      <alignment horizontal="center" vertical="center"/>
    </xf>
    <xf numFmtId="14" fontId="3" fillId="8" borderId="8" xfId="0" applyNumberFormat="1" applyFont="1" applyFill="1" applyBorder="1" applyAlignment="1">
      <alignment horizontal="center" vertical="center"/>
    </xf>
    <xf numFmtId="0" fontId="3" fillId="8" borderId="7" xfId="0" applyFont="1" applyFill="1" applyBorder="1" applyAlignment="1">
      <alignment horizontal="center" vertical="center"/>
    </xf>
    <xf numFmtId="0" fontId="0" fillId="14" borderId="8" xfId="0" applyFill="1" applyBorder="1" applyAlignment="1">
      <alignment horizontal="center" vertical="center"/>
    </xf>
    <xf numFmtId="0" fontId="0" fillId="14" borderId="8" xfId="0" applyFill="1" applyBorder="1" applyAlignment="1">
      <alignment horizontal="center" vertical="center" wrapText="1"/>
    </xf>
    <xf numFmtId="0" fontId="0" fillId="14" borderId="8" xfId="0" applyFill="1" applyBorder="1" applyAlignment="1">
      <alignment vertical="center"/>
    </xf>
    <xf numFmtId="14" fontId="0" fillId="14" borderId="8" xfId="0" applyNumberFormat="1" applyFill="1" applyBorder="1" applyAlignment="1">
      <alignment horizontal="center" vertical="center"/>
    </xf>
    <xf numFmtId="0" fontId="3" fillId="8" borderId="22" xfId="0" applyFont="1" applyFill="1" applyBorder="1" applyAlignment="1">
      <alignment horizontal="left" vertical="center" wrapText="1"/>
    </xf>
    <xf numFmtId="0" fontId="3" fillId="8" borderId="25" xfId="0" applyFont="1" applyFill="1" applyBorder="1" applyAlignment="1">
      <alignment horizontal="center" vertical="center" wrapText="1"/>
    </xf>
    <xf numFmtId="0" fontId="3" fillId="8" borderId="26" xfId="0" applyFont="1" applyFill="1" applyBorder="1" applyAlignment="1">
      <alignment horizontal="center" vertical="center" wrapText="1"/>
    </xf>
    <xf numFmtId="0" fontId="3" fillId="12" borderId="27" xfId="0" applyFont="1" applyFill="1" applyBorder="1" applyAlignment="1">
      <alignment vertical="center"/>
    </xf>
    <xf numFmtId="0" fontId="3" fillId="13" borderId="28" xfId="0" applyFont="1" applyFill="1"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0" fillId="11" borderId="27" xfId="0" applyFill="1" applyBorder="1" applyAlignment="1">
      <alignment vertical="center"/>
    </xf>
    <xf numFmtId="0" fontId="0" fillId="11" borderId="28" xfId="0" applyFill="1" applyBorder="1" applyAlignment="1">
      <alignment vertical="center"/>
    </xf>
    <xf numFmtId="0" fontId="0" fillId="11" borderId="29" xfId="0" applyFill="1" applyBorder="1" applyAlignment="1">
      <alignment vertical="center"/>
    </xf>
    <xf numFmtId="0" fontId="0" fillId="11" borderId="23" xfId="0" applyFill="1" applyBorder="1" applyAlignment="1">
      <alignment horizontal="center" vertical="center"/>
    </xf>
    <xf numFmtId="0" fontId="0" fillId="11" borderId="23" xfId="0" applyFill="1" applyBorder="1" applyAlignment="1">
      <alignment horizontal="center" vertical="center" wrapText="1"/>
    </xf>
    <xf numFmtId="0" fontId="0" fillId="11" borderId="23" xfId="0" applyFill="1" applyBorder="1" applyAlignment="1">
      <alignment vertical="center"/>
    </xf>
    <xf numFmtId="14" fontId="0" fillId="11" borderId="23" xfId="0" applyNumberFormat="1" applyFill="1" applyBorder="1" applyAlignment="1">
      <alignment horizontal="center" vertical="center"/>
    </xf>
    <xf numFmtId="0" fontId="0" fillId="11" borderId="24" xfId="0" applyFill="1" applyBorder="1" applyAlignment="1">
      <alignment vertical="center"/>
    </xf>
    <xf numFmtId="0" fontId="10" fillId="18" borderId="0" xfId="0" applyFont="1" applyFill="1" applyAlignment="1">
      <alignment vertical="center"/>
    </xf>
    <xf numFmtId="0" fontId="10" fillId="18" borderId="0" xfId="0" applyFont="1" applyFill="1" applyAlignment="1">
      <alignment vertical="center" wrapText="1"/>
    </xf>
    <xf numFmtId="0" fontId="11" fillId="18" borderId="0" xfId="0" applyFont="1" applyFill="1" applyAlignment="1">
      <alignment vertical="center" wrapText="1"/>
    </xf>
    <xf numFmtId="0" fontId="11" fillId="0" borderId="0" xfId="0" applyFont="1" applyAlignment="1">
      <alignment vertical="center"/>
    </xf>
    <xf numFmtId="0" fontId="12" fillId="19" borderId="0" xfId="0" applyFont="1" applyFill="1" applyAlignment="1">
      <alignment vertical="top"/>
    </xf>
    <xf numFmtId="0" fontId="13" fillId="19" borderId="0" xfId="0" applyFont="1" applyFill="1" applyAlignment="1">
      <alignment vertical="top" wrapText="1"/>
    </xf>
    <xf numFmtId="0" fontId="14" fillId="19" borderId="0" xfId="0" applyFont="1" applyFill="1" applyAlignment="1">
      <alignment vertical="top" wrapText="1"/>
    </xf>
    <xf numFmtId="0" fontId="11" fillId="0" borderId="0" xfId="0" applyFont="1" applyAlignment="1">
      <alignment vertical="top"/>
    </xf>
    <xf numFmtId="0" fontId="1" fillId="0" borderId="0" xfId="0" applyFont="1" applyAlignment="1">
      <alignment horizontal="center" vertical="center"/>
    </xf>
    <xf numFmtId="0" fontId="9" fillId="0" borderId="0" xfId="0" applyFont="1" applyAlignment="1">
      <alignment horizontal="left" vertical="center" wrapText="1"/>
    </xf>
    <xf numFmtId="0" fontId="1" fillId="0" borderId="0" xfId="0" applyFont="1" applyAlignment="1">
      <alignment horizontal="left" vertical="top" wrapText="1"/>
    </xf>
    <xf numFmtId="0" fontId="1" fillId="0" borderId="0" xfId="0" applyFont="1" applyAlignment="1">
      <alignment horizontal="center" vertical="center" wrapText="1"/>
    </xf>
    <xf numFmtId="0" fontId="9" fillId="0" borderId="0" xfId="0" applyFont="1" applyAlignment="1">
      <alignment wrapText="1"/>
    </xf>
    <xf numFmtId="0" fontId="8" fillId="17" borderId="7" xfId="0" applyFont="1" applyFill="1" applyBorder="1" applyAlignment="1">
      <alignment horizontal="center" vertical="center" wrapText="1"/>
    </xf>
    <xf numFmtId="0" fontId="0" fillId="17" borderId="0" xfId="0" applyFill="1" applyAlignment="1">
      <alignment vertical="center"/>
    </xf>
    <xf numFmtId="0" fontId="9" fillId="17" borderId="0" xfId="0" applyFont="1" applyFill="1" applyAlignment="1">
      <alignment vertical="center" wrapText="1"/>
    </xf>
    <xf numFmtId="0" fontId="15" fillId="0" borderId="0" xfId="0" applyFont="1" applyAlignment="1">
      <alignment horizontal="left" vertical="center" wrapText="1"/>
    </xf>
    <xf numFmtId="0" fontId="1" fillId="6" borderId="30" xfId="0" applyFont="1" applyFill="1" applyBorder="1" applyAlignment="1">
      <alignment vertical="center"/>
    </xf>
    <xf numFmtId="0" fontId="8" fillId="17" borderId="8" xfId="0" applyFont="1" applyFill="1" applyBorder="1" applyAlignment="1">
      <alignment horizontal="left" vertical="center" wrapText="1"/>
    </xf>
    <xf numFmtId="0" fontId="8" fillId="17" borderId="11" xfId="0" applyFont="1" applyFill="1" applyBorder="1" applyAlignment="1">
      <alignment horizontal="left" vertical="center" wrapText="1"/>
    </xf>
    <xf numFmtId="0" fontId="8" fillId="17" borderId="6" xfId="0" applyFont="1" applyFill="1" applyBorder="1" applyAlignment="1">
      <alignment horizontal="left" vertical="center" wrapText="1"/>
    </xf>
    <xf numFmtId="0" fontId="8" fillId="0" borderId="0" xfId="0" applyFont="1" applyAlignment="1">
      <alignment horizontal="right" vertical="center"/>
    </xf>
    <xf numFmtId="0" fontId="8" fillId="16" borderId="3" xfId="0" applyFont="1" applyFill="1" applyBorder="1" applyAlignment="1">
      <alignment horizontal="center" vertical="center"/>
    </xf>
    <xf numFmtId="0" fontId="8" fillId="16" borderId="9" xfId="0" applyFont="1" applyFill="1" applyBorder="1" applyAlignment="1">
      <alignment horizontal="center" vertical="center"/>
    </xf>
    <xf numFmtId="0" fontId="8" fillId="16" borderId="2" xfId="0" applyFont="1" applyFill="1" applyBorder="1" applyAlignment="1">
      <alignment horizontal="center" vertical="center"/>
    </xf>
    <xf numFmtId="0" fontId="1" fillId="0" borderId="1" xfId="0" applyFont="1" applyBorder="1" applyAlignment="1">
      <alignment horizontal="center" vertical="center"/>
    </xf>
    <xf numFmtId="0" fontId="1" fillId="6" borderId="3"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0" fillId="0" borderId="15" xfId="0" applyBorder="1" applyAlignment="1">
      <alignment horizontal="center" vertical="center"/>
    </xf>
    <xf numFmtId="0" fontId="0" fillId="0" borderId="0" xfId="0"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7" fillId="2" borderId="10" xfId="0" applyFont="1" applyFill="1" applyBorder="1" applyAlignment="1" applyProtection="1">
      <alignment horizontal="left" vertical="center"/>
      <protection locked="0"/>
    </xf>
    <xf numFmtId="0" fontId="5" fillId="9" borderId="10" xfId="0" applyFont="1" applyFill="1" applyBorder="1" applyAlignment="1">
      <alignment horizontal="center" vertical="center"/>
    </xf>
  </cellXfs>
  <cellStyles count="1">
    <cellStyle name="Normal" xfId="0" builtinId="0"/>
  </cellStyles>
  <dxfs count="116">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color auto="1"/>
      </font>
      <fill>
        <patternFill>
          <bgColor rgb="FF92D050"/>
        </patternFill>
      </fill>
    </dxf>
    <dxf>
      <font>
        <color auto="1"/>
      </font>
      <fill>
        <patternFill>
          <bgColor rgb="FFFFC000"/>
        </patternFill>
      </fill>
    </dxf>
    <dxf>
      <font>
        <color auto="1"/>
      </font>
      <fill>
        <patternFill>
          <bgColor rgb="FFFF3300"/>
        </patternFill>
      </fill>
    </dxf>
    <dxf>
      <fill>
        <patternFill>
          <bgColor rgb="FFFFC000"/>
        </patternFill>
      </fill>
    </dxf>
    <dxf>
      <fill>
        <patternFill>
          <bgColor rgb="FF92D050"/>
        </patternFill>
      </fill>
    </dxf>
    <dxf>
      <font>
        <color auto="1"/>
      </font>
      <fill>
        <patternFill>
          <bgColor rgb="FFFF3300"/>
        </patternFill>
      </fill>
    </dxf>
    <dxf>
      <font>
        <color auto="1"/>
      </font>
      <fill>
        <patternFill>
          <bgColor rgb="FFFFC000"/>
        </patternFill>
      </fill>
    </dxf>
    <dxf>
      <font>
        <color auto="1"/>
      </font>
      <fill>
        <patternFill>
          <bgColor rgb="FF92D050"/>
        </patternFill>
      </fill>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strike val="0"/>
        <outline val="0"/>
        <shadow val="0"/>
        <u val="none"/>
        <vertAlign val="baseline"/>
        <sz val="9"/>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9"/>
        <color theme="1"/>
        <name val="Calibri"/>
        <family val="2"/>
        <scheme val="minor"/>
      </font>
      <alignment horizontal="left" vertical="center" textRotation="0" wrapText="1" indent="0" justifyLastLine="0" shrinkToFit="0" readingOrder="0"/>
    </dxf>
    <dxf>
      <font>
        <b/>
        <i val="0"/>
        <strike val="0"/>
        <condense val="0"/>
        <extend val="0"/>
        <outline val="0"/>
        <shadow val="0"/>
        <u val="none"/>
        <vertAlign val="baseline"/>
        <sz val="9"/>
        <color theme="1"/>
        <name val="Calibri"/>
        <family val="2"/>
        <scheme val="minor"/>
      </font>
      <alignment horizontal="left" vertical="center" textRotation="0" wrapText="1" indent="0" justifyLastLine="0" shrinkToFit="0" readingOrder="0"/>
    </dxf>
    <dxf>
      <font>
        <b/>
      </font>
      <alignment horizontal="left" vertical="center" textRotation="0" wrapText="1" indent="0" justifyLastLine="0" shrinkToFit="0" readingOrder="0"/>
    </dxf>
    <dxf>
      <font>
        <b/>
      </font>
      <fill>
        <patternFill patternType="none">
          <fgColor indexed="64"/>
          <bgColor indexed="65"/>
        </patternFill>
      </fill>
      <alignment horizontal="center" vertical="center" textRotation="0" wrapText="0" indent="0" justifyLastLine="0" shrinkToFit="0" readingOrder="0"/>
    </dxf>
    <dxf>
      <font>
        <strike val="0"/>
        <outline val="0"/>
        <shadow val="0"/>
        <u val="none"/>
        <vertAlign val="baseline"/>
        <sz val="14"/>
        <name val="Calibri"/>
        <family val="2"/>
        <scheme val="minor"/>
      </font>
      <alignment horizontal="general" vertical="center" textRotation="0" indent="0" justifyLastLine="0" shrinkToFit="0" readingOrder="0"/>
    </dxf>
    <dxf>
      <font>
        <color theme="0"/>
      </font>
      <fill>
        <patternFill>
          <bgColor theme="4" tint="-0.24994659260841701"/>
        </patternFill>
      </fill>
    </dxf>
    <dxf>
      <fill>
        <patternFill>
          <bgColor theme="4" tint="0.39994506668294322"/>
        </patternFill>
      </fill>
    </dxf>
    <dxf>
      <fill>
        <patternFill>
          <bgColor theme="4" tint="0.79998168889431442"/>
        </patternFill>
      </fill>
    </dxf>
  </dxfs>
  <tableStyles count="0" defaultTableStyle="TableStyleMedium2" defaultPivotStyle="PivotStyleLight16"/>
  <colors>
    <mruColors>
      <color rgb="FFFF3300"/>
      <color rgb="FFFFCCFF"/>
      <color rgb="FF92D050"/>
      <color rgb="FFFF99FF"/>
      <color rgb="FFB9DE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0681481481481481E-2"/>
          <c:y val="0"/>
          <c:w val="0.98931851851851849"/>
          <c:h val="0.96795740740740743"/>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E6B-4E57-8F8F-7E9B419D4D2C}"/>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E6B-4E57-8F8F-7E9B419D4D2C}"/>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E6B-4E57-8F8F-7E9B419D4D2C}"/>
              </c:ext>
            </c:extLst>
          </c:dPt>
          <c:val>
            <c:numRef>
              <c:f>Dashboard!$I$14:$K$14</c:f>
              <c:numCache>
                <c:formatCode>General</c:formatCode>
                <c:ptCount val="3"/>
                <c:pt idx="0">
                  <c:v>0</c:v>
                </c:pt>
                <c:pt idx="1">
                  <c:v>0</c:v>
                </c:pt>
                <c:pt idx="2">
                  <c:v>0</c:v>
                </c:pt>
              </c:numCache>
            </c:numRef>
          </c:val>
          <c:extLst>
            <c:ext xmlns:c16="http://schemas.microsoft.com/office/drawing/2014/chart" uri="{C3380CC4-5D6E-409C-BE32-E72D297353CC}">
              <c16:uniqueId val="{00000000-B8E3-4E29-A1FA-F69620A0275D}"/>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9-220A-4DEA-9593-2FF7FB6EA5B8}"/>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B-220A-4DEA-9593-2FF7FB6EA5B8}"/>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D-220A-4DEA-9593-2FF7FB6EA5B8}"/>
              </c:ext>
            </c:extLst>
          </c:dPt>
          <c:val>
            <c:numRef>
              <c:f>Dashboard!$I$24:$K$24</c:f>
              <c:numCache>
                <c:formatCode>General</c:formatCode>
                <c:ptCount val="3"/>
                <c:pt idx="0">
                  <c:v>0</c:v>
                </c:pt>
                <c:pt idx="1">
                  <c:v>0</c:v>
                </c:pt>
                <c:pt idx="2">
                  <c:v>0</c:v>
                </c:pt>
              </c:numCache>
            </c:numRef>
          </c:val>
          <c:extLst>
            <c:ext xmlns:c16="http://schemas.microsoft.com/office/drawing/2014/chart" uri="{C3380CC4-5D6E-409C-BE32-E72D297353CC}">
              <c16:uniqueId val="{0000000E-220A-4DEA-9593-2FF7FB6EA5B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EF33-40F8-92B2-EB149B463DA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F33-40F8-92B2-EB149B463DA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EF33-40F8-92B2-EB149B463DA9}"/>
              </c:ext>
            </c:extLst>
          </c:dPt>
          <c:val>
            <c:numRef>
              <c:f>Dashboard!$I$15:$K$15</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313B-4924-9A83-532FB155698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313B-4924-9A83-532FB155698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313B-4924-9A83-532FB1556989}"/>
              </c:ext>
            </c:extLst>
          </c:dPt>
          <c:val>
            <c:numRef>
              <c:f>Dashboard!$I$27:$K$27</c:f>
              <c:numCache>
                <c:formatCode>General</c:formatCode>
                <c:ptCount val="3"/>
                <c:pt idx="0">
                  <c:v>0</c:v>
                </c:pt>
                <c:pt idx="1">
                  <c:v>0</c:v>
                </c:pt>
                <c:pt idx="2">
                  <c:v>0</c:v>
                </c:pt>
              </c:numCache>
            </c:numRef>
          </c:val>
          <c:extLst>
            <c:ext xmlns:c16="http://schemas.microsoft.com/office/drawing/2014/chart" uri="{C3380CC4-5D6E-409C-BE32-E72D297353CC}">
              <c16:uniqueId val="{00000000-313B-4924-9A83-532FB155698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6263569425312416"/>
          <c:y val="5.8535092676450483E-2"/>
          <c:w val="0.53750162290645065"/>
          <c:h val="0.8705575494111105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2F97-41CD-BD63-2A8854A2234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F97-41CD-BD63-2A8854A2234F}"/>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F97-41CD-BD63-2A8854A2234F}"/>
              </c:ext>
            </c:extLst>
          </c:dPt>
          <c:dLbls>
            <c:dLbl>
              <c:idx val="0"/>
              <c:layout>
                <c:manualLayout>
                  <c:x val="7.4102815394093399E-2"/>
                  <c:y val="-3.1540346521826107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1-2F97-41CD-BD63-2A8854A2234F}"/>
                </c:ext>
              </c:extLst>
            </c:dLbl>
            <c:dLbl>
              <c:idx val="1"/>
              <c:layout>
                <c:manualLayout>
                  <c:x val="6.3561441093714269E-2"/>
                  <c:y val="2.3653409076887771E-3"/>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no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15:layout>
                    <c:manualLayout>
                      <c:w val="8.2751192691628672E-2"/>
                      <c:h val="0.26053682454632765"/>
                    </c:manualLayout>
                  </c15:layout>
                </c:ext>
                <c:ext xmlns:c16="http://schemas.microsoft.com/office/drawing/2014/chart" uri="{C3380CC4-5D6E-409C-BE32-E72D297353CC}">
                  <c16:uniqueId val="{00000003-2F97-41CD-BD63-2A8854A2234F}"/>
                </c:ext>
              </c:extLst>
            </c:dLbl>
            <c:dLbl>
              <c:idx val="2"/>
              <c:layout>
                <c:manualLayout>
                  <c:x val="-7.0251119863362479E-2"/>
                  <c:y val="-8.9903930389633485E-2"/>
                </c:manualLayout>
              </c:layout>
              <c:spPr>
                <a:solidFill>
                  <a:sysClr val="window" lastClr="FFFFFF">
                    <a:alpha val="0"/>
                  </a:sysClr>
                </a:solidFill>
                <a:ln>
                  <a:no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wedgeRectCallout">
                      <a:avLst/>
                    </a:prstGeom>
                    <a:noFill/>
                    <a:ln>
                      <a:noFill/>
                    </a:ln>
                  </c15:spPr>
                </c:ext>
                <c:ext xmlns:c16="http://schemas.microsoft.com/office/drawing/2014/chart" uri="{C3380CC4-5D6E-409C-BE32-E72D297353CC}">
                  <c16:uniqueId val="{00000005-2F97-41CD-BD63-2A8854A2234F}"/>
                </c:ext>
              </c:extLst>
            </c:dLbl>
            <c:spPr>
              <a:solidFill>
                <a:sysClr val="window" lastClr="FFFFFF">
                  <a:alpha val="0"/>
                </a:sysClr>
              </a:solidFill>
              <a:ln>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Lists!$D$10:$D$12</c:f>
              <c:strCache>
                <c:ptCount val="3"/>
                <c:pt idx="0">
                  <c:v>Substantial</c:v>
                </c:pt>
                <c:pt idx="1">
                  <c:v>Reasonable</c:v>
                </c:pt>
                <c:pt idx="2">
                  <c:v>Limited</c:v>
                </c:pt>
              </c:strCache>
            </c:strRef>
          </c:cat>
          <c:val>
            <c:numRef>
              <c:f>Lists!$E$10:$E$12</c:f>
              <c:numCache>
                <c:formatCode>General</c:formatCode>
                <c:ptCount val="3"/>
                <c:pt idx="0">
                  <c:v>13</c:v>
                </c:pt>
                <c:pt idx="1">
                  <c:v>0</c:v>
                </c:pt>
                <c:pt idx="2">
                  <c:v>0</c:v>
                </c:pt>
              </c:numCache>
            </c:numRef>
          </c:val>
          <c:extLst>
            <c:ext xmlns:c16="http://schemas.microsoft.com/office/drawing/2014/chart" uri="{C3380CC4-5D6E-409C-BE32-E72D297353CC}">
              <c16:uniqueId val="{00000006-2F97-41CD-BD63-2A8854A2234F}"/>
            </c:ext>
          </c:extLst>
        </c:ser>
        <c:dLbls>
          <c:showLegendKey val="0"/>
          <c:showVal val="0"/>
          <c:showCatName val="0"/>
          <c:showSerName val="0"/>
          <c:showPercent val="0"/>
          <c:showBubbleSize val="0"/>
          <c:showLeaderLines val="0"/>
        </c:dLbls>
        <c:firstSliceAng val="0"/>
        <c:holeSize val="50"/>
      </c:doughnutChart>
      <c:spPr>
        <a:noFill/>
        <a:ln>
          <a:noFill/>
        </a:ln>
        <a:effectLst/>
      </c:spPr>
    </c:plotArea>
    <c:legend>
      <c:legendPos val="tr"/>
      <c:layout>
        <c:manualLayout>
          <c:xMode val="edge"/>
          <c:yMode val="edge"/>
          <c:x val="0.60378346219517187"/>
          <c:y val="6.5510792094222343E-3"/>
          <c:w val="0.39621653780482818"/>
          <c:h val="0.59543042005762536"/>
        </c:manualLayout>
      </c:layout>
      <c:overlay val="1"/>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7B45-42B8-86A5-C889E3191F9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B45-42B8-86A5-C889E3191F9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7B45-42B8-86A5-C889E3191F93}"/>
              </c:ext>
            </c:extLst>
          </c:dPt>
          <c:val>
            <c:numRef>
              <c:f>Dashboard!$I$25:$K$25</c:f>
              <c:numCache>
                <c:formatCode>General</c:formatCode>
                <c:ptCount val="3"/>
                <c:pt idx="0">
                  <c:v>0</c:v>
                </c:pt>
                <c:pt idx="1">
                  <c:v>0</c:v>
                </c:pt>
                <c:pt idx="2">
                  <c:v>0</c:v>
                </c:pt>
              </c:numCache>
            </c:numRef>
          </c:val>
          <c:extLst>
            <c:ext xmlns:c16="http://schemas.microsoft.com/office/drawing/2014/chart" uri="{C3380CC4-5D6E-409C-BE32-E72D297353CC}">
              <c16:uniqueId val="{00000006-7B45-42B8-86A5-C889E3191F93}"/>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1.0925819436457734E-2"/>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2F6B-47B2-921E-5E37967A1078}"/>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F6B-47B2-921E-5E37967A1078}"/>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2F6B-47B2-921E-5E37967A1078}"/>
              </c:ext>
            </c:extLst>
          </c:dPt>
          <c:val>
            <c:numRef>
              <c:f>Dashboard!$I$26:$K$26</c:f>
              <c:numCache>
                <c:formatCode>General</c:formatCode>
                <c:ptCount val="3"/>
                <c:pt idx="0">
                  <c:v>0</c:v>
                </c:pt>
                <c:pt idx="1">
                  <c:v>0</c:v>
                </c:pt>
                <c:pt idx="2">
                  <c:v>0</c:v>
                </c:pt>
              </c:numCache>
            </c:numRef>
          </c:val>
          <c:extLst>
            <c:ext xmlns:c16="http://schemas.microsoft.com/office/drawing/2014/chart" uri="{C3380CC4-5D6E-409C-BE32-E72D297353CC}">
              <c16:uniqueId val="{00000006-2F6B-47B2-921E-5E37967A1078}"/>
            </c:ext>
          </c:extLst>
        </c:ser>
        <c:dLbls>
          <c:showLegendKey val="0"/>
          <c:showVal val="0"/>
          <c:showCatName val="0"/>
          <c:showSerName val="0"/>
          <c:showPercent val="0"/>
          <c:showBubbleSize val="0"/>
          <c:showLeaderLines val="1"/>
        </c:dLbls>
        <c:firstSliceAng val="0"/>
        <c:holeSize val="50"/>
      </c:doughnutChart>
    </c:plotArea>
    <c:plotVisOnly val="1"/>
    <c:dispBlanksAs val="gap"/>
    <c:showDLblsOverMax val="0"/>
    <c:extLst/>
  </c:chart>
  <c:spPr>
    <a:no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951279783344122E-2"/>
          <c:y val="3.7787339127556045E-2"/>
          <c:w val="0.95657308032498378"/>
          <c:h val="0.93862828804989096"/>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182F-450D-8492-EB6B2992FB9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82F-450D-8492-EB6B2992FB97}"/>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182F-450D-8492-EB6B2992FB97}"/>
              </c:ext>
            </c:extLst>
          </c:dPt>
          <c:val>
            <c:numRef>
              <c:f>Dashboard!$I$16:$K$16</c:f>
              <c:numCache>
                <c:formatCode>General</c:formatCode>
                <c:ptCount val="3"/>
                <c:pt idx="0">
                  <c:v>0</c:v>
                </c:pt>
                <c:pt idx="1">
                  <c:v>0</c:v>
                </c:pt>
                <c:pt idx="2">
                  <c:v>0</c:v>
                </c:pt>
              </c:numCache>
            </c:numRef>
          </c:val>
          <c:extLst>
            <c:ext xmlns:c16="http://schemas.microsoft.com/office/drawing/2014/chart" uri="{C3380CC4-5D6E-409C-BE32-E72D297353CC}">
              <c16:uniqueId val="{00000000-004E-427F-A764-A0EA788F501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2545981450722173E-3"/>
          <c:w val="0.97648148148148128"/>
          <c:h val="0.97207653466605937"/>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1-618F-40E0-A8A5-D3F914BFFD4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18F-40E0-A8A5-D3F914BFFD43}"/>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5-618F-40E0-A8A5-D3F914BFFD43}"/>
              </c:ext>
            </c:extLst>
          </c:dPt>
          <c:val>
            <c:numRef>
              <c:f>Dashboard!$I$17:$K$17</c:f>
              <c:numCache>
                <c:formatCode>General</c:formatCode>
                <c:ptCount val="3"/>
                <c:pt idx="0">
                  <c:v>0</c:v>
                </c:pt>
                <c:pt idx="1">
                  <c:v>0</c:v>
                </c:pt>
                <c:pt idx="2">
                  <c:v>0</c:v>
                </c:pt>
              </c:numCache>
            </c:numRef>
          </c:val>
          <c:extLst>
            <c:ext xmlns:c16="http://schemas.microsoft.com/office/drawing/2014/chart" uri="{C3380CC4-5D6E-409C-BE32-E72D297353CC}">
              <c16:uniqueId val="{00000000-B649-49E9-A13B-142924469F1C}"/>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328407858437687E-3"/>
          <c:y val="0"/>
          <c:w val="0.96822340789483241"/>
          <c:h val="0.9766870670127503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40CA-446B-A0AF-76442C3D071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40CA-446B-A0AF-76442C3D0714}"/>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40CA-446B-A0AF-76442C3D0714}"/>
              </c:ext>
            </c:extLst>
          </c:dPt>
          <c:val>
            <c:numRef>
              <c:f>Dashboard!$I$18:$K$18</c:f>
              <c:numCache>
                <c:formatCode>General</c:formatCode>
                <c:ptCount val="3"/>
                <c:pt idx="0">
                  <c:v>0</c:v>
                </c:pt>
                <c:pt idx="1">
                  <c:v>0</c:v>
                </c:pt>
                <c:pt idx="2">
                  <c:v>0</c:v>
                </c:pt>
              </c:numCache>
            </c:numRef>
          </c:val>
          <c:extLst>
            <c:ext xmlns:c16="http://schemas.microsoft.com/office/drawing/2014/chart" uri="{C3380CC4-5D6E-409C-BE32-E72D297353CC}">
              <c16:uniqueId val="{00000000-40CA-446B-A0AF-76442C3D0714}"/>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092592592592794E-3"/>
          <c:y val="0"/>
          <c:w val="0.96766296296296295"/>
          <c:h val="0.97627223777086081"/>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663C-4FA0-8B16-6EBDCF2C1639}"/>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63C-4FA0-8B16-6EBDCF2C1639}"/>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663C-4FA0-8B16-6EBDCF2C1639}"/>
              </c:ext>
            </c:extLst>
          </c:dPt>
          <c:val>
            <c:numRef>
              <c:f>Dashboard!$I$19:$K$19</c:f>
              <c:numCache>
                <c:formatCode>General</c:formatCode>
                <c:ptCount val="3"/>
                <c:pt idx="0">
                  <c:v>0</c:v>
                </c:pt>
                <c:pt idx="1">
                  <c:v>0</c:v>
                </c:pt>
                <c:pt idx="2">
                  <c:v>0</c:v>
                </c:pt>
              </c:numCache>
            </c:numRef>
          </c:val>
          <c:extLst>
            <c:ext xmlns:c16="http://schemas.microsoft.com/office/drawing/2014/chart" uri="{C3380CC4-5D6E-409C-BE32-E72D297353CC}">
              <c16:uniqueId val="{00000000-663C-4FA0-8B16-6EBDCF2C1639}"/>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4.3707160191056114E-3"/>
          <c:w val="0.97648148148148128"/>
          <c:h val="0.96794563497453912"/>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71E3-4BDC-BA81-A8E6791512B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1E3-4BDC-BA81-A8E6791512B6}"/>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71E3-4BDC-BA81-A8E6791512B6}"/>
              </c:ext>
            </c:extLst>
          </c:dPt>
          <c:val>
            <c:numRef>
              <c:f>Dashboard!$I$20:$K$20</c:f>
              <c:numCache>
                <c:formatCode>General</c:formatCode>
                <c:ptCount val="3"/>
                <c:pt idx="0">
                  <c:v>0</c:v>
                </c:pt>
                <c:pt idx="1">
                  <c:v>0</c:v>
                </c:pt>
                <c:pt idx="2">
                  <c:v>0</c:v>
                </c:pt>
              </c:numCache>
            </c:numRef>
          </c:val>
          <c:extLst>
            <c:ext xmlns:c16="http://schemas.microsoft.com/office/drawing/2014/chart" uri="{C3380CC4-5D6E-409C-BE32-E72D297353CC}">
              <c16:uniqueId val="{00000000-71E3-4BDC-BA81-A8E6791512B6}"/>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9.8048492877472037E-3"/>
          <c:w val="1"/>
          <c:h val="0.9762448955823585"/>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1EBB-4A52-B8AB-025FF25D8D22}"/>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EBB-4A52-B8AB-025FF25D8D22}"/>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EBB-4A52-B8AB-025FF25D8D22}"/>
              </c:ext>
            </c:extLst>
          </c:dPt>
          <c:val>
            <c:numRef>
              <c:f>Dashboard!$I$21:$K$21</c:f>
              <c:numCache>
                <c:formatCode>General</c:formatCode>
                <c:ptCount val="3"/>
                <c:pt idx="0">
                  <c:v>0</c:v>
                </c:pt>
                <c:pt idx="1">
                  <c:v>0</c:v>
                </c:pt>
                <c:pt idx="2">
                  <c:v>0</c:v>
                </c:pt>
              </c:numCache>
            </c:numRef>
          </c:val>
          <c:extLst>
            <c:ext xmlns:c16="http://schemas.microsoft.com/office/drawing/2014/chart" uri="{C3380CC4-5D6E-409C-BE32-E72D297353CC}">
              <c16:uniqueId val="{00000000-1EBB-4A52-B8AB-025FF25D8D22}"/>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8.7414320382111829E-3"/>
          <c:w val="1"/>
          <c:h val="0.98251713592357759"/>
        </c:manualLayout>
      </c:layout>
      <c:doughnutChart>
        <c:varyColors val="1"/>
        <c:ser>
          <c:idx val="0"/>
          <c:order val="0"/>
          <c:explosion val="1"/>
          <c:dPt>
            <c:idx val="0"/>
            <c:bubble3D val="0"/>
            <c:spPr>
              <a:solidFill>
                <a:srgbClr val="92D050"/>
              </a:solidFill>
              <a:ln w="19050">
                <a:solidFill>
                  <a:schemeClr val="lt1"/>
                </a:solidFill>
              </a:ln>
              <a:effectLst/>
            </c:spPr>
            <c:extLst>
              <c:ext xmlns:c16="http://schemas.microsoft.com/office/drawing/2014/chart" uri="{C3380CC4-5D6E-409C-BE32-E72D297353CC}">
                <c16:uniqueId val="{00000004-129B-4251-B1C1-4069ED7B43B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129B-4251-B1C1-4069ED7B43B0}"/>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129B-4251-B1C1-4069ED7B43B0}"/>
              </c:ext>
            </c:extLst>
          </c:dPt>
          <c:val>
            <c:numRef>
              <c:f>Dashboard!$I$22:$K$22</c:f>
              <c:numCache>
                <c:formatCode>General</c:formatCode>
                <c:ptCount val="3"/>
                <c:pt idx="0">
                  <c:v>0</c:v>
                </c:pt>
                <c:pt idx="1">
                  <c:v>0</c:v>
                </c:pt>
                <c:pt idx="2">
                  <c:v>0</c:v>
                </c:pt>
              </c:numCache>
            </c:numRef>
          </c:val>
          <c:extLst>
            <c:ext xmlns:c16="http://schemas.microsoft.com/office/drawing/2014/chart" uri="{C3380CC4-5D6E-409C-BE32-E72D297353CC}">
              <c16:uniqueId val="{00000000-129B-4251-B1C1-4069ED7B43B0}"/>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
          <c:y val="2.1092592592592439E-3"/>
          <c:w val="0.98516921444292049"/>
          <c:h val="0.97648148148148128"/>
        </c:manualLayout>
      </c:layout>
      <c:doughnutChart>
        <c:varyColors val="1"/>
        <c:ser>
          <c:idx val="0"/>
          <c:order val="0"/>
          <c:dPt>
            <c:idx val="0"/>
            <c:bubble3D val="0"/>
            <c:spPr>
              <a:solidFill>
                <a:srgbClr val="92D050"/>
              </a:solidFill>
              <a:ln w="19050">
                <a:solidFill>
                  <a:schemeClr val="lt1"/>
                </a:solidFill>
              </a:ln>
              <a:effectLst/>
            </c:spPr>
            <c:extLst>
              <c:ext xmlns:c16="http://schemas.microsoft.com/office/drawing/2014/chart" uri="{C3380CC4-5D6E-409C-BE32-E72D297353CC}">
                <c16:uniqueId val="{00000004-581B-4BBE-BE56-9AB2240DE69B}"/>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581B-4BBE-BE56-9AB2240DE69B}"/>
              </c:ext>
            </c:extLst>
          </c:dPt>
          <c:dPt>
            <c:idx val="2"/>
            <c:bubble3D val="0"/>
            <c:spPr>
              <a:solidFill>
                <a:srgbClr val="FF0000"/>
              </a:solidFill>
              <a:ln w="19050">
                <a:solidFill>
                  <a:schemeClr val="lt1"/>
                </a:solidFill>
              </a:ln>
              <a:effectLst/>
            </c:spPr>
            <c:extLst>
              <c:ext xmlns:c16="http://schemas.microsoft.com/office/drawing/2014/chart" uri="{C3380CC4-5D6E-409C-BE32-E72D297353CC}">
                <c16:uniqueId val="{00000002-581B-4BBE-BE56-9AB2240DE69B}"/>
              </c:ext>
            </c:extLst>
          </c:dPt>
          <c:val>
            <c:numRef>
              <c:f>Dashboard!$I$23:$K$23</c:f>
              <c:numCache>
                <c:formatCode>General</c:formatCode>
                <c:ptCount val="3"/>
                <c:pt idx="0">
                  <c:v>0</c:v>
                </c:pt>
                <c:pt idx="1">
                  <c:v>0</c:v>
                </c:pt>
                <c:pt idx="2">
                  <c:v>0</c:v>
                </c:pt>
              </c:numCache>
            </c:numRef>
          </c:val>
          <c:extLst>
            <c:ext xmlns:c16="http://schemas.microsoft.com/office/drawing/2014/chart" uri="{C3380CC4-5D6E-409C-BE32-E72D297353CC}">
              <c16:uniqueId val="{00000000-581B-4BBE-BE56-9AB2240DE69B}"/>
            </c:ext>
          </c:extLst>
        </c:ser>
        <c:dLbls>
          <c:showLegendKey val="0"/>
          <c:showVal val="0"/>
          <c:showCatName val="0"/>
          <c:showSerName val="0"/>
          <c:showPercent val="0"/>
          <c:showBubbleSize val="0"/>
          <c:showLeaderLines val="1"/>
        </c:dLbls>
        <c:firstSliceAng val="0"/>
        <c:holeSize val="50"/>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6" Type="http://schemas.openxmlformats.org/officeDocument/2006/relationships/chart" Target="../charts/chart15.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4.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628650</xdr:colOff>
      <xdr:row>33</xdr:row>
      <xdr:rowOff>85724</xdr:rowOff>
    </xdr:to>
    <xdr:sp macro="" textlink="">
      <xdr:nvSpPr>
        <xdr:cNvPr id="4" name="TextBox 3">
          <a:extLst>
            <a:ext uri="{FF2B5EF4-FFF2-40B4-BE49-F238E27FC236}">
              <a16:creationId xmlns:a16="http://schemas.microsoft.com/office/drawing/2014/main" id="{11247D49-399F-40A7-A853-E70A01ED9953}"/>
            </a:ext>
          </a:extLst>
        </xdr:cNvPr>
        <xdr:cNvSpPr txBox="1"/>
      </xdr:nvSpPr>
      <xdr:spPr>
        <a:xfrm>
          <a:off x="0" y="0"/>
          <a:ext cx="5810250" cy="60578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1100" b="1">
              <a:solidFill>
                <a:schemeClr val="dk1"/>
              </a:solidFill>
              <a:effectLst/>
              <a:latin typeface="+mn-lt"/>
              <a:ea typeface="+mn-ea"/>
              <a:cs typeface="+mn-cs"/>
            </a:rPr>
            <a:t>Introduction</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This spreadsheet provides a collection of tools a Fire and Rescue Service may want to use to support the implementation and embedding of this Fire Standard. It provides a facility to record actions that have been taken, or need to be taken, to move toward achieving the Fire Standard. When first completed, it will provide a benchmark from which progress over time can be measured. </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tool is a gap analysis intended to assist services, and they are therefore free to make any changes they wish to aid their planning and implementation of this Standard.</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There are three sections:</a:t>
          </a:r>
        </a:p>
        <a:p>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Dashboard summarising the criteria</a:t>
          </a:r>
        </a:p>
        <a:p>
          <a:pPr lvl="0"/>
          <a:r>
            <a:rPr lang="en-GB" sz="1100" b="1">
              <a:solidFill>
                <a:schemeClr val="dk1"/>
              </a:solidFill>
              <a:effectLst/>
              <a:latin typeface="+mn-lt"/>
              <a:ea typeface="+mn-ea"/>
              <a:cs typeface="+mn-cs"/>
            </a:rPr>
            <a:t>A separate sheet for each criteria</a:t>
          </a:r>
        </a:p>
        <a:p>
          <a:pPr lvl="0"/>
          <a:r>
            <a:rPr lang="en-GB" sz="1100" b="1">
              <a:solidFill>
                <a:schemeClr val="dk1"/>
              </a:solidFill>
              <a:effectLst/>
              <a:latin typeface="+mn-lt"/>
              <a:ea typeface="+mn-ea"/>
              <a:cs typeface="+mn-cs"/>
            </a:rPr>
            <a:t>A separate sheet for the 3 Lines of Assurance</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Services are under no obligation to use these tools and may prefer to develop other means to measure how the Fire Standard is providing assurance or pick and chose sections to complete and align to existing reporting and supporting progress towards the CRMP.</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dashboard provides a pictorial overview of the level of assurance against the tasks and the separate 3 Lines of Assurance Model provides a simple assurance model of progress.</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Fire Standards are not a compliance exercise, and the revised tools reflect this by encouraging a service to consider the level of progress it may be making in a particular area:</a:t>
          </a:r>
        </a:p>
        <a:p>
          <a:pPr lvl="0"/>
          <a:endParaRPr lang="en-GB" sz="1100">
            <a:solidFill>
              <a:schemeClr val="dk1"/>
            </a:solidFill>
            <a:effectLst/>
            <a:latin typeface="+mn-lt"/>
            <a:ea typeface="+mn-ea"/>
            <a:cs typeface="+mn-cs"/>
          </a:endParaRPr>
        </a:p>
        <a:p>
          <a:pPr lvl="0"/>
          <a:r>
            <a:rPr lang="en-GB" sz="1100" b="1">
              <a:solidFill>
                <a:schemeClr val="dk1"/>
              </a:solidFill>
              <a:effectLst/>
              <a:latin typeface="+mn-lt"/>
              <a:ea typeface="+mn-ea"/>
              <a:cs typeface="+mn-cs"/>
            </a:rPr>
            <a:t>Limited</a:t>
          </a:r>
        </a:p>
        <a:p>
          <a:pPr lvl="0"/>
          <a:r>
            <a:rPr lang="en-GB" sz="1100" b="1">
              <a:solidFill>
                <a:schemeClr val="dk1"/>
              </a:solidFill>
              <a:effectLst/>
              <a:latin typeface="+mn-lt"/>
              <a:ea typeface="+mn-ea"/>
              <a:cs typeface="+mn-cs"/>
            </a:rPr>
            <a:t>Reasonable</a:t>
          </a:r>
        </a:p>
        <a:p>
          <a:pPr lvl="0"/>
          <a:r>
            <a:rPr lang="en-GB" sz="1100" b="1">
              <a:solidFill>
                <a:schemeClr val="dk1"/>
              </a:solidFill>
              <a:effectLst/>
              <a:latin typeface="+mn-lt"/>
              <a:ea typeface="+mn-ea"/>
              <a:cs typeface="+mn-cs"/>
            </a:rPr>
            <a:t>Substantial </a:t>
          </a:r>
        </a:p>
        <a:p>
          <a:pPr lvl="0"/>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implementation of a Fire Standard should never be seen as an exercise with a beginning and end and the suite should be revisited when priorities change and evolve over time, such as when the CRMP is being revised or a new corporate strategy is being developed.</a:t>
          </a:r>
        </a:p>
        <a:p>
          <a:r>
            <a:rPr lang="en-GB" sz="1200">
              <a:solidFill>
                <a:schemeClr val="dk1"/>
              </a:solidFill>
              <a:effectLst/>
              <a:latin typeface="+mn-lt"/>
              <a:ea typeface="+mn-ea"/>
              <a:cs typeface="+mn-cs"/>
            </a:rPr>
            <a:t> </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792443</xdr:colOff>
      <xdr:row>27</xdr:row>
      <xdr:rowOff>523502</xdr:rowOff>
    </xdr:from>
    <xdr:ext cx="184731" cy="264560"/>
    <xdr:sp macro="" textlink="">
      <xdr:nvSpPr>
        <xdr:cNvPr id="2" name="TextBox 1">
          <a:extLst>
            <a:ext uri="{FF2B5EF4-FFF2-40B4-BE49-F238E27FC236}">
              <a16:creationId xmlns:a16="http://schemas.microsoft.com/office/drawing/2014/main" id="{45244E5C-69A5-4D0E-ADEE-4B644335EDC3}"/>
            </a:ext>
          </a:extLst>
        </xdr:cNvPr>
        <xdr:cNvSpPr txBox="1"/>
      </xdr:nvSpPr>
      <xdr:spPr>
        <a:xfrm>
          <a:off x="1649693" y="2540280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11</xdr:col>
      <xdr:colOff>48658</xdr:colOff>
      <xdr:row>13</xdr:row>
      <xdr:rowOff>104568</xdr:rowOff>
    </xdr:from>
    <xdr:to>
      <xdr:col>11</xdr:col>
      <xdr:colOff>609391</xdr:colOff>
      <xdr:row>13</xdr:row>
      <xdr:rowOff>649330</xdr:rowOff>
    </xdr:to>
    <xdr:graphicFrame macro="">
      <xdr:nvGraphicFramePr>
        <xdr:cNvPr id="2" name="Chart 1">
          <a:extLst>
            <a:ext uri="{FF2B5EF4-FFF2-40B4-BE49-F238E27FC236}">
              <a16:creationId xmlns:a16="http://schemas.microsoft.com/office/drawing/2014/main" id="{B066E4E1-2B7A-4979-8FB6-F7DE295BEFB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58598</xdr:colOff>
      <xdr:row>15</xdr:row>
      <xdr:rowOff>129409</xdr:rowOff>
    </xdr:from>
    <xdr:to>
      <xdr:col>12</xdr:col>
      <xdr:colOff>2251</xdr:colOff>
      <xdr:row>15</xdr:row>
      <xdr:rowOff>636071</xdr:rowOff>
    </xdr:to>
    <xdr:graphicFrame macro="">
      <xdr:nvGraphicFramePr>
        <xdr:cNvPr id="4" name="Chart 3">
          <a:extLst>
            <a:ext uri="{FF2B5EF4-FFF2-40B4-BE49-F238E27FC236}">
              <a16:creationId xmlns:a16="http://schemas.microsoft.com/office/drawing/2014/main" id="{7F3FC350-C63B-485B-9B48-7084EEAA2B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67313</xdr:colOff>
      <xdr:row>16</xdr:row>
      <xdr:rowOff>56731</xdr:rowOff>
    </xdr:from>
    <xdr:to>
      <xdr:col>12</xdr:col>
      <xdr:colOff>3512</xdr:colOff>
      <xdr:row>16</xdr:row>
      <xdr:rowOff>527741</xdr:rowOff>
    </xdr:to>
    <xdr:graphicFrame macro="">
      <xdr:nvGraphicFramePr>
        <xdr:cNvPr id="5" name="Chart 4">
          <a:extLst>
            <a:ext uri="{FF2B5EF4-FFF2-40B4-BE49-F238E27FC236}">
              <a16:creationId xmlns:a16="http://schemas.microsoft.com/office/drawing/2014/main" id="{03092366-1EA2-4F8A-AF3D-6C9EAF223C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58597</xdr:colOff>
      <xdr:row>17</xdr:row>
      <xdr:rowOff>99804</xdr:rowOff>
    </xdr:from>
    <xdr:to>
      <xdr:col>11</xdr:col>
      <xdr:colOff>608121</xdr:colOff>
      <xdr:row>17</xdr:row>
      <xdr:rowOff>644566</xdr:rowOff>
    </xdr:to>
    <xdr:graphicFrame macro="">
      <xdr:nvGraphicFramePr>
        <xdr:cNvPr id="6" name="Chart 5">
          <a:extLst>
            <a:ext uri="{FF2B5EF4-FFF2-40B4-BE49-F238E27FC236}">
              <a16:creationId xmlns:a16="http://schemas.microsoft.com/office/drawing/2014/main" id="{3E46E306-6946-4F24-B249-38E7C6B4E76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66880</xdr:colOff>
      <xdr:row>18</xdr:row>
      <xdr:rowOff>154266</xdr:rowOff>
    </xdr:from>
    <xdr:to>
      <xdr:col>12</xdr:col>
      <xdr:colOff>5770</xdr:colOff>
      <xdr:row>18</xdr:row>
      <xdr:rowOff>699028</xdr:rowOff>
    </xdr:to>
    <xdr:graphicFrame macro="">
      <xdr:nvGraphicFramePr>
        <xdr:cNvPr id="7" name="Chart 6">
          <a:extLst>
            <a:ext uri="{FF2B5EF4-FFF2-40B4-BE49-F238E27FC236}">
              <a16:creationId xmlns:a16="http://schemas.microsoft.com/office/drawing/2014/main" id="{054C85E0-D6D9-406B-B1C9-56325D6C6CC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58598</xdr:colOff>
      <xdr:row>19</xdr:row>
      <xdr:rowOff>73712</xdr:rowOff>
    </xdr:from>
    <xdr:to>
      <xdr:col>12</xdr:col>
      <xdr:colOff>2251</xdr:colOff>
      <xdr:row>19</xdr:row>
      <xdr:rowOff>608949</xdr:rowOff>
    </xdr:to>
    <xdr:graphicFrame macro="">
      <xdr:nvGraphicFramePr>
        <xdr:cNvPr id="8" name="Chart 7">
          <a:extLst>
            <a:ext uri="{FF2B5EF4-FFF2-40B4-BE49-F238E27FC236}">
              <a16:creationId xmlns:a16="http://schemas.microsoft.com/office/drawing/2014/main" id="{9B0E8E97-BD3D-405C-BF2D-83396CA99D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46794</xdr:colOff>
      <xdr:row>20</xdr:row>
      <xdr:rowOff>51955</xdr:rowOff>
    </xdr:from>
    <xdr:to>
      <xdr:col>11</xdr:col>
      <xdr:colOff>645533</xdr:colOff>
      <xdr:row>20</xdr:row>
      <xdr:rowOff>770658</xdr:rowOff>
    </xdr:to>
    <xdr:graphicFrame macro="">
      <xdr:nvGraphicFramePr>
        <xdr:cNvPr id="9" name="Chart 8">
          <a:extLst>
            <a:ext uri="{FF2B5EF4-FFF2-40B4-BE49-F238E27FC236}">
              <a16:creationId xmlns:a16="http://schemas.microsoft.com/office/drawing/2014/main" id="{6C5F7901-E6E1-4D89-9F90-AA302AA252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11</xdr:col>
      <xdr:colOff>45552</xdr:colOff>
      <xdr:row>21</xdr:row>
      <xdr:rowOff>436699</xdr:rowOff>
    </xdr:from>
    <xdr:to>
      <xdr:col>11</xdr:col>
      <xdr:colOff>580790</xdr:colOff>
      <xdr:row>21</xdr:row>
      <xdr:rowOff>971937</xdr:rowOff>
    </xdr:to>
    <xdr:graphicFrame macro="">
      <xdr:nvGraphicFramePr>
        <xdr:cNvPr id="10" name="Chart 9">
          <a:extLst>
            <a:ext uri="{FF2B5EF4-FFF2-40B4-BE49-F238E27FC236}">
              <a16:creationId xmlns:a16="http://schemas.microsoft.com/office/drawing/2014/main" id="{E62E1CF3-843A-48E7-9938-D9D099505D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55078</xdr:colOff>
      <xdr:row>22</xdr:row>
      <xdr:rowOff>95042</xdr:rowOff>
    </xdr:from>
    <xdr:to>
      <xdr:col>11</xdr:col>
      <xdr:colOff>590316</xdr:colOff>
      <xdr:row>22</xdr:row>
      <xdr:rowOff>635042</xdr:rowOff>
    </xdr:to>
    <xdr:graphicFrame macro="">
      <xdr:nvGraphicFramePr>
        <xdr:cNvPr id="11" name="Chart 10">
          <a:extLst>
            <a:ext uri="{FF2B5EF4-FFF2-40B4-BE49-F238E27FC236}">
              <a16:creationId xmlns:a16="http://schemas.microsoft.com/office/drawing/2014/main" id="{F0742A99-4A5D-450D-9236-0AA40925203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42033</xdr:colOff>
      <xdr:row>23</xdr:row>
      <xdr:rowOff>115128</xdr:rowOff>
    </xdr:from>
    <xdr:to>
      <xdr:col>11</xdr:col>
      <xdr:colOff>582033</xdr:colOff>
      <xdr:row>23</xdr:row>
      <xdr:rowOff>659890</xdr:rowOff>
    </xdr:to>
    <xdr:graphicFrame macro="">
      <xdr:nvGraphicFramePr>
        <xdr:cNvPr id="12" name="Chart 11">
          <a:extLst>
            <a:ext uri="{FF2B5EF4-FFF2-40B4-BE49-F238E27FC236}">
              <a16:creationId xmlns:a16="http://schemas.microsoft.com/office/drawing/2014/main" id="{41B07B83-5BB9-4C84-850F-7B3633D8AA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11</xdr:col>
      <xdr:colOff>58598</xdr:colOff>
      <xdr:row>14</xdr:row>
      <xdr:rowOff>101046</xdr:rowOff>
    </xdr:from>
    <xdr:to>
      <xdr:col>11</xdr:col>
      <xdr:colOff>598598</xdr:colOff>
      <xdr:row>14</xdr:row>
      <xdr:rowOff>641046</xdr:rowOff>
    </xdr:to>
    <xdr:graphicFrame macro="">
      <xdr:nvGraphicFramePr>
        <xdr:cNvPr id="13" name="Chart 12">
          <a:extLst>
            <a:ext uri="{FF2B5EF4-FFF2-40B4-BE49-F238E27FC236}">
              <a16:creationId xmlns:a16="http://schemas.microsoft.com/office/drawing/2014/main" id="{D12FBA59-B13B-4610-B6C1-AB825EF7B87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46795</xdr:colOff>
      <xdr:row>26</xdr:row>
      <xdr:rowOff>112847</xdr:rowOff>
    </xdr:from>
    <xdr:to>
      <xdr:col>11</xdr:col>
      <xdr:colOff>582033</xdr:colOff>
      <xdr:row>26</xdr:row>
      <xdr:rowOff>652847</xdr:rowOff>
    </xdr:to>
    <xdr:graphicFrame macro="">
      <xdr:nvGraphicFramePr>
        <xdr:cNvPr id="20" name="Chart 19">
          <a:extLst>
            <a:ext uri="{FF2B5EF4-FFF2-40B4-BE49-F238E27FC236}">
              <a16:creationId xmlns:a16="http://schemas.microsoft.com/office/drawing/2014/main" id="{2FA05C35-A469-41CF-B571-C27C789A2A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7</xdr:col>
      <xdr:colOff>33129</xdr:colOff>
      <xdr:row>6</xdr:row>
      <xdr:rowOff>121960</xdr:rowOff>
    </xdr:from>
    <xdr:to>
      <xdr:col>12</xdr:col>
      <xdr:colOff>112436</xdr:colOff>
      <xdr:row>9</xdr:row>
      <xdr:rowOff>162131</xdr:rowOff>
    </xdr:to>
    <xdr:graphicFrame macro="">
      <xdr:nvGraphicFramePr>
        <xdr:cNvPr id="25" name="Chart 24">
          <a:extLst>
            <a:ext uri="{FF2B5EF4-FFF2-40B4-BE49-F238E27FC236}">
              <a16:creationId xmlns:a16="http://schemas.microsoft.com/office/drawing/2014/main" id="{86589369-F3B6-4D2D-AFBE-F0BFE4E675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0</xdr:col>
      <xdr:colOff>628650</xdr:colOff>
      <xdr:row>0</xdr:row>
      <xdr:rowOff>190500</xdr:rowOff>
    </xdr:from>
    <xdr:to>
      <xdr:col>1</xdr:col>
      <xdr:colOff>1809750</xdr:colOff>
      <xdr:row>4</xdr:row>
      <xdr:rowOff>112728</xdr:rowOff>
    </xdr:to>
    <xdr:pic>
      <xdr:nvPicPr>
        <xdr:cNvPr id="17" name="Picture 16">
          <a:extLst>
            <a:ext uri="{FF2B5EF4-FFF2-40B4-BE49-F238E27FC236}">
              <a16:creationId xmlns:a16="http://schemas.microsoft.com/office/drawing/2014/main" id="{D045F502-69E6-40DB-8D43-728D60FD2FD3}"/>
            </a:ext>
            <a:ext uri="{147F2762-F138-4A5C-976F-8EAC2B608ADB}">
              <a16:predDERef xmlns:a16="http://schemas.microsoft.com/office/drawing/2014/main" pred="{86589369-F3B6-4D2D-AFBE-F0BFE4E675D4}"/>
            </a:ext>
          </a:extLst>
        </xdr:cNvPr>
        <xdr:cNvPicPr>
          <a:picLocks noChangeAspect="1"/>
        </xdr:cNvPicPr>
      </xdr:nvPicPr>
      <xdr:blipFill>
        <a:blip xmlns:r="http://schemas.openxmlformats.org/officeDocument/2006/relationships" r:embed="rId14"/>
        <a:stretch>
          <a:fillRect/>
        </a:stretch>
      </xdr:blipFill>
      <xdr:spPr>
        <a:xfrm>
          <a:off x="628650" y="190500"/>
          <a:ext cx="1828800" cy="979503"/>
        </a:xfrm>
        <a:prstGeom prst="rect">
          <a:avLst/>
        </a:prstGeom>
      </xdr:spPr>
    </xdr:pic>
    <xdr:clientData/>
  </xdr:twoCellAnchor>
  <xdr:twoCellAnchor>
    <xdr:from>
      <xdr:col>11</xdr:col>
      <xdr:colOff>0</xdr:colOff>
      <xdr:row>24</xdr:row>
      <xdr:rowOff>0</xdr:rowOff>
    </xdr:from>
    <xdr:to>
      <xdr:col>11</xdr:col>
      <xdr:colOff>535238</xdr:colOff>
      <xdr:row>24</xdr:row>
      <xdr:rowOff>549524</xdr:rowOff>
    </xdr:to>
    <xdr:graphicFrame macro="">
      <xdr:nvGraphicFramePr>
        <xdr:cNvPr id="19" name="Chart 18">
          <a:extLst>
            <a:ext uri="{FF2B5EF4-FFF2-40B4-BE49-F238E27FC236}">
              <a16:creationId xmlns:a16="http://schemas.microsoft.com/office/drawing/2014/main" id="{245B2D38-39F7-40B7-B10D-2CE41FB92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0</xdr:colOff>
      <xdr:row>25</xdr:row>
      <xdr:rowOff>0</xdr:rowOff>
    </xdr:from>
    <xdr:to>
      <xdr:col>11</xdr:col>
      <xdr:colOff>535238</xdr:colOff>
      <xdr:row>25</xdr:row>
      <xdr:rowOff>554286</xdr:rowOff>
    </xdr:to>
    <xdr:graphicFrame macro="">
      <xdr:nvGraphicFramePr>
        <xdr:cNvPr id="21" name="Chart 20">
          <a:extLst>
            <a:ext uri="{FF2B5EF4-FFF2-40B4-BE49-F238E27FC236}">
              <a16:creationId xmlns:a16="http://schemas.microsoft.com/office/drawing/2014/main" id="{BF696F40-233D-42A3-BED0-B95F369EBC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11BA8361-640B-44AD-8684-850E33DA9B70}" name="Table2" displayName="Table2" ref="A2:H35" totalsRowShown="0" headerRowDxfId="112">
  <autoFilter ref="A2:H35" xr:uid="{D7824867-078E-4301-A0FB-758B70E7D95C}"/>
  <tableColumns count="8">
    <tableColumn id="1" xr3:uid="{70A235FF-1050-4B0B-8020-56B8028103BA}" name="Criteria" dataDxfId="111"/>
    <tableColumn id="2" xr3:uid="{70251BA7-34F0-45A9-AE50-1064B7C397E1}" name="Description" dataDxfId="110"/>
    <tableColumn id="8" xr3:uid="{F5BA5A6F-F15D-464E-9A23-1DE60E802501}" name="Priority" dataDxfId="109"/>
    <tableColumn id="7" xr3:uid="{5D235819-CCB6-4088-B65E-ABFBF8020E98}" name="Impact" dataDxfId="108"/>
    <tableColumn id="3" xr3:uid="{D0A9FD2E-0B8D-467E-9174-AFAC356C68DA}" name="First Line" dataDxfId="107"/>
    <tableColumn id="4" xr3:uid="{A5DBEA95-92D9-4A6B-98C4-8C942199D09A}" name="Second Line" dataDxfId="106"/>
    <tableColumn id="5" xr3:uid="{5B6D4DE2-BB97-4C3E-8F01-55B7B944D55A}" name="Third Line" dataDxfId="105"/>
    <tableColumn id="6" xr3:uid="{8BE00AC3-0A44-4862-8C26-06923988C7F6}" name="Notes and Actions" dataDxfId="10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009-AD79-4D75-87D9-FC501CF1BB20}">
  <sheetPr codeName="Sheet1"/>
  <dimension ref="A1:P24"/>
  <sheetViews>
    <sheetView workbookViewId="0">
      <selection activeCell="D26" sqref="D26"/>
    </sheetView>
  </sheetViews>
  <sheetFormatPr defaultRowHeight="14.25"/>
  <cols>
    <col min="1" max="1" width="11.85546875" customWidth="1"/>
    <col min="2" max="2" width="18" customWidth="1"/>
    <col min="3" max="3" width="21" customWidth="1"/>
    <col min="4" max="4" width="17.42578125" customWidth="1"/>
    <col min="5" max="20" width="9.5703125" customWidth="1"/>
  </cols>
  <sheetData>
    <row r="1" spans="1:16">
      <c r="A1" s="1" t="s">
        <v>0</v>
      </c>
      <c r="B1" s="1" t="s">
        <v>1</v>
      </c>
      <c r="C1" s="1" t="s">
        <v>2</v>
      </c>
    </row>
    <row r="2" spans="1:16">
      <c r="A2" t="s">
        <v>3</v>
      </c>
      <c r="B2" t="s">
        <v>3</v>
      </c>
      <c r="C2" t="s">
        <v>4</v>
      </c>
    </row>
    <row r="3" spans="1:16">
      <c r="A3" t="s">
        <v>5</v>
      </c>
      <c r="B3" t="s">
        <v>5</v>
      </c>
      <c r="C3" t="s">
        <v>6</v>
      </c>
    </row>
    <row r="4" spans="1:16">
      <c r="A4" t="s">
        <v>7</v>
      </c>
      <c r="B4" t="s">
        <v>7</v>
      </c>
      <c r="C4" t="s">
        <v>8</v>
      </c>
    </row>
    <row r="7" spans="1:16">
      <c r="D7" s="3" t="s">
        <v>9</v>
      </c>
      <c r="E7" s="3" t="s">
        <v>10</v>
      </c>
      <c r="F7" s="3" t="s">
        <v>11</v>
      </c>
      <c r="G7" s="3" t="s">
        <v>12</v>
      </c>
      <c r="H7" s="3" t="s">
        <v>13</v>
      </c>
      <c r="I7" s="3" t="s">
        <v>14</v>
      </c>
      <c r="J7" s="3" t="s">
        <v>15</v>
      </c>
      <c r="K7" s="3" t="s">
        <v>16</v>
      </c>
      <c r="L7" s="3" t="s">
        <v>17</v>
      </c>
      <c r="M7" s="3" t="s">
        <v>18</v>
      </c>
      <c r="N7" s="3" t="s">
        <v>19</v>
      </c>
      <c r="O7" s="3" t="s">
        <v>20</v>
      </c>
      <c r="P7" s="3" t="s">
        <v>21</v>
      </c>
    </row>
    <row r="8" spans="1:16">
      <c r="D8" s="4">
        <f>IF('Criteria 1'!$D$2="Substantial",1,IF('Criteria 1'!$D$2="Reasonable",2,IF('Criteria 1'!$D$2="Limited",3,0)))</f>
        <v>1</v>
      </c>
      <c r="E8" s="4">
        <f>IF('Criteria 2'!$D$2="Substantial",1,IF('Criteria 2'!$D$2="Reasonable",2,IF('Criteria 2'!$D$2="Limited",3,0)))</f>
        <v>1</v>
      </c>
      <c r="F8" s="4">
        <f>IF('Criteria 3'!$D$2="Substantial",1,IF('Criteria 3'!$D$2="Reasonable",2,IF('Criteria 3'!$D$2="Limited",3,0)))</f>
        <v>1</v>
      </c>
      <c r="G8" s="4">
        <f>IF('Criteria 4'!$D$2="Substantial",1,IF('Criteria 4'!$D$2="Reasonable",2,IF('Criteria 4'!$D$2="Limited",3,0)))</f>
        <v>1</v>
      </c>
      <c r="H8" s="4">
        <f>IF('Criteria 5'!$D$2="Substantial",1,IF('Criteria 5'!$D$2="Reasonable",2,IF('Criteria 5'!$D$2="Limited",3,0)))</f>
        <v>1</v>
      </c>
      <c r="I8" s="4">
        <f>IF('Criteria 6'!$D$2="Substantial",1,IF('Criteria 6'!$D$2="Reasonable",2,IF('Criteria 6'!$D$2="Limited",3,0)))</f>
        <v>1</v>
      </c>
      <c r="J8" s="4">
        <f>IF('Criteria 7'!$D$2="Substantial",1,IF('Criteria 7'!$D$2="Reasonable",2,IF('Criteria 7'!$D$2="Limited",3,0)))</f>
        <v>1</v>
      </c>
      <c r="K8" s="4">
        <f>IF('Criteria 8'!$D$2="Substantial",1,IF('Criteria 8'!$D$2="Reasonable",2,IF('Criteria 8'!$D$2="Limited",3,0)))</f>
        <v>1</v>
      </c>
      <c r="L8" s="4">
        <f>IF('Criteria 9'!$D$2="Substantial",1,IF('Criteria 9'!$D$2="Reasonable",2,IF('Criteria 9'!$D$2="Limited",3,0)))</f>
        <v>1</v>
      </c>
      <c r="M8" s="4">
        <f>IF('Criteria 10'!$D$2="Substantial",1,IF('Criteria 10'!$D$2="Reasonable",2,IF('Criteria 10'!$D$2="Limited",3,0)))</f>
        <v>1</v>
      </c>
      <c r="N8" s="4">
        <f>IF('Criteria 11'!$D$2="Substantial",1,IF('Criteria 11'!$D$2="Reasonable",2,IF('Criteria 11'!$D$2="Limited",3,0)))</f>
        <v>1</v>
      </c>
      <c r="O8" s="4">
        <f>IF('Criteria 12'!$D$2="Substantial",1,IF('Criteria 12'!$D$2="Reasonable",2,IF('Criteria 12'!$D$2="Limited",3,0)))</f>
        <v>1</v>
      </c>
      <c r="P8" s="4">
        <f>IF('Criteria 13'!$D$2="Substantial",1,IF('Criteria 13'!$D$2="Reasonable",2,IF('Criteria 13'!$D$2="Limited",3,0)))</f>
        <v>1</v>
      </c>
    </row>
    <row r="9" spans="1:16">
      <c r="A9" s="20"/>
    </row>
    <row r="10" spans="1:16">
      <c r="A10" s="20"/>
      <c r="D10" s="21" t="s">
        <v>4</v>
      </c>
      <c r="E10" s="22">
        <f>COUNTIF($D$8:$T$8,1)</f>
        <v>13</v>
      </c>
    </row>
    <row r="11" spans="1:16">
      <c r="A11" s="20"/>
      <c r="D11" s="21" t="s">
        <v>6</v>
      </c>
      <c r="E11" s="23">
        <f>COUNTIF($D$8:$T$8,2)</f>
        <v>0</v>
      </c>
    </row>
    <row r="12" spans="1:16">
      <c r="A12" s="20"/>
      <c r="D12" s="21" t="s">
        <v>8</v>
      </c>
      <c r="E12" s="24">
        <f>COUNTIF($D$8:$T$8,3)</f>
        <v>0</v>
      </c>
    </row>
    <row r="13" spans="1:16">
      <c r="A13" s="20"/>
    </row>
    <row r="14" spans="1:16">
      <c r="A14" s="20"/>
    </row>
    <row r="15" spans="1:16">
      <c r="A15" s="20"/>
    </row>
    <row r="16" spans="1:16">
      <c r="A16" s="20"/>
    </row>
    <row r="17" spans="1:1">
      <c r="A17" s="20"/>
    </row>
    <row r="18" spans="1:1">
      <c r="A18" s="20"/>
    </row>
    <row r="19" spans="1:1">
      <c r="A19" s="20"/>
    </row>
    <row r="20" spans="1:1">
      <c r="A20" s="20"/>
    </row>
    <row r="21" spans="1:1">
      <c r="A21" s="20"/>
    </row>
    <row r="22" spans="1:1">
      <c r="A22" s="20"/>
    </row>
    <row r="23" spans="1:1">
      <c r="A23" s="20"/>
    </row>
    <row r="24" spans="1:1">
      <c r="A24" s="20"/>
    </row>
  </sheetData>
  <phoneticPr fontId="2" type="noConversion"/>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F271C-2F06-41D7-A66D-7EA654F26981}">
  <sheetPr codeName="Sheet9">
    <tabColor rgb="FFFFC000"/>
  </sheetPr>
  <dimension ref="A1:H50"/>
  <sheetViews>
    <sheetView workbookViewId="0">
      <selection activeCell="D3" sqref="D3"/>
    </sheetView>
  </sheetViews>
  <sheetFormatPr defaultColWidth="9" defaultRowHeight="18" customHeight="1"/>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64.5" customHeight="1">
      <c r="A1" s="73" t="str">
        <f>Dashboard!B19</f>
        <v>Utilise and share accurate data and business intelligence (from both internal and external sources) to support key activities such as evidence-based decision making, horizon scanning, cross-border risk identification and organisational learning.</v>
      </c>
      <c r="B1" s="74" t="s">
        <v>0</v>
      </c>
      <c r="C1" s="74" t="s">
        <v>1</v>
      </c>
      <c r="D1" s="74" t="s">
        <v>2</v>
      </c>
      <c r="E1" s="74" t="s">
        <v>56</v>
      </c>
      <c r="F1" s="74" t="s">
        <v>57</v>
      </c>
      <c r="G1" s="74" t="s">
        <v>58</v>
      </c>
      <c r="H1" s="75" t="s">
        <v>59</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111</v>
      </c>
      <c r="B3" s="57"/>
      <c r="C3" s="57"/>
      <c r="D3" s="58"/>
      <c r="E3" s="56"/>
      <c r="F3" s="59"/>
      <c r="G3" s="56"/>
      <c r="H3" s="79"/>
    </row>
    <row r="4" spans="1:8" ht="39.4" customHeight="1">
      <c r="A4" s="80" t="s">
        <v>112</v>
      </c>
      <c r="B4" s="52"/>
      <c r="C4" s="52"/>
      <c r="D4" s="53"/>
      <c r="E4" s="51"/>
      <c r="F4" s="54"/>
      <c r="G4" s="51"/>
      <c r="H4" s="81"/>
    </row>
    <row r="5" spans="1:8" ht="39.4" customHeight="1">
      <c r="A5" s="78" t="s">
        <v>113</v>
      </c>
      <c r="B5" s="57"/>
      <c r="C5" s="57"/>
      <c r="D5" s="58"/>
      <c r="E5" s="56"/>
      <c r="F5" s="59"/>
      <c r="G5" s="56"/>
      <c r="H5" s="79"/>
    </row>
    <row r="6" spans="1:8" ht="39.4" customHeight="1">
      <c r="A6" s="80" t="s">
        <v>114</v>
      </c>
      <c r="B6" s="52"/>
      <c r="C6" s="52"/>
      <c r="D6" s="53"/>
      <c r="E6" s="51"/>
      <c r="F6" s="54"/>
      <c r="G6" s="51"/>
      <c r="H6" s="81"/>
    </row>
    <row r="7" spans="1:8" ht="39.4" customHeight="1">
      <c r="A7" s="78" t="s">
        <v>115</v>
      </c>
      <c r="B7" s="57"/>
      <c r="C7" s="57"/>
      <c r="D7" s="58"/>
      <c r="E7" s="56"/>
      <c r="F7" s="59"/>
      <c r="G7" s="56"/>
      <c r="H7" s="79"/>
    </row>
    <row r="8" spans="1:8" ht="39.4" customHeight="1">
      <c r="A8" s="80" t="s">
        <v>116</v>
      </c>
      <c r="B8" s="52"/>
      <c r="C8" s="52"/>
      <c r="D8" s="53"/>
      <c r="E8" s="51"/>
      <c r="F8" s="54"/>
      <c r="G8" s="51"/>
      <c r="H8" s="81"/>
    </row>
    <row r="9" spans="1:8" ht="39.4" customHeight="1">
      <c r="A9" s="78" t="s">
        <v>117</v>
      </c>
      <c r="B9" s="57"/>
      <c r="C9" s="57"/>
      <c r="D9" s="58"/>
      <c r="E9" s="56"/>
      <c r="F9" s="59"/>
      <c r="G9" s="56"/>
      <c r="H9" s="79"/>
    </row>
    <row r="10" spans="1:8" ht="39.4" customHeight="1">
      <c r="A10" s="80" t="s">
        <v>118</v>
      </c>
      <c r="B10" s="52"/>
      <c r="C10" s="52"/>
      <c r="D10" s="53"/>
      <c r="E10" s="51"/>
      <c r="F10" s="54"/>
      <c r="G10" s="51"/>
      <c r="H10" s="81"/>
    </row>
    <row r="11" spans="1:8" ht="39.4" customHeight="1">
      <c r="A11" s="78" t="s">
        <v>119</v>
      </c>
      <c r="B11" s="57"/>
      <c r="C11" s="57"/>
      <c r="D11" s="58"/>
      <c r="E11" s="56"/>
      <c r="F11" s="59"/>
      <c r="G11" s="56"/>
      <c r="H11" s="79"/>
    </row>
    <row r="12" spans="1:8" ht="39.4" customHeight="1">
      <c r="A12" s="82" t="s">
        <v>120</v>
      </c>
      <c r="B12" s="83"/>
      <c r="C12" s="83"/>
      <c r="D12" s="84"/>
      <c r="E12" s="85"/>
      <c r="F12" s="86"/>
      <c r="G12" s="85"/>
      <c r="H12" s="87"/>
    </row>
    <row r="13" spans="1:8" ht="39" customHeight="1"/>
    <row r="14" spans="1:8" ht="39" customHeight="1"/>
    <row r="15" spans="1:8" ht="39" customHeight="1"/>
    <row r="16" spans="1:8" ht="39" customHeight="1"/>
    <row r="17" ht="39" customHeight="1"/>
    <row r="18" ht="39" customHeight="1"/>
    <row r="19" ht="39" customHeight="1"/>
    <row r="20" ht="39" customHeight="1"/>
    <row r="21" ht="39" customHeight="1"/>
    <row r="22" ht="39" customHeight="1"/>
    <row r="23" ht="39" customHeight="1"/>
    <row r="24" ht="39" customHeight="1"/>
    <row r="25" ht="39" customHeight="1"/>
    <row r="26" ht="39" customHeight="1"/>
    <row r="27" ht="39" customHeight="1"/>
    <row r="28" ht="39" customHeight="1"/>
    <row r="29" ht="39" customHeight="1"/>
    <row r="30" ht="39" customHeight="1"/>
    <row r="31" ht="39" customHeight="1"/>
    <row r="32" ht="39" customHeight="1"/>
    <row r="33" ht="39" customHeight="1"/>
    <row r="34" ht="39" customHeight="1"/>
    <row r="35" ht="39" customHeight="1"/>
    <row r="36" ht="39" customHeight="1"/>
    <row r="37" ht="39" customHeight="1"/>
    <row r="38" ht="39" customHeight="1"/>
    <row r="39" ht="39" customHeight="1"/>
    <row r="40" ht="39" customHeight="1"/>
    <row r="41" ht="39" customHeight="1"/>
    <row r="42" ht="39" customHeight="1"/>
    <row r="43" ht="39" customHeight="1"/>
    <row r="44" ht="39" customHeight="1"/>
    <row r="45" ht="39" customHeight="1"/>
    <row r="46" ht="39" customHeight="1"/>
    <row r="47" ht="39" customHeight="1"/>
    <row r="48" ht="39" customHeight="1"/>
    <row r="49" ht="39" customHeight="1"/>
    <row r="50" ht="39" customHeight="1"/>
  </sheetData>
  <conditionalFormatting sqref="B2:B12">
    <cfRule type="cellIs" dxfId="63" priority="7" operator="equal">
      <formula>"Low"</formula>
    </cfRule>
    <cfRule type="cellIs" dxfId="62" priority="8" operator="equal">
      <formula>"Medium"</formula>
    </cfRule>
  </conditionalFormatting>
  <conditionalFormatting sqref="B2:C12">
    <cfRule type="cellIs" dxfId="61" priority="6" operator="equal">
      <formula>"High"</formula>
    </cfRule>
  </conditionalFormatting>
  <conditionalFormatting sqref="C2:C12">
    <cfRule type="cellIs" dxfId="60" priority="4" operator="equal">
      <formula>"Low"</formula>
    </cfRule>
    <cfRule type="cellIs" dxfId="5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3AB35E89-0D4E-4EA0-8EE1-2717E76020C0}">
            <xm:f>Lists!$C$4</xm:f>
            <x14:dxf>
              <font>
                <color auto="1"/>
              </font>
              <fill>
                <patternFill>
                  <bgColor rgb="FFFF3300"/>
                </patternFill>
              </fill>
            </x14:dxf>
          </x14:cfRule>
          <x14:cfRule type="cellIs" priority="2" operator="equal" id="{C3D0B814-9C12-492F-901C-46287A883914}">
            <xm:f>Lists!$C$3</xm:f>
            <x14:dxf>
              <font>
                <color auto="1"/>
              </font>
              <fill>
                <patternFill>
                  <bgColor rgb="FFFFC000"/>
                </patternFill>
              </fill>
            </x14:dxf>
          </x14:cfRule>
          <x14:cfRule type="cellIs" priority="3" operator="equal" id="{385118DC-986C-46CD-94B4-D30B9EEBE5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1DC9DBA8-AFF3-4ED0-A407-4AD1F18C3F1F}">
          <x14:formula1>
            <xm:f>Lists!$C$2:$C$4</xm:f>
          </x14:formula1>
          <xm:sqref>D3:D50</xm:sqref>
        </x14:dataValidation>
        <x14:dataValidation type="list" allowBlank="1" showInputMessage="1" showErrorMessage="1" xr:uid="{0BAE0523-E410-4D40-A6AA-62AFB11A0778}">
          <x14:formula1>
            <xm:f>Lists!$B$2:$B$4</xm:f>
          </x14:formula1>
          <xm:sqref>C2:C50</xm:sqref>
        </x14:dataValidation>
        <x14:dataValidation type="list" allowBlank="1" showInputMessage="1" showErrorMessage="1" xr:uid="{B3242812-3886-40EE-80ED-B551F360D183}">
          <x14:formula1>
            <xm:f>Lists!$A$2:$A$4</xm:f>
          </x14:formula1>
          <xm:sqref>B2:B50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D07CE-6A91-441B-86C1-28D00C634E79}">
  <sheetPr codeName="Sheet10">
    <tabColor rgb="FFFFC000"/>
  </sheetPr>
  <dimension ref="A1:H50"/>
  <sheetViews>
    <sheetView workbookViewId="0">
      <selection activeCell="D3" sqref="D3"/>
    </sheetView>
  </sheetViews>
  <sheetFormatPr defaultColWidth="9" defaultRowHeight="18" customHeight="1"/>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7">
      <c r="A1" s="73" t="str">
        <f>Dashboard!B20</f>
        <v>Identify and describe the existing and emerging local, regional and national hazards it faces, the hazardous events that could arise and the risk groups (People, Place, Environment and Economy)that could be harmed.</v>
      </c>
      <c r="B1" s="74" t="s">
        <v>0</v>
      </c>
      <c r="C1" s="74" t="s">
        <v>1</v>
      </c>
      <c r="D1" s="74" t="s">
        <v>2</v>
      </c>
      <c r="E1" s="74" t="s">
        <v>56</v>
      </c>
      <c r="F1" s="74" t="s">
        <v>57</v>
      </c>
      <c r="G1" s="74" t="s">
        <v>58</v>
      </c>
      <c r="H1" s="75" t="s">
        <v>59</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121</v>
      </c>
      <c r="B3" s="57"/>
      <c r="C3" s="57"/>
      <c r="D3" s="58"/>
      <c r="E3" s="56"/>
      <c r="F3" s="59"/>
      <c r="G3" s="56"/>
      <c r="H3" s="79"/>
    </row>
    <row r="4" spans="1:8" ht="39.4" customHeight="1">
      <c r="A4" s="80" t="s">
        <v>122</v>
      </c>
      <c r="B4" s="52"/>
      <c r="C4" s="52"/>
      <c r="D4" s="53"/>
      <c r="E4" s="51"/>
      <c r="F4" s="54"/>
      <c r="G4" s="51"/>
      <c r="H4" s="81"/>
    </row>
    <row r="5" spans="1:8" ht="39.4" customHeight="1">
      <c r="A5" s="78" t="s">
        <v>123</v>
      </c>
      <c r="B5" s="57"/>
      <c r="C5" s="57"/>
      <c r="D5" s="58"/>
      <c r="E5" s="56"/>
      <c r="F5" s="59"/>
      <c r="G5" s="56"/>
      <c r="H5" s="79"/>
    </row>
    <row r="6" spans="1:8" ht="39.4" customHeight="1">
      <c r="A6" s="80" t="s">
        <v>124</v>
      </c>
      <c r="B6" s="52"/>
      <c r="C6" s="52"/>
      <c r="D6" s="53"/>
      <c r="E6" s="51"/>
      <c r="F6" s="54"/>
      <c r="G6" s="51"/>
      <c r="H6" s="81"/>
    </row>
    <row r="7" spans="1:8" ht="39.4" customHeight="1">
      <c r="A7" s="78" t="s">
        <v>125</v>
      </c>
      <c r="B7" s="57"/>
      <c r="C7" s="57"/>
      <c r="D7" s="58"/>
      <c r="E7" s="56"/>
      <c r="F7" s="59"/>
      <c r="G7" s="56"/>
      <c r="H7" s="79"/>
    </row>
    <row r="8" spans="1:8" ht="39.4" customHeight="1">
      <c r="A8" s="80" t="s">
        <v>126</v>
      </c>
      <c r="B8" s="52"/>
      <c r="C8" s="52"/>
      <c r="D8" s="53"/>
      <c r="E8" s="51"/>
      <c r="F8" s="54"/>
      <c r="G8" s="51"/>
      <c r="H8" s="81"/>
    </row>
    <row r="9" spans="1:8" ht="39.4" customHeight="1">
      <c r="A9" s="78" t="s">
        <v>127</v>
      </c>
      <c r="B9" s="57"/>
      <c r="C9" s="57"/>
      <c r="D9" s="58"/>
      <c r="E9" s="56"/>
      <c r="F9" s="59"/>
      <c r="G9" s="56"/>
      <c r="H9" s="79"/>
    </row>
    <row r="10" spans="1:8" ht="39.4" customHeight="1">
      <c r="A10" s="80" t="s">
        <v>128</v>
      </c>
      <c r="B10" s="52"/>
      <c r="C10" s="52"/>
      <c r="D10" s="53"/>
      <c r="E10" s="51"/>
      <c r="F10" s="54"/>
      <c r="G10" s="51"/>
      <c r="H10" s="81"/>
    </row>
    <row r="11" spans="1:8" ht="39.4" customHeight="1">
      <c r="A11" s="78" t="s">
        <v>129</v>
      </c>
      <c r="B11" s="57"/>
      <c r="C11" s="57"/>
      <c r="D11" s="58"/>
      <c r="E11" s="56"/>
      <c r="F11" s="59"/>
      <c r="G11" s="56"/>
      <c r="H11" s="79"/>
    </row>
    <row r="12" spans="1:8" ht="39.4" customHeight="1">
      <c r="A12" s="82" t="s">
        <v>130</v>
      </c>
      <c r="B12" s="83"/>
      <c r="C12" s="83"/>
      <c r="D12" s="84"/>
      <c r="E12" s="85"/>
      <c r="F12" s="86"/>
      <c r="G12" s="85"/>
      <c r="H12" s="87"/>
    </row>
    <row r="13" spans="1:8" ht="39" customHeight="1"/>
    <row r="14" spans="1:8" ht="39" customHeight="1"/>
    <row r="15" spans="1:8" ht="39" customHeight="1"/>
    <row r="16" spans="1:8" ht="39" customHeight="1"/>
    <row r="17" ht="39" customHeight="1"/>
    <row r="18" ht="39" customHeight="1"/>
    <row r="19" ht="39" customHeight="1"/>
    <row r="20" ht="39" customHeight="1"/>
    <row r="21" ht="39" customHeight="1"/>
    <row r="22" ht="39" customHeight="1"/>
    <row r="23" ht="39" customHeight="1"/>
    <row r="24" ht="39" customHeight="1"/>
    <row r="25" ht="39" customHeight="1"/>
    <row r="26" ht="39" customHeight="1"/>
    <row r="27" ht="39" customHeight="1"/>
    <row r="28" ht="39" customHeight="1"/>
    <row r="29" ht="39" customHeight="1"/>
    <row r="30" ht="39" customHeight="1"/>
    <row r="31" ht="39" customHeight="1"/>
    <row r="32" ht="39" customHeight="1"/>
    <row r="33" ht="39" customHeight="1"/>
    <row r="34" ht="39" customHeight="1"/>
    <row r="35" ht="39" customHeight="1"/>
    <row r="36" ht="39" customHeight="1"/>
    <row r="37" ht="39" customHeight="1"/>
    <row r="38" ht="39" customHeight="1"/>
    <row r="39" ht="39" customHeight="1"/>
    <row r="40" ht="39" customHeight="1"/>
    <row r="41" ht="39" customHeight="1"/>
    <row r="42" ht="39" customHeight="1"/>
    <row r="43" ht="39" customHeight="1"/>
    <row r="44" ht="39" customHeight="1"/>
    <row r="45" ht="39" customHeight="1"/>
    <row r="46" ht="39" customHeight="1"/>
    <row r="47" ht="39" customHeight="1"/>
    <row r="48" ht="39" customHeight="1"/>
    <row r="49" ht="39" customHeight="1"/>
    <row r="50" ht="39" customHeight="1"/>
  </sheetData>
  <conditionalFormatting sqref="B2:B12">
    <cfRule type="cellIs" dxfId="55" priority="7" operator="equal">
      <formula>"Low"</formula>
    </cfRule>
    <cfRule type="cellIs" dxfId="54" priority="8" operator="equal">
      <formula>"Medium"</formula>
    </cfRule>
  </conditionalFormatting>
  <conditionalFormatting sqref="B2:C12">
    <cfRule type="cellIs" dxfId="53" priority="6" operator="equal">
      <formula>"High"</formula>
    </cfRule>
  </conditionalFormatting>
  <conditionalFormatting sqref="C2:C12">
    <cfRule type="cellIs" dxfId="52" priority="4" operator="equal">
      <formula>"Low"</formula>
    </cfRule>
    <cfRule type="cellIs" dxfId="5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AFF95DA8-5AB8-404A-987E-A462E964D65D}">
            <xm:f>Lists!$C$4</xm:f>
            <x14:dxf>
              <font>
                <color auto="1"/>
              </font>
              <fill>
                <patternFill>
                  <bgColor rgb="FFFF3300"/>
                </patternFill>
              </fill>
            </x14:dxf>
          </x14:cfRule>
          <x14:cfRule type="cellIs" priority="2" operator="equal" id="{C4BDD8FE-5A82-4EE0-B43E-50D045DD2897}">
            <xm:f>Lists!$C$3</xm:f>
            <x14:dxf>
              <font>
                <color auto="1"/>
              </font>
              <fill>
                <patternFill>
                  <bgColor rgb="FFFFC000"/>
                </patternFill>
              </fill>
            </x14:dxf>
          </x14:cfRule>
          <x14:cfRule type="cellIs" priority="3" operator="equal" id="{16123A68-B44C-46F5-9B1E-AF8424C799B8}">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6E1DCA8-93D7-4380-8DA3-482471E51A3C}">
          <x14:formula1>
            <xm:f>Lists!$A$2:$A$4</xm:f>
          </x14:formula1>
          <xm:sqref>B2:B50</xm:sqref>
        </x14:dataValidation>
        <x14:dataValidation type="list" allowBlank="1" showInputMessage="1" showErrorMessage="1" xr:uid="{0FB7D1A6-ACF8-47DC-B3F1-AA1CABD94715}">
          <x14:formula1>
            <xm:f>Lists!$B$2:$B$4</xm:f>
          </x14:formula1>
          <xm:sqref>C2:C50</xm:sqref>
        </x14:dataValidation>
        <x14:dataValidation type="list" allowBlank="1" showInputMessage="1" showErrorMessage="1" xr:uid="{E3CD58DF-A327-45E4-B80A-4703D01463C0}">
          <x14:formula1>
            <xm:f>Lists!$C$2:$C$4</xm:f>
          </x14:formula1>
          <xm:sqref>D3:D50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906F5-D065-427E-ACFF-8BC24BDBB9F2}">
  <sheetPr codeName="Sheet11">
    <tabColor rgb="FFFFC000"/>
  </sheetPr>
  <dimension ref="A1:H12"/>
  <sheetViews>
    <sheetView workbookViewId="0">
      <selection activeCell="D3" sqref="D3"/>
    </sheetView>
  </sheetViews>
  <sheetFormatPr defaultColWidth="9" defaultRowHeight="39.4" customHeight="1"/>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0.25" customHeight="1">
      <c r="A1" s="73" t="str">
        <f>Dashboard!B21</f>
        <v>Analyse risk, consider its risk appetite, determine the risk levels and prioritise risk accordingly.</v>
      </c>
      <c r="B1" s="74" t="s">
        <v>0</v>
      </c>
      <c r="C1" s="74" t="s">
        <v>1</v>
      </c>
      <c r="D1" s="74" t="s">
        <v>2</v>
      </c>
      <c r="E1" s="74" t="s">
        <v>56</v>
      </c>
      <c r="F1" s="74" t="s">
        <v>57</v>
      </c>
      <c r="G1" s="74" t="s">
        <v>58</v>
      </c>
      <c r="H1" s="75" t="s">
        <v>59</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131</v>
      </c>
      <c r="B3" s="57"/>
      <c r="C3" s="57"/>
      <c r="D3" s="58"/>
      <c r="E3" s="56"/>
      <c r="F3" s="59"/>
      <c r="G3" s="56"/>
      <c r="H3" s="79"/>
    </row>
    <row r="4" spans="1:8" ht="39.4" customHeight="1">
      <c r="A4" s="80" t="s">
        <v>132</v>
      </c>
      <c r="B4" s="52"/>
      <c r="C4" s="52"/>
      <c r="D4" s="53"/>
      <c r="E4" s="51"/>
      <c r="F4" s="54"/>
      <c r="G4" s="51"/>
      <c r="H4" s="81"/>
    </row>
    <row r="5" spans="1:8" ht="39.4" customHeight="1">
      <c r="A5" s="78" t="s">
        <v>133</v>
      </c>
      <c r="B5" s="57"/>
      <c r="C5" s="57"/>
      <c r="D5" s="58"/>
      <c r="E5" s="56"/>
      <c r="F5" s="59"/>
      <c r="G5" s="56"/>
      <c r="H5" s="79"/>
    </row>
    <row r="6" spans="1:8" ht="39.4" customHeight="1">
      <c r="A6" s="80" t="s">
        <v>134</v>
      </c>
      <c r="B6" s="52"/>
      <c r="C6" s="52"/>
      <c r="D6" s="53"/>
      <c r="E6" s="51"/>
      <c r="F6" s="54"/>
      <c r="G6" s="51"/>
      <c r="H6" s="81"/>
    </row>
    <row r="7" spans="1:8" ht="39.4" customHeight="1">
      <c r="A7" s="78" t="s">
        <v>135</v>
      </c>
      <c r="B7" s="57"/>
      <c r="C7" s="57"/>
      <c r="D7" s="58"/>
      <c r="E7" s="56"/>
      <c r="F7" s="59"/>
      <c r="G7" s="56"/>
      <c r="H7" s="79"/>
    </row>
    <row r="8" spans="1:8" ht="39.4" customHeight="1">
      <c r="A8" s="80" t="s">
        <v>136</v>
      </c>
      <c r="B8" s="52"/>
      <c r="C8" s="52"/>
      <c r="D8" s="53"/>
      <c r="E8" s="51"/>
      <c r="F8" s="54"/>
      <c r="G8" s="51"/>
      <c r="H8" s="81"/>
    </row>
    <row r="9" spans="1:8" ht="39.4" customHeight="1">
      <c r="A9" s="78" t="s">
        <v>137</v>
      </c>
      <c r="B9" s="57"/>
      <c r="C9" s="57"/>
      <c r="D9" s="58"/>
      <c r="E9" s="56"/>
      <c r="F9" s="59"/>
      <c r="G9" s="56"/>
      <c r="H9" s="79"/>
    </row>
    <row r="10" spans="1:8" ht="39.4" customHeight="1">
      <c r="A10" s="80" t="s">
        <v>138</v>
      </c>
      <c r="B10" s="52"/>
      <c r="C10" s="52"/>
      <c r="D10" s="53"/>
      <c r="E10" s="51"/>
      <c r="F10" s="54"/>
      <c r="G10" s="51"/>
      <c r="H10" s="81"/>
    </row>
    <row r="11" spans="1:8" ht="39.4" customHeight="1">
      <c r="A11" s="78" t="s">
        <v>139</v>
      </c>
      <c r="B11" s="57"/>
      <c r="C11" s="57"/>
      <c r="D11" s="58"/>
      <c r="E11" s="56"/>
      <c r="F11" s="59"/>
      <c r="G11" s="56"/>
      <c r="H11" s="79"/>
    </row>
    <row r="12" spans="1:8" ht="39.4" customHeight="1">
      <c r="A12" s="82" t="s">
        <v>140</v>
      </c>
      <c r="B12" s="83"/>
      <c r="C12" s="83"/>
      <c r="D12" s="84"/>
      <c r="E12" s="85"/>
      <c r="F12" s="86"/>
      <c r="G12" s="85"/>
      <c r="H12" s="87"/>
    </row>
  </sheetData>
  <conditionalFormatting sqref="B2:B12">
    <cfRule type="cellIs" dxfId="47" priority="7" operator="equal">
      <formula>"Low"</formula>
    </cfRule>
    <cfRule type="cellIs" dxfId="46" priority="8" operator="equal">
      <formula>"Medium"</formula>
    </cfRule>
  </conditionalFormatting>
  <conditionalFormatting sqref="B2:C12">
    <cfRule type="cellIs" dxfId="45" priority="6" operator="equal">
      <formula>"High"</formula>
    </cfRule>
  </conditionalFormatting>
  <conditionalFormatting sqref="C2:C12">
    <cfRule type="cellIs" dxfId="44" priority="4" operator="equal">
      <formula>"Low"</formula>
    </cfRule>
    <cfRule type="cellIs" dxfId="4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F4C332D-1A1B-4BD7-8714-695C56A4F518}">
            <xm:f>Lists!$C$4</xm:f>
            <x14:dxf>
              <font>
                <color auto="1"/>
              </font>
              <fill>
                <patternFill>
                  <bgColor rgb="FFFF3300"/>
                </patternFill>
              </fill>
            </x14:dxf>
          </x14:cfRule>
          <x14:cfRule type="cellIs" priority="2" operator="equal" id="{2C9A0223-5ACE-4528-9590-F6C9B82740AA}">
            <xm:f>Lists!$C$3</xm:f>
            <x14:dxf>
              <font>
                <color auto="1"/>
              </font>
              <fill>
                <patternFill>
                  <bgColor rgb="FFFFC000"/>
                </patternFill>
              </fill>
            </x14:dxf>
          </x14:cfRule>
          <x14:cfRule type="cellIs" priority="3" operator="equal" id="{556D318D-3910-4458-B851-2AF3F14224C6}">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EE03F337-C2FB-40AB-82F3-28E8D08DB953}">
          <x14:formula1>
            <xm:f>Lists!$C$2:$C$4</xm:f>
          </x14:formula1>
          <xm:sqref>D3:D50</xm:sqref>
        </x14:dataValidation>
        <x14:dataValidation type="list" allowBlank="1" showInputMessage="1" showErrorMessage="1" xr:uid="{7CF32DC5-9E94-4433-9458-BEF850214BD0}">
          <x14:formula1>
            <xm:f>Lists!$B$2:$B$4</xm:f>
          </x14:formula1>
          <xm:sqref>C2:C50</xm:sqref>
        </x14:dataValidation>
        <x14:dataValidation type="list" allowBlank="1" showInputMessage="1" showErrorMessage="1" xr:uid="{CB587238-3A58-4743-8D8F-186BCF390787}">
          <x14:formula1>
            <xm:f>Lists!$A$2:$A$4</xm:f>
          </x14:formula1>
          <xm:sqref>B2:B50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BA2EE7-0C64-4D5C-A5C5-02A53B128BDE}">
  <sheetPr codeName="Sheet12">
    <tabColor rgb="FFFFC000"/>
  </sheetPr>
  <dimension ref="A1:H12"/>
  <sheetViews>
    <sheetView workbookViewId="0">
      <selection activeCell="D3" sqref="D3"/>
    </sheetView>
  </sheetViews>
  <sheetFormatPr defaultColWidth="9" defaultRowHeight="39.4" customHeight="1"/>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129" customHeight="1">
      <c r="A1" s="73" t="str">
        <f>Dashboard!B22</f>
        <v>Make decisions about the deployment of resources based on the prioritised risk levels and planning assumptions involved. This should be carried out with consideration to internal and external resource availability (people, financial and physical) including collaborative, cross-border and national resilience assistance. Consideration should also be given to other strategic influences such as consultation feedback, stakeholder engagement and political objectives.</v>
      </c>
      <c r="B1" s="74" t="s">
        <v>0</v>
      </c>
      <c r="C1" s="74" t="s">
        <v>1</v>
      </c>
      <c r="D1" s="74" t="s">
        <v>2</v>
      </c>
      <c r="E1" s="74" t="s">
        <v>56</v>
      </c>
      <c r="F1" s="74" t="s">
        <v>57</v>
      </c>
      <c r="G1" s="74" t="s">
        <v>58</v>
      </c>
      <c r="H1" s="75" t="s">
        <v>59</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141</v>
      </c>
      <c r="B3" s="57"/>
      <c r="C3" s="57"/>
      <c r="D3" s="58"/>
      <c r="E3" s="56"/>
      <c r="F3" s="59"/>
      <c r="G3" s="56"/>
      <c r="H3" s="79"/>
    </row>
    <row r="4" spans="1:8" ht="39.4" customHeight="1">
      <c r="A4" s="80" t="s">
        <v>142</v>
      </c>
      <c r="B4" s="52"/>
      <c r="C4" s="52"/>
      <c r="D4" s="53"/>
      <c r="E4" s="51"/>
      <c r="F4" s="54"/>
      <c r="G4" s="51"/>
      <c r="H4" s="81"/>
    </row>
    <row r="5" spans="1:8" ht="39.4" customHeight="1">
      <c r="A5" s="78" t="s">
        <v>143</v>
      </c>
      <c r="B5" s="57"/>
      <c r="C5" s="57"/>
      <c r="D5" s="58"/>
      <c r="E5" s="56"/>
      <c r="F5" s="59"/>
      <c r="G5" s="56"/>
      <c r="H5" s="79"/>
    </row>
    <row r="6" spans="1:8" ht="39.4" customHeight="1">
      <c r="A6" s="80" t="s">
        <v>144</v>
      </c>
      <c r="B6" s="52"/>
      <c r="C6" s="52"/>
      <c r="D6" s="53"/>
      <c r="E6" s="51"/>
      <c r="F6" s="54"/>
      <c r="G6" s="51"/>
      <c r="H6" s="81"/>
    </row>
    <row r="7" spans="1:8" ht="39.4" customHeight="1">
      <c r="A7" s="78" t="s">
        <v>145</v>
      </c>
      <c r="B7" s="57"/>
      <c r="C7" s="57"/>
      <c r="D7" s="58"/>
      <c r="E7" s="56"/>
      <c r="F7" s="59"/>
      <c r="G7" s="56"/>
      <c r="H7" s="79"/>
    </row>
    <row r="8" spans="1:8" ht="39.4" customHeight="1">
      <c r="A8" s="80" t="s">
        <v>146</v>
      </c>
      <c r="B8" s="52"/>
      <c r="C8" s="52"/>
      <c r="D8" s="53"/>
      <c r="E8" s="51"/>
      <c r="F8" s="54"/>
      <c r="G8" s="51"/>
      <c r="H8" s="81"/>
    </row>
    <row r="9" spans="1:8" ht="39.4" customHeight="1">
      <c r="A9" s="78" t="s">
        <v>147</v>
      </c>
      <c r="B9" s="57"/>
      <c r="C9" s="57"/>
      <c r="D9" s="58"/>
      <c r="E9" s="56"/>
      <c r="F9" s="59"/>
      <c r="G9" s="56"/>
      <c r="H9" s="79"/>
    </row>
    <row r="10" spans="1:8" ht="39.4" customHeight="1">
      <c r="A10" s="80" t="s">
        <v>148</v>
      </c>
      <c r="B10" s="52"/>
      <c r="C10" s="52"/>
      <c r="D10" s="53"/>
      <c r="E10" s="51"/>
      <c r="F10" s="54"/>
      <c r="G10" s="51"/>
      <c r="H10" s="81"/>
    </row>
    <row r="11" spans="1:8" ht="39.4" customHeight="1">
      <c r="A11" s="78" t="s">
        <v>149</v>
      </c>
      <c r="B11" s="57"/>
      <c r="C11" s="57"/>
      <c r="D11" s="58"/>
      <c r="E11" s="56"/>
      <c r="F11" s="59"/>
      <c r="G11" s="56"/>
      <c r="H11" s="79"/>
    </row>
    <row r="12" spans="1:8" ht="39.4" customHeight="1">
      <c r="A12" s="82" t="s">
        <v>150</v>
      </c>
      <c r="B12" s="83"/>
      <c r="C12" s="83"/>
      <c r="D12" s="84"/>
      <c r="E12" s="85"/>
      <c r="F12" s="86"/>
      <c r="G12" s="85"/>
      <c r="H12" s="87"/>
    </row>
  </sheetData>
  <conditionalFormatting sqref="B2:B12">
    <cfRule type="cellIs" dxfId="39" priority="7" operator="equal">
      <formula>"Low"</formula>
    </cfRule>
    <cfRule type="cellIs" dxfId="38" priority="8" operator="equal">
      <formula>"Medium"</formula>
    </cfRule>
  </conditionalFormatting>
  <conditionalFormatting sqref="B2:C12">
    <cfRule type="cellIs" dxfId="37" priority="6" operator="equal">
      <formula>"High"</formula>
    </cfRule>
  </conditionalFormatting>
  <conditionalFormatting sqref="C2:C12">
    <cfRule type="cellIs" dxfId="36" priority="4" operator="equal">
      <formula>"Low"</formula>
    </cfRule>
    <cfRule type="cellIs" dxfId="3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12DBDDB1-F94D-407F-B575-E68A14C81DEA}">
            <xm:f>Lists!$C$4</xm:f>
            <x14:dxf>
              <font>
                <color auto="1"/>
              </font>
              <fill>
                <patternFill>
                  <bgColor rgb="FFFF3300"/>
                </patternFill>
              </fill>
            </x14:dxf>
          </x14:cfRule>
          <x14:cfRule type="cellIs" priority="2" operator="equal" id="{A9CA8609-53B4-4BF4-AA8C-ABD0F079FBC1}">
            <xm:f>Lists!$C$3</xm:f>
            <x14:dxf>
              <font>
                <color auto="1"/>
              </font>
              <fill>
                <patternFill>
                  <bgColor rgb="FFFFC000"/>
                </patternFill>
              </fill>
            </x14:dxf>
          </x14:cfRule>
          <x14:cfRule type="cellIs" priority="3" operator="equal" id="{1F0B435E-9C71-46B0-A8E5-A79BA08D334C}">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797EA50B-BE5F-4CAD-B728-545B5F0D0330}">
          <x14:formula1>
            <xm:f>Lists!$A$2:$A$4</xm:f>
          </x14:formula1>
          <xm:sqref>B2:B50</xm:sqref>
        </x14:dataValidation>
        <x14:dataValidation type="list" allowBlank="1" showInputMessage="1" showErrorMessage="1" xr:uid="{3AB7AB86-8C3A-43DF-85EB-FB238D980055}">
          <x14:formula1>
            <xm:f>Lists!$B$2:$B$4</xm:f>
          </x14:formula1>
          <xm:sqref>C2:C50</xm:sqref>
        </x14:dataValidation>
        <x14:dataValidation type="list" allowBlank="1" showInputMessage="1" showErrorMessage="1" xr:uid="{D93314F9-D40F-4196-BB0E-8E23F925414B}">
          <x14:formula1>
            <xm:f>Lists!$C$2:$C$4</xm:f>
          </x14:formula1>
          <xm:sqref>D3:D50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DEEE-4330-4B53-ADC8-CCD37314BEAF}">
  <sheetPr codeName="Sheet13">
    <tabColor rgb="FFFFC000"/>
  </sheetPr>
  <dimension ref="A1:H12"/>
  <sheetViews>
    <sheetView workbookViewId="0">
      <selection activeCell="D3" sqref="D3"/>
    </sheetView>
  </sheetViews>
  <sheetFormatPr defaultColWidth="9" defaultRowHeight="39.4" customHeight="1"/>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61.5" customHeight="1">
      <c r="A1" s="73" t="str">
        <f>Dashboard!B23</f>
        <v>Consider its sustainability impact, including ensuring that assets remain fit for purpose for their entire lifecycle, providing resilience to the service and value for money to the public;</v>
      </c>
      <c r="B1" s="74" t="s">
        <v>0</v>
      </c>
      <c r="C1" s="74" t="s">
        <v>1</v>
      </c>
      <c r="D1" s="74" t="s">
        <v>2</v>
      </c>
      <c r="E1" s="74" t="s">
        <v>56</v>
      </c>
      <c r="F1" s="74" t="s">
        <v>57</v>
      </c>
      <c r="G1" s="74" t="s">
        <v>58</v>
      </c>
      <c r="H1" s="75" t="s">
        <v>59</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151</v>
      </c>
      <c r="B3" s="57"/>
      <c r="C3" s="57"/>
      <c r="D3" s="58"/>
      <c r="E3" s="56"/>
      <c r="F3" s="59"/>
      <c r="G3" s="56"/>
      <c r="H3" s="79"/>
    </row>
    <row r="4" spans="1:8" ht="39.4" customHeight="1">
      <c r="A4" s="80" t="s">
        <v>152</v>
      </c>
      <c r="B4" s="52"/>
      <c r="C4" s="52"/>
      <c r="D4" s="53"/>
      <c r="E4" s="51"/>
      <c r="F4" s="54"/>
      <c r="G4" s="51"/>
      <c r="H4" s="81"/>
    </row>
    <row r="5" spans="1:8" ht="39.4" customHeight="1">
      <c r="A5" s="78" t="s">
        <v>153</v>
      </c>
      <c r="B5" s="57"/>
      <c r="C5" s="57"/>
      <c r="D5" s="58"/>
      <c r="E5" s="56"/>
      <c r="F5" s="59"/>
      <c r="G5" s="56"/>
      <c r="H5" s="79"/>
    </row>
    <row r="6" spans="1:8" ht="39.4" customHeight="1">
      <c r="A6" s="80" t="s">
        <v>154</v>
      </c>
      <c r="B6" s="52"/>
      <c r="C6" s="52"/>
      <c r="D6" s="53"/>
      <c r="E6" s="51"/>
      <c r="F6" s="54"/>
      <c r="G6" s="51"/>
      <c r="H6" s="81"/>
    </row>
    <row r="7" spans="1:8" ht="39.4" customHeight="1">
      <c r="A7" s="78" t="s">
        <v>155</v>
      </c>
      <c r="B7" s="57"/>
      <c r="C7" s="57"/>
      <c r="D7" s="58"/>
      <c r="E7" s="56"/>
      <c r="F7" s="59"/>
      <c r="G7" s="56"/>
      <c r="H7" s="79"/>
    </row>
    <row r="8" spans="1:8" ht="39.4" customHeight="1">
      <c r="A8" s="80" t="s">
        <v>156</v>
      </c>
      <c r="B8" s="52"/>
      <c r="C8" s="52"/>
      <c r="D8" s="53"/>
      <c r="E8" s="51"/>
      <c r="F8" s="54"/>
      <c r="G8" s="51"/>
      <c r="H8" s="81"/>
    </row>
    <row r="9" spans="1:8" ht="39.4" customHeight="1">
      <c r="A9" s="78" t="s">
        <v>157</v>
      </c>
      <c r="B9" s="57"/>
      <c r="C9" s="57"/>
      <c r="D9" s="58"/>
      <c r="E9" s="56"/>
      <c r="F9" s="59"/>
      <c r="G9" s="56"/>
      <c r="H9" s="79"/>
    </row>
    <row r="10" spans="1:8" ht="39.4" customHeight="1">
      <c r="A10" s="80" t="s">
        <v>158</v>
      </c>
      <c r="B10" s="52"/>
      <c r="C10" s="52"/>
      <c r="D10" s="53"/>
      <c r="E10" s="51"/>
      <c r="F10" s="54"/>
      <c r="G10" s="51"/>
      <c r="H10" s="81"/>
    </row>
    <row r="11" spans="1:8" ht="39.4" customHeight="1">
      <c r="A11" s="78" t="s">
        <v>159</v>
      </c>
      <c r="B11" s="57"/>
      <c r="C11" s="57"/>
      <c r="D11" s="58"/>
      <c r="E11" s="56"/>
      <c r="F11" s="59"/>
      <c r="G11" s="56"/>
      <c r="H11" s="79"/>
    </row>
    <row r="12" spans="1:8" ht="39.4" customHeight="1">
      <c r="A12" s="82" t="s">
        <v>160</v>
      </c>
      <c r="B12" s="83"/>
      <c r="C12" s="83"/>
      <c r="D12" s="84"/>
      <c r="E12" s="85"/>
      <c r="F12" s="86"/>
      <c r="G12" s="85"/>
      <c r="H12" s="87"/>
    </row>
  </sheetData>
  <conditionalFormatting sqref="B2:B12">
    <cfRule type="cellIs" dxfId="31" priority="7" operator="equal">
      <formula>"Low"</formula>
    </cfRule>
    <cfRule type="cellIs" dxfId="30" priority="8" operator="equal">
      <formula>"Medium"</formula>
    </cfRule>
  </conditionalFormatting>
  <conditionalFormatting sqref="B2:C12">
    <cfRule type="cellIs" dxfId="29" priority="6" operator="equal">
      <formula>"High"</formula>
    </cfRule>
  </conditionalFormatting>
  <conditionalFormatting sqref="C2:C12">
    <cfRule type="cellIs" dxfId="28" priority="4" operator="equal">
      <formula>"Low"</formula>
    </cfRule>
    <cfRule type="cellIs" dxfId="2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D700930F-CEC7-4FB4-B832-07F10FEB5554}">
            <xm:f>Lists!$C$4</xm:f>
            <x14:dxf>
              <font>
                <color auto="1"/>
              </font>
              <fill>
                <patternFill>
                  <bgColor rgb="FFFF3300"/>
                </patternFill>
              </fill>
            </x14:dxf>
          </x14:cfRule>
          <x14:cfRule type="cellIs" priority="2" operator="equal" id="{227008D2-53B6-46E5-BC9F-A5995E4460BC}">
            <xm:f>Lists!$C$3</xm:f>
            <x14:dxf>
              <font>
                <color auto="1"/>
              </font>
              <fill>
                <patternFill>
                  <bgColor rgb="FFFFC000"/>
                </patternFill>
              </fill>
            </x14:dxf>
          </x14:cfRule>
          <x14:cfRule type="cellIs" priority="3" operator="equal" id="{CA5C5569-8C93-48B3-9CB5-BEFB2F5E16F0}">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9C2DB249-203E-4EA6-9A77-635D8D9B2521}">
          <x14:formula1>
            <xm:f>Lists!$C$2:$C$4</xm:f>
          </x14:formula1>
          <xm:sqref>D3:D50</xm:sqref>
        </x14:dataValidation>
        <x14:dataValidation type="list" allowBlank="1" showInputMessage="1" showErrorMessage="1" xr:uid="{777F2A66-EABB-4000-B116-2580357191C0}">
          <x14:formula1>
            <xm:f>Lists!$B$2:$B$4</xm:f>
          </x14:formula1>
          <xm:sqref>C2:C50</xm:sqref>
        </x14:dataValidation>
        <x14:dataValidation type="list" allowBlank="1" showInputMessage="1" showErrorMessage="1" xr:uid="{6CED29C6-D1CB-497A-A6A8-0500C656A80D}">
          <x14:formula1>
            <xm:f>Lists!$A$2:$A$4</xm:f>
          </x14:formula1>
          <xm:sqref>B2:B50</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AAD5-3D7F-482B-AC77-662EF4D0E50D}">
  <sheetPr codeName="Sheet14">
    <tabColor rgb="FFFFC000"/>
  </sheetPr>
  <dimension ref="A1:H12"/>
  <sheetViews>
    <sheetView workbookViewId="0">
      <selection activeCell="D3" sqref="D3"/>
    </sheetView>
  </sheetViews>
  <sheetFormatPr defaultColWidth="9" defaultRowHeight="39.4" customHeight="1"/>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9.25" customHeight="1">
      <c r="A1" s="73" t="str">
        <f>Dashboard!B24</f>
        <v>Provide training and/or support (where required) to all who are involved in the development, management and implementation of the community risk management plan.</v>
      </c>
      <c r="B1" s="74" t="s">
        <v>0</v>
      </c>
      <c r="C1" s="74" t="s">
        <v>1</v>
      </c>
      <c r="D1" s="74" t="s">
        <v>2</v>
      </c>
      <c r="E1" s="74" t="s">
        <v>56</v>
      </c>
      <c r="F1" s="74" t="s">
        <v>57</v>
      </c>
      <c r="G1" s="74" t="s">
        <v>58</v>
      </c>
      <c r="H1" s="75" t="s">
        <v>59</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161</v>
      </c>
      <c r="B3" s="57"/>
      <c r="C3" s="57"/>
      <c r="D3" s="58"/>
      <c r="E3" s="56"/>
      <c r="F3" s="59"/>
      <c r="G3" s="56"/>
      <c r="H3" s="79"/>
    </row>
    <row r="4" spans="1:8" ht="39.4" customHeight="1">
      <c r="A4" s="80" t="s">
        <v>162</v>
      </c>
      <c r="B4" s="52"/>
      <c r="C4" s="52"/>
      <c r="D4" s="53"/>
      <c r="E4" s="51"/>
      <c r="F4" s="54"/>
      <c r="G4" s="51"/>
      <c r="H4" s="81"/>
    </row>
    <row r="5" spans="1:8" ht="39.4" customHeight="1">
      <c r="A5" s="78" t="s">
        <v>163</v>
      </c>
      <c r="B5" s="57"/>
      <c r="C5" s="57"/>
      <c r="D5" s="58"/>
      <c r="E5" s="56"/>
      <c r="F5" s="59"/>
      <c r="G5" s="56"/>
      <c r="H5" s="79"/>
    </row>
    <row r="6" spans="1:8" ht="39.4" customHeight="1">
      <c r="A6" s="80" t="s">
        <v>164</v>
      </c>
      <c r="B6" s="52"/>
      <c r="C6" s="52"/>
      <c r="D6" s="53"/>
      <c r="E6" s="51"/>
      <c r="F6" s="54"/>
      <c r="G6" s="51"/>
      <c r="H6" s="81"/>
    </row>
    <row r="7" spans="1:8" ht="39.4" customHeight="1">
      <c r="A7" s="78" t="s">
        <v>165</v>
      </c>
      <c r="B7" s="57"/>
      <c r="C7" s="57"/>
      <c r="D7" s="58"/>
      <c r="E7" s="56"/>
      <c r="F7" s="59"/>
      <c r="G7" s="56"/>
      <c r="H7" s="79"/>
    </row>
    <row r="8" spans="1:8" ht="39.4" customHeight="1">
      <c r="A8" s="80" t="s">
        <v>166</v>
      </c>
      <c r="B8" s="52"/>
      <c r="C8" s="52"/>
      <c r="D8" s="53"/>
      <c r="E8" s="51"/>
      <c r="F8" s="54"/>
      <c r="G8" s="51"/>
      <c r="H8" s="81"/>
    </row>
    <row r="9" spans="1:8" ht="39.4" customHeight="1">
      <c r="A9" s="78" t="s">
        <v>167</v>
      </c>
      <c r="B9" s="57"/>
      <c r="C9" s="57"/>
      <c r="D9" s="58"/>
      <c r="E9" s="56"/>
      <c r="F9" s="59"/>
      <c r="G9" s="56"/>
      <c r="H9" s="79"/>
    </row>
    <row r="10" spans="1:8" ht="39.4" customHeight="1">
      <c r="A10" s="80" t="s">
        <v>168</v>
      </c>
      <c r="B10" s="52"/>
      <c r="C10" s="52"/>
      <c r="D10" s="53"/>
      <c r="E10" s="51"/>
      <c r="F10" s="54"/>
      <c r="G10" s="51"/>
      <c r="H10" s="81"/>
    </row>
    <row r="11" spans="1:8" ht="39.4" customHeight="1">
      <c r="A11" s="78" t="s">
        <v>169</v>
      </c>
      <c r="B11" s="57"/>
      <c r="C11" s="57"/>
      <c r="D11" s="58"/>
      <c r="E11" s="56"/>
      <c r="F11" s="59"/>
      <c r="G11" s="56"/>
      <c r="H11" s="79"/>
    </row>
    <row r="12" spans="1:8" ht="39.4" customHeight="1">
      <c r="A12" s="82" t="s">
        <v>170</v>
      </c>
      <c r="B12" s="83"/>
      <c r="C12" s="83"/>
      <c r="D12" s="84"/>
      <c r="E12" s="85"/>
      <c r="F12" s="86"/>
      <c r="G12" s="85"/>
      <c r="H12" s="87"/>
    </row>
  </sheetData>
  <conditionalFormatting sqref="B2:B12">
    <cfRule type="cellIs" dxfId="23" priority="7" operator="equal">
      <formula>"Low"</formula>
    </cfRule>
    <cfRule type="cellIs" dxfId="22" priority="8" operator="equal">
      <formula>"Medium"</formula>
    </cfRule>
  </conditionalFormatting>
  <conditionalFormatting sqref="B2:C12">
    <cfRule type="cellIs" dxfId="21" priority="6" operator="equal">
      <formula>"High"</formula>
    </cfRule>
  </conditionalFormatting>
  <conditionalFormatting sqref="C2:C12">
    <cfRule type="cellIs" dxfId="20" priority="4" operator="equal">
      <formula>"Low"</formula>
    </cfRule>
    <cfRule type="cellIs" dxfId="1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E1EF3939-8A9A-4629-AC92-41BB0EFFEC01}">
            <xm:f>Lists!$C$4</xm:f>
            <x14:dxf>
              <font>
                <color auto="1"/>
              </font>
              <fill>
                <patternFill>
                  <bgColor rgb="FFFF3300"/>
                </patternFill>
              </fill>
            </x14:dxf>
          </x14:cfRule>
          <x14:cfRule type="cellIs" priority="2" operator="equal" id="{0516CB83-41A5-4B60-8B59-76E586B200D8}">
            <xm:f>Lists!$C$3</xm:f>
            <x14:dxf>
              <font>
                <color auto="1"/>
              </font>
              <fill>
                <patternFill>
                  <bgColor rgb="FFFFC000"/>
                </patternFill>
              </fill>
            </x14:dxf>
          </x14:cfRule>
          <x14:cfRule type="cellIs" priority="3" operator="equal" id="{364203D5-8B06-46C2-BA69-9AE3FC12D71A}">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CC9D385B-5277-4188-8149-3A6DBAEEDC11}">
          <x14:formula1>
            <xm:f>Lists!$A$2:$A$4</xm:f>
          </x14:formula1>
          <xm:sqref>B2:B50</xm:sqref>
        </x14:dataValidation>
        <x14:dataValidation type="list" allowBlank="1" showInputMessage="1" showErrorMessage="1" xr:uid="{A1685684-609C-4FDA-BD18-FC32FA57137B}">
          <x14:formula1>
            <xm:f>Lists!$B$2:$B$4</xm:f>
          </x14:formula1>
          <xm:sqref>C2:C50</xm:sqref>
        </x14:dataValidation>
        <x14:dataValidation type="list" allowBlank="1" showInputMessage="1" showErrorMessage="1" xr:uid="{245DFD4D-70F5-4110-89A7-549743973AC8}">
          <x14:formula1>
            <xm:f>Lists!$C$2:$C$4</xm:f>
          </x14:formula1>
          <xm:sqref>D3:D50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F3003-8E9A-4B17-9161-39BF12C0E7F5}">
  <sheetPr codeName="Sheet15">
    <tabColor rgb="FFFFC000"/>
  </sheetPr>
  <dimension ref="A1:H12"/>
  <sheetViews>
    <sheetView workbookViewId="0">
      <selection activeCell="D3" sqref="D3"/>
    </sheetView>
  </sheetViews>
  <sheetFormatPr defaultColWidth="9" defaultRowHeight="39.4" customHeight="1"/>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9.25" customHeight="1">
      <c r="A1" s="73" t="str">
        <f>Dashboard!B25</f>
        <v xml:space="preserve">Provide training and/or support (where required) to all who are involved in the development, management and implementation of the community risk management plan. </v>
      </c>
      <c r="B1" s="74" t="s">
        <v>0</v>
      </c>
      <c r="C1" s="74" t="s">
        <v>1</v>
      </c>
      <c r="D1" s="74" t="s">
        <v>2</v>
      </c>
      <c r="E1" s="74" t="s">
        <v>56</v>
      </c>
      <c r="F1" s="74" t="s">
        <v>57</v>
      </c>
      <c r="G1" s="74" t="s">
        <v>58</v>
      </c>
      <c r="H1" s="75" t="s">
        <v>59</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171</v>
      </c>
      <c r="B3" s="57"/>
      <c r="C3" s="57"/>
      <c r="D3" s="58"/>
      <c r="E3" s="56"/>
      <c r="F3" s="59"/>
      <c r="G3" s="56"/>
      <c r="H3" s="79"/>
    </row>
    <row r="4" spans="1:8" ht="39.4" customHeight="1">
      <c r="A4" s="80" t="s">
        <v>172</v>
      </c>
      <c r="B4" s="52"/>
      <c r="C4" s="52"/>
      <c r="D4" s="53"/>
      <c r="E4" s="51"/>
      <c r="F4" s="54"/>
      <c r="G4" s="51"/>
      <c r="H4" s="81"/>
    </row>
    <row r="5" spans="1:8" ht="39.4" customHeight="1">
      <c r="A5" s="78" t="s">
        <v>173</v>
      </c>
      <c r="B5" s="57"/>
      <c r="C5" s="57"/>
      <c r="D5" s="58"/>
      <c r="E5" s="56"/>
      <c r="F5" s="59"/>
      <c r="G5" s="56"/>
      <c r="H5" s="79"/>
    </row>
    <row r="6" spans="1:8" ht="39.4" customHeight="1">
      <c r="A6" s="80" t="s">
        <v>174</v>
      </c>
      <c r="B6" s="52"/>
      <c r="C6" s="52"/>
      <c r="D6" s="53"/>
      <c r="E6" s="51"/>
      <c r="F6" s="54"/>
      <c r="G6" s="51"/>
      <c r="H6" s="81"/>
    </row>
    <row r="7" spans="1:8" ht="39.4" customHeight="1">
      <c r="A7" s="78" t="s">
        <v>175</v>
      </c>
      <c r="B7" s="57"/>
      <c r="C7" s="57"/>
      <c r="D7" s="58"/>
      <c r="E7" s="56"/>
      <c r="F7" s="59"/>
      <c r="G7" s="56"/>
      <c r="H7" s="79"/>
    </row>
    <row r="8" spans="1:8" ht="39.4" customHeight="1">
      <c r="A8" s="80" t="s">
        <v>176</v>
      </c>
      <c r="B8" s="52"/>
      <c r="C8" s="52"/>
      <c r="D8" s="53"/>
      <c r="E8" s="51"/>
      <c r="F8" s="54"/>
      <c r="G8" s="51"/>
      <c r="H8" s="81"/>
    </row>
    <row r="9" spans="1:8" ht="39.4" customHeight="1">
      <c r="A9" s="78" t="s">
        <v>177</v>
      </c>
      <c r="B9" s="57"/>
      <c r="C9" s="57"/>
      <c r="D9" s="58"/>
      <c r="E9" s="56"/>
      <c r="F9" s="59"/>
      <c r="G9" s="56"/>
      <c r="H9" s="79"/>
    </row>
    <row r="10" spans="1:8" ht="39.4" customHeight="1">
      <c r="A10" s="80" t="s">
        <v>178</v>
      </c>
      <c r="B10" s="52"/>
      <c r="C10" s="52"/>
      <c r="D10" s="53"/>
      <c r="E10" s="51"/>
      <c r="F10" s="54"/>
      <c r="G10" s="51"/>
      <c r="H10" s="81"/>
    </row>
    <row r="11" spans="1:8" ht="39.4" customHeight="1">
      <c r="A11" s="78" t="s">
        <v>179</v>
      </c>
      <c r="B11" s="57"/>
      <c r="C11" s="57"/>
      <c r="D11" s="58"/>
      <c r="E11" s="56"/>
      <c r="F11" s="59"/>
      <c r="G11" s="56"/>
      <c r="H11" s="79"/>
    </row>
    <row r="12" spans="1:8" ht="39.4" customHeight="1">
      <c r="A12" s="82" t="s">
        <v>180</v>
      </c>
      <c r="B12" s="83"/>
      <c r="C12" s="83"/>
      <c r="D12" s="84"/>
      <c r="E12" s="85"/>
      <c r="F12" s="86"/>
      <c r="G12" s="85"/>
      <c r="H12" s="87"/>
    </row>
  </sheetData>
  <conditionalFormatting sqref="B2:B12">
    <cfRule type="cellIs" dxfId="15" priority="7" operator="equal">
      <formula>"Low"</formula>
    </cfRule>
    <cfRule type="cellIs" dxfId="14" priority="8" operator="equal">
      <formula>"Medium"</formula>
    </cfRule>
  </conditionalFormatting>
  <conditionalFormatting sqref="B2:C12">
    <cfRule type="cellIs" dxfId="13" priority="6" operator="equal">
      <formula>"High"</formula>
    </cfRule>
  </conditionalFormatting>
  <conditionalFormatting sqref="C2:C12">
    <cfRule type="cellIs" dxfId="12" priority="4" operator="equal">
      <formula>"Low"</formula>
    </cfRule>
    <cfRule type="cellIs" dxfId="1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4126E5AA-C4A1-495F-A546-EB572B47B7B9}">
            <xm:f>Lists!$C$4</xm:f>
            <x14:dxf>
              <font>
                <color auto="1"/>
              </font>
              <fill>
                <patternFill>
                  <bgColor rgb="FFFF3300"/>
                </patternFill>
              </fill>
            </x14:dxf>
          </x14:cfRule>
          <x14:cfRule type="cellIs" priority="2" operator="equal" id="{82ABBC36-9184-4F53-B00E-2389E57A483A}">
            <xm:f>Lists!$C$3</xm:f>
            <x14:dxf>
              <font>
                <color auto="1"/>
              </font>
              <fill>
                <patternFill>
                  <bgColor rgb="FFFFC000"/>
                </patternFill>
              </fill>
            </x14:dxf>
          </x14:cfRule>
          <x14:cfRule type="cellIs" priority="3" operator="equal" id="{F7517233-96B6-4A9E-BE8E-F8FABB1D5272}">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57B7AD9-070D-4654-93AC-2596C452377A}">
          <x14:formula1>
            <xm:f>Lists!$C$2:$C$4</xm:f>
          </x14:formula1>
          <xm:sqref>D3:D50</xm:sqref>
        </x14:dataValidation>
        <x14:dataValidation type="list" allowBlank="1" showInputMessage="1" showErrorMessage="1" xr:uid="{B6AABE7D-2092-446C-9992-E53C60A2BA5C}">
          <x14:formula1>
            <xm:f>Lists!$B$2:$B$4</xm:f>
          </x14:formula1>
          <xm:sqref>C2:C50</xm:sqref>
        </x14:dataValidation>
        <x14:dataValidation type="list" allowBlank="1" showInputMessage="1" showErrorMessage="1" xr:uid="{3298EB8C-E63B-456E-A03E-5F9B71CDB7F6}">
          <x14:formula1>
            <xm:f>Lists!$A$2:$A$4</xm:f>
          </x14:formula1>
          <xm:sqref>B2:B50</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C395B-A18A-4A77-BD1A-3DB49EBD2314}">
  <sheetPr codeName="Sheet16">
    <tabColor rgb="FFFFC000"/>
  </sheetPr>
  <dimension ref="A1:H12"/>
  <sheetViews>
    <sheetView workbookViewId="0">
      <selection activeCell="D3" sqref="D3"/>
    </sheetView>
  </sheetViews>
  <sheetFormatPr defaultColWidth="9" defaultRowHeight="39.4" customHeight="1"/>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9.25" customHeight="1">
      <c r="A1" s="73" t="str">
        <f>Dashboard!B26</f>
        <v>Take a strategic approach to managing finance and budgets aligned to the risk, vision and resourcing requirements of the service to deliver value for money for the public.</v>
      </c>
      <c r="B1" s="74" t="s">
        <v>0</v>
      </c>
      <c r="C1" s="74" t="s">
        <v>1</v>
      </c>
      <c r="D1" s="74" t="s">
        <v>2</v>
      </c>
      <c r="E1" s="74" t="s">
        <v>56</v>
      </c>
      <c r="F1" s="74" t="s">
        <v>57</v>
      </c>
      <c r="G1" s="74" t="s">
        <v>58</v>
      </c>
      <c r="H1" s="75" t="s">
        <v>59</v>
      </c>
    </row>
    <row r="2" spans="1:8" s="27" customFormat="1" ht="39.4" customHeight="1">
      <c r="A2" s="76"/>
      <c r="B2" s="46"/>
      <c r="C2" s="46"/>
      <c r="D2" s="64" t="str">
        <f>IF(COUNTIF(D3:D50,"Limited")&gt;0,"Limited",IF(COUNTIF(D3:D50,"Reasonable")&gt;0,"Reasonable","Substantial"))</f>
        <v>Substantial</v>
      </c>
      <c r="E2" s="48"/>
      <c r="F2" s="49"/>
      <c r="G2" s="48"/>
      <c r="H2" s="77"/>
    </row>
    <row r="3" spans="1:8" ht="39.4" customHeight="1">
      <c r="A3" s="78" t="s">
        <v>181</v>
      </c>
      <c r="B3" s="57"/>
      <c r="C3" s="57"/>
      <c r="D3" s="58"/>
      <c r="E3" s="56"/>
      <c r="F3" s="59"/>
      <c r="G3" s="56"/>
      <c r="H3" s="79"/>
    </row>
    <row r="4" spans="1:8" ht="39.4" customHeight="1">
      <c r="A4" s="80" t="s">
        <v>182</v>
      </c>
      <c r="B4" s="52"/>
      <c r="C4" s="52"/>
      <c r="D4" s="53"/>
      <c r="E4" s="51"/>
      <c r="F4" s="54"/>
      <c r="G4" s="51"/>
      <c r="H4" s="81"/>
    </row>
    <row r="5" spans="1:8" ht="39.4" customHeight="1">
      <c r="A5" s="78" t="s">
        <v>183</v>
      </c>
      <c r="B5" s="57"/>
      <c r="C5" s="57"/>
      <c r="D5" s="58"/>
      <c r="E5" s="56"/>
      <c r="F5" s="59"/>
      <c r="G5" s="56"/>
      <c r="H5" s="79"/>
    </row>
    <row r="6" spans="1:8" ht="39.4" customHeight="1">
      <c r="A6" s="80" t="s">
        <v>184</v>
      </c>
      <c r="B6" s="52"/>
      <c r="C6" s="52"/>
      <c r="D6" s="53"/>
      <c r="E6" s="51"/>
      <c r="F6" s="54"/>
      <c r="G6" s="51"/>
      <c r="H6" s="81"/>
    </row>
    <row r="7" spans="1:8" ht="39.4" customHeight="1">
      <c r="A7" s="78" t="s">
        <v>185</v>
      </c>
      <c r="B7" s="57"/>
      <c r="C7" s="57"/>
      <c r="D7" s="58"/>
      <c r="E7" s="56"/>
      <c r="F7" s="59"/>
      <c r="G7" s="56"/>
      <c r="H7" s="79"/>
    </row>
    <row r="8" spans="1:8" ht="39.4" customHeight="1">
      <c r="A8" s="80" t="s">
        <v>186</v>
      </c>
      <c r="B8" s="52"/>
      <c r="C8" s="52"/>
      <c r="D8" s="53"/>
      <c r="E8" s="51"/>
      <c r="F8" s="54"/>
      <c r="G8" s="51"/>
      <c r="H8" s="81"/>
    </row>
    <row r="9" spans="1:8" ht="39.4" customHeight="1">
      <c r="A9" s="78" t="s">
        <v>187</v>
      </c>
      <c r="B9" s="57"/>
      <c r="C9" s="57"/>
      <c r="D9" s="58"/>
      <c r="E9" s="56"/>
      <c r="F9" s="59"/>
      <c r="G9" s="56"/>
      <c r="H9" s="79"/>
    </row>
    <row r="10" spans="1:8" ht="39.4" customHeight="1">
      <c r="A10" s="80" t="s">
        <v>188</v>
      </c>
      <c r="B10" s="52"/>
      <c r="C10" s="52"/>
      <c r="D10" s="53"/>
      <c r="E10" s="51"/>
      <c r="F10" s="54"/>
      <c r="G10" s="51"/>
      <c r="H10" s="81"/>
    </row>
    <row r="11" spans="1:8" ht="39.4" customHeight="1">
      <c r="A11" s="78" t="s">
        <v>189</v>
      </c>
      <c r="B11" s="57"/>
      <c r="C11" s="57"/>
      <c r="D11" s="58"/>
      <c r="E11" s="56"/>
      <c r="F11" s="59"/>
      <c r="G11" s="56"/>
      <c r="H11" s="79"/>
    </row>
    <row r="12" spans="1:8" ht="39.4" customHeight="1">
      <c r="A12" s="82" t="s">
        <v>190</v>
      </c>
      <c r="B12" s="83"/>
      <c r="C12" s="83"/>
      <c r="D12" s="84"/>
      <c r="E12" s="85"/>
      <c r="F12" s="86"/>
      <c r="G12" s="85"/>
      <c r="H12" s="87"/>
    </row>
  </sheetData>
  <conditionalFormatting sqref="B2:B12">
    <cfRule type="cellIs" dxfId="7" priority="7" operator="equal">
      <formula>"Low"</formula>
    </cfRule>
    <cfRule type="cellIs" dxfId="6" priority="8" operator="equal">
      <formula>"Medium"</formula>
    </cfRule>
  </conditionalFormatting>
  <conditionalFormatting sqref="B2:C12">
    <cfRule type="cellIs" dxfId="5" priority="6" operator="equal">
      <formula>"High"</formula>
    </cfRule>
  </conditionalFormatting>
  <conditionalFormatting sqref="C2:C12">
    <cfRule type="cellIs" dxfId="4" priority="4" operator="equal">
      <formula>"Low"</formula>
    </cfRule>
    <cfRule type="cellIs" dxfId="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C5CEB278-E761-44E3-B967-081A492CCAC6}">
            <xm:f>Lists!$C$4</xm:f>
            <x14:dxf>
              <font>
                <color auto="1"/>
              </font>
              <fill>
                <patternFill>
                  <bgColor rgb="FFFF3300"/>
                </patternFill>
              </fill>
            </x14:dxf>
          </x14:cfRule>
          <x14:cfRule type="cellIs" priority="2" operator="equal" id="{9C7FF588-B36E-4572-B6D3-9729EE29DFC3}">
            <xm:f>Lists!$C$3</xm:f>
            <x14:dxf>
              <font>
                <color auto="1"/>
              </font>
              <fill>
                <patternFill>
                  <bgColor rgb="FFFFC000"/>
                </patternFill>
              </fill>
            </x14:dxf>
          </x14:cfRule>
          <x14:cfRule type="cellIs" priority="3" operator="equal" id="{E85E8D7C-DAFE-4A9D-A092-E45715848DBD}">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3C1CF054-6C03-4944-8808-64116DE09451}">
          <x14:formula1>
            <xm:f>Lists!$A$2:$A$4</xm:f>
          </x14:formula1>
          <xm:sqref>B2:B50</xm:sqref>
        </x14:dataValidation>
        <x14:dataValidation type="list" allowBlank="1" showInputMessage="1" showErrorMessage="1" xr:uid="{B47E89A6-C010-4AFC-AFC0-5A8CD65287EC}">
          <x14:formula1>
            <xm:f>Lists!$B$2:$B$4</xm:f>
          </x14:formula1>
          <xm:sqref>C2:C50</xm:sqref>
        </x14:dataValidation>
        <x14:dataValidation type="list" allowBlank="1" showInputMessage="1" showErrorMessage="1" xr:uid="{F99A3A96-95AD-4179-B7F0-4194977DC2EF}">
          <x14:formula1>
            <xm:f>Lists!$C$2:$C$4</xm:f>
          </x14:formula1>
          <xm:sqref>D3:D50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70363-2054-4626-8DBB-93CF51DC284E}">
  <sheetPr codeName="Sheet2"/>
  <dimension ref="A1"/>
  <sheetViews>
    <sheetView workbookViewId="0">
      <selection activeCell="S15" sqref="S15"/>
    </sheetView>
  </sheetViews>
  <sheetFormatPr defaultRowHeight="14.25"/>
  <sheetData/>
  <pageMargins left="0.7" right="0.7" top="0.75" bottom="0.75" header="0.3" footer="0.3"/>
  <pageSetup paperSize="9" orientation="portrait"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D00B4-0208-4F33-B426-0224EE6FE99E}">
  <sheetPr>
    <tabColor rgb="FF00B050"/>
  </sheetPr>
  <dimension ref="A1:H35"/>
  <sheetViews>
    <sheetView tabSelected="1" zoomScale="72" zoomScaleNormal="100" workbookViewId="0">
      <selection activeCell="E4" sqref="E4"/>
    </sheetView>
  </sheetViews>
  <sheetFormatPr defaultRowHeight="14.25"/>
  <cols>
    <col min="1" max="1" width="12" customWidth="1"/>
    <col min="2" max="2" width="78.28515625" customWidth="1"/>
    <col min="3" max="4" width="11" customWidth="1"/>
    <col min="5" max="5" width="43.140625" style="100" customWidth="1"/>
    <col min="6" max="6" width="43" style="100" customWidth="1"/>
    <col min="7" max="7" width="43.28515625" style="100" customWidth="1"/>
    <col min="8" max="8" width="63.140625" style="100" customWidth="1"/>
  </cols>
  <sheetData>
    <row r="1" spans="1:8" s="2" customFormat="1" ht="26.25" customHeight="1">
      <c r="A1" s="102"/>
      <c r="B1" s="101" t="str">
        <f>Dashboard!I4</f>
        <v>CRMP</v>
      </c>
      <c r="C1" s="106" t="s">
        <v>22</v>
      </c>
      <c r="D1" s="107"/>
      <c r="E1" s="107"/>
      <c r="F1" s="107"/>
      <c r="G1" s="108"/>
      <c r="H1" s="103"/>
    </row>
    <row r="2" spans="1:8" s="91" customFormat="1" ht="63.75" customHeight="1">
      <c r="A2" s="88" t="s">
        <v>23</v>
      </c>
      <c r="B2" s="88" t="s">
        <v>24</v>
      </c>
      <c r="C2" s="88" t="s">
        <v>0</v>
      </c>
      <c r="D2" s="88" t="s">
        <v>1</v>
      </c>
      <c r="E2" s="89" t="s">
        <v>25</v>
      </c>
      <c r="F2" s="89" t="s">
        <v>26</v>
      </c>
      <c r="G2" s="89" t="s">
        <v>27</v>
      </c>
      <c r="H2" s="90" t="s">
        <v>28</v>
      </c>
    </row>
    <row r="3" spans="1:8" s="95" customFormat="1" ht="110.25" customHeight="1">
      <c r="A3" s="92"/>
      <c r="B3" s="92"/>
      <c r="C3" s="92"/>
      <c r="D3" s="92"/>
      <c r="E3" s="93" t="s">
        <v>29</v>
      </c>
      <c r="F3" s="93" t="s">
        <v>30</v>
      </c>
      <c r="G3" s="94" t="s">
        <v>31</v>
      </c>
      <c r="H3" s="93" t="s">
        <v>32</v>
      </c>
    </row>
    <row r="4" spans="1:8" ht="44.25" customHeight="1">
      <c r="A4" s="96">
        <f>Dashboard!A14</f>
        <v>1</v>
      </c>
      <c r="B4" s="27" t="str">
        <f>Dashboard!B14</f>
        <v>Clearly define a senior person who has overall accountability for the community risk management plan and responsibility for the various components contained within it</v>
      </c>
      <c r="C4" s="104"/>
      <c r="D4" s="104"/>
      <c r="E4" s="97"/>
      <c r="F4" s="97"/>
      <c r="G4" s="97"/>
      <c r="H4" s="97"/>
    </row>
    <row r="5" spans="1:8" ht="76.5" customHeight="1">
      <c r="A5" s="96">
        <f>Dashboard!A15</f>
        <v>2</v>
      </c>
      <c r="B5" s="27" t="str">
        <f>Dashboard!B15</f>
        <v>Ensure transparency in the community risk management planning process through either implementing and/or supporting ongoing engagement and formal consultation processes, ensuring these are accessible and publicly available.</v>
      </c>
      <c r="C5" s="104"/>
      <c r="D5" s="104"/>
      <c r="E5" s="97"/>
      <c r="F5" s="97"/>
      <c r="G5" s="97"/>
      <c r="H5" s="97"/>
    </row>
    <row r="6" spans="1:8" ht="73.5" customHeight="1">
      <c r="A6" s="96">
        <f>Dashboard!A16</f>
        <v>3</v>
      </c>
      <c r="B6" s="27" t="str">
        <f>Dashboard!B16</f>
        <v>Ensure that organisational decisions and the measures implemented support equality, diversity, inclusivity, are non-discriminatory and are people impact assessed.</v>
      </c>
      <c r="C6" s="104"/>
      <c r="D6" s="104"/>
      <c r="E6" s="97"/>
      <c r="F6" s="97"/>
      <c r="G6" s="97"/>
      <c r="H6" s="97"/>
    </row>
    <row r="7" spans="1:8" ht="49.5" customHeight="1">
      <c r="A7" s="96">
        <f>Dashboard!A17</f>
        <v>4</v>
      </c>
      <c r="B7" s="27" t="str">
        <f>Dashboard!B17</f>
        <v>Meet its legislative, framework and governance requirements linked to Community Risk Management.</v>
      </c>
      <c r="C7" s="104"/>
      <c r="D7" s="104"/>
      <c r="E7" s="97"/>
      <c r="F7" s="97"/>
      <c r="G7" s="97"/>
      <c r="H7" s="97"/>
    </row>
    <row r="8" spans="1:8" ht="39.75" customHeight="1">
      <c r="A8" s="96">
        <f>Dashboard!A18</f>
        <v>5</v>
      </c>
      <c r="B8" s="27" t="str">
        <f>Dashboard!B18</f>
        <v>Be able to evidence its external and internal operating environment and the strategic objectives the community risk management plan is seeking to achieve.</v>
      </c>
      <c r="C8" s="104"/>
      <c r="D8" s="104"/>
      <c r="E8" s="97"/>
      <c r="F8" s="97"/>
      <c r="G8" s="97"/>
      <c r="H8" s="97"/>
    </row>
    <row r="9" spans="1:8" ht="51" customHeight="1">
      <c r="A9" s="96">
        <f>Dashboard!A19</f>
        <v>6</v>
      </c>
      <c r="B9" s="27" t="str">
        <f>Dashboard!B19</f>
        <v>Utilise and share accurate data and business intelligence (from both internal and external sources) to support key activities such as evidence-based decision making, horizon scanning, cross-border risk identification and organisational learning.</v>
      </c>
      <c r="C9" s="104"/>
      <c r="D9" s="104"/>
      <c r="E9" s="97"/>
      <c r="F9" s="97"/>
      <c r="G9" s="97"/>
      <c r="H9" s="97"/>
    </row>
    <row r="10" spans="1:8" ht="48" customHeight="1">
      <c r="A10" s="96">
        <f>Dashboard!A20</f>
        <v>7</v>
      </c>
      <c r="B10" s="27" t="str">
        <f>Dashboard!B20</f>
        <v>Identify and describe the existing and emerging local, regional and national hazards it faces, the hazardous events that could arise and the risk groups (People, Place, Environment and Economy)that could be harmed.</v>
      </c>
      <c r="C10" s="104"/>
      <c r="D10" s="104"/>
      <c r="E10" s="97"/>
      <c r="F10" s="97"/>
      <c r="G10" s="97"/>
      <c r="H10" s="97"/>
    </row>
    <row r="11" spans="1:8" ht="43.5" customHeight="1">
      <c r="A11" s="96">
        <f>Dashboard!A21</f>
        <v>8</v>
      </c>
      <c r="B11" s="27" t="str">
        <f>Dashboard!B21</f>
        <v>Analyse risk, consider its risk appetite, determine the risk levels and prioritise risk accordingly.</v>
      </c>
      <c r="C11" s="104"/>
      <c r="D11" s="104"/>
      <c r="E11" s="97"/>
      <c r="F11" s="97"/>
      <c r="G11" s="97"/>
      <c r="H11" s="97"/>
    </row>
    <row r="12" spans="1:8" ht="85.5">
      <c r="A12" s="96">
        <f>Dashboard!A22</f>
        <v>9</v>
      </c>
      <c r="B12" s="27" t="str">
        <f>Dashboard!B22</f>
        <v>Make decisions about the deployment of resources based on the prioritised risk levels and planning assumptions involved. This should be carried out with consideration to internal and external resource availability (people, financial and physical) including collaborative, cross-border and national resilience assistance. Consideration should also be given to other strategic influences such as consultation feedback, stakeholder engagement and political objectives.</v>
      </c>
      <c r="C12" s="104"/>
      <c r="D12" s="104"/>
      <c r="E12" s="97"/>
      <c r="F12" s="97"/>
      <c r="G12" s="97"/>
      <c r="H12" s="97"/>
    </row>
    <row r="13" spans="1:8" ht="38.25" customHeight="1">
      <c r="A13" s="96">
        <f>Dashboard!A23</f>
        <v>10</v>
      </c>
      <c r="B13" s="27" t="str">
        <f>Dashboard!B23</f>
        <v>Consider its sustainability impact, including ensuring that assets remain fit for purpose for their entire lifecycle, providing resilience to the service and value for money to the public;</v>
      </c>
      <c r="C13" s="104"/>
      <c r="D13" s="104"/>
      <c r="E13" s="97"/>
      <c r="F13" s="97"/>
      <c r="G13" s="97"/>
      <c r="H13" s="97"/>
    </row>
    <row r="14" spans="1:8" ht="51" customHeight="1">
      <c r="A14" s="96">
        <f>Dashboard!A24</f>
        <v>11</v>
      </c>
      <c r="B14" s="27" t="str">
        <f>Dashboard!B24</f>
        <v>Provide training and/or support (where required) to all who are involved in the development, management and implementation of the community risk management plan.</v>
      </c>
      <c r="C14" s="104"/>
      <c r="D14" s="104"/>
      <c r="E14" s="97"/>
      <c r="F14" s="97"/>
      <c r="G14" s="97"/>
      <c r="H14" s="97"/>
    </row>
    <row r="15" spans="1:8" ht="66" customHeight="1">
      <c r="A15" s="96">
        <f>Dashboard!A25</f>
        <v>12</v>
      </c>
      <c r="B15" s="27" t="str">
        <f>Dashboard!B25</f>
        <v xml:space="preserve">Provide training and/or support (where required) to all who are involved in the development, management and implementation of the community risk management plan. </v>
      </c>
      <c r="C15" s="104"/>
      <c r="D15" s="104"/>
      <c r="E15" s="97"/>
      <c r="F15" s="97"/>
      <c r="G15" s="97"/>
      <c r="H15" s="97"/>
    </row>
    <row r="16" spans="1:8" ht="62.25" customHeight="1">
      <c r="A16" s="96">
        <f>Dashboard!A26</f>
        <v>13</v>
      </c>
      <c r="B16" s="27" t="str">
        <f>Dashboard!B26</f>
        <v>Take a strategic approach to managing finance and budgets aligned to the risk, vision and resourcing requirements of the service to deliver value for money for the public.</v>
      </c>
      <c r="C16" s="104"/>
      <c r="D16" s="104"/>
      <c r="E16" s="97"/>
      <c r="F16" s="97"/>
      <c r="G16" s="97"/>
      <c r="H16" s="97"/>
    </row>
    <row r="17" spans="1:8" ht="41.25" customHeight="1">
      <c r="A17" s="96"/>
      <c r="B17" s="27"/>
      <c r="C17" s="104"/>
      <c r="D17" s="104"/>
      <c r="E17" s="97"/>
      <c r="F17" s="97"/>
      <c r="G17" s="97"/>
      <c r="H17" s="97"/>
    </row>
    <row r="18" spans="1:8" ht="144" customHeight="1">
      <c r="A18" s="96"/>
      <c r="B18" s="98"/>
      <c r="C18" s="104"/>
      <c r="D18" s="104"/>
      <c r="E18" s="97"/>
      <c r="F18" s="97"/>
      <c r="G18" s="97"/>
      <c r="H18" s="97"/>
    </row>
    <row r="19" spans="1:8" ht="62.25" customHeight="1">
      <c r="A19" s="96"/>
      <c r="B19" s="98"/>
      <c r="C19" s="104"/>
      <c r="D19" s="104"/>
      <c r="E19" s="97"/>
      <c r="F19" s="97"/>
      <c r="G19" s="97"/>
      <c r="H19" s="97"/>
    </row>
    <row r="20" spans="1:8" ht="67.5" customHeight="1">
      <c r="A20" s="96"/>
      <c r="B20" s="98"/>
      <c r="C20" s="104"/>
      <c r="D20" s="104"/>
      <c r="E20" s="97"/>
      <c r="F20" s="97"/>
      <c r="G20" s="97"/>
      <c r="H20" s="97"/>
    </row>
    <row r="21" spans="1:8" ht="110.25" customHeight="1">
      <c r="A21" s="96"/>
      <c r="B21" s="98"/>
      <c r="C21" s="104"/>
      <c r="D21" s="104"/>
      <c r="E21" s="97"/>
      <c r="F21" s="97"/>
      <c r="G21" s="97"/>
      <c r="H21" s="97"/>
    </row>
    <row r="22" spans="1:8" ht="54" customHeight="1">
      <c r="A22" s="96"/>
      <c r="B22" s="98"/>
      <c r="C22" s="104"/>
      <c r="D22" s="104"/>
      <c r="E22" s="97"/>
      <c r="F22" s="97"/>
      <c r="G22" s="97"/>
      <c r="H22" s="97"/>
    </row>
    <row r="23" spans="1:8" ht="54.95" customHeight="1">
      <c r="A23" s="96"/>
      <c r="B23" s="98"/>
      <c r="C23" s="104"/>
      <c r="D23" s="104"/>
      <c r="E23" s="97"/>
      <c r="F23" s="97"/>
      <c r="G23" s="97"/>
      <c r="H23" s="97"/>
    </row>
    <row r="24" spans="1:8" ht="120" customHeight="1">
      <c r="A24" s="96"/>
      <c r="B24" s="98"/>
      <c r="C24" s="104"/>
      <c r="D24" s="104"/>
      <c r="E24" s="97"/>
      <c r="F24" s="97"/>
      <c r="G24" s="97"/>
      <c r="H24" s="97"/>
    </row>
    <row r="25" spans="1:8" ht="68.25" customHeight="1">
      <c r="A25" s="96"/>
      <c r="B25" s="98"/>
      <c r="C25" s="104"/>
      <c r="D25" s="104"/>
      <c r="E25" s="97"/>
      <c r="F25" s="97"/>
      <c r="G25" s="97"/>
      <c r="H25" s="97"/>
    </row>
    <row r="26" spans="1:8" ht="57.75" customHeight="1">
      <c r="A26" s="96"/>
      <c r="B26" s="27"/>
      <c r="C26" s="104"/>
      <c r="D26" s="104"/>
      <c r="E26" s="97"/>
      <c r="F26" s="97"/>
      <c r="G26" s="97"/>
      <c r="H26" s="97"/>
    </row>
    <row r="27" spans="1:8" ht="27" customHeight="1">
      <c r="A27" s="96"/>
      <c r="B27" s="27"/>
      <c r="C27" s="104"/>
      <c r="D27" s="104"/>
      <c r="E27" s="97"/>
      <c r="F27" s="97"/>
      <c r="G27" s="97"/>
      <c r="H27" s="97"/>
    </row>
    <row r="28" spans="1:8" ht="55.5" customHeight="1">
      <c r="A28" s="99"/>
      <c r="B28" s="98"/>
      <c r="C28" s="104"/>
      <c r="D28" s="104"/>
      <c r="E28" s="97"/>
      <c r="F28" s="97"/>
      <c r="G28" s="97"/>
      <c r="H28" s="97"/>
    </row>
    <row r="29" spans="1:8" ht="66.75" customHeight="1">
      <c r="A29" s="99"/>
      <c r="B29" s="98"/>
      <c r="C29" s="104"/>
      <c r="D29" s="104"/>
      <c r="E29" s="97"/>
      <c r="F29" s="97"/>
      <c r="G29" s="97"/>
      <c r="H29" s="97"/>
    </row>
    <row r="30" spans="1:8" ht="54" customHeight="1">
      <c r="A30" s="99"/>
      <c r="B30" s="98"/>
      <c r="C30" s="104"/>
      <c r="D30" s="104"/>
      <c r="E30" s="97"/>
      <c r="F30" s="97"/>
      <c r="G30" s="97"/>
      <c r="H30" s="97"/>
    </row>
    <row r="31" spans="1:8" ht="52.5" customHeight="1">
      <c r="A31" s="99"/>
      <c r="B31" s="98"/>
      <c r="C31" s="104"/>
      <c r="D31" s="104"/>
      <c r="E31" s="97"/>
      <c r="F31" s="97"/>
      <c r="G31" s="97"/>
      <c r="H31" s="97"/>
    </row>
    <row r="32" spans="1:8" ht="57.75" customHeight="1">
      <c r="A32" s="99"/>
      <c r="B32" s="98"/>
      <c r="C32" s="104"/>
      <c r="D32" s="104"/>
      <c r="E32" s="97"/>
      <c r="F32" s="97"/>
      <c r="G32" s="97"/>
      <c r="H32" s="97"/>
    </row>
    <row r="33" spans="1:8" ht="51" customHeight="1">
      <c r="A33" s="96"/>
      <c r="B33" s="27"/>
      <c r="C33" s="104"/>
      <c r="D33" s="104"/>
      <c r="E33" s="97"/>
      <c r="F33" s="97"/>
      <c r="G33" s="97"/>
      <c r="H33" s="97"/>
    </row>
    <row r="34" spans="1:8" ht="67.5" customHeight="1">
      <c r="A34" s="96"/>
      <c r="B34" s="27"/>
      <c r="C34" s="104"/>
      <c r="D34" s="104"/>
      <c r="E34" s="97"/>
      <c r="F34" s="97"/>
      <c r="G34" s="97"/>
      <c r="H34" s="97"/>
    </row>
    <row r="35" spans="1:8" ht="39.75" customHeight="1">
      <c r="A35" s="96"/>
      <c r="B35" s="27"/>
      <c r="C35" s="104"/>
      <c r="D35" s="104"/>
      <c r="E35" s="97"/>
      <c r="F35" s="97"/>
      <c r="G35" s="97"/>
      <c r="H35" s="97"/>
    </row>
  </sheetData>
  <mergeCells count="1">
    <mergeCell ref="C1:G1"/>
  </mergeCells>
  <pageMargins left="0.70866141732283472" right="0.70866141732283472" top="0.74803149606299213" bottom="0.74803149606299213" header="0.31496062992125984" footer="0.31496062992125984"/>
  <pageSetup paperSize="8" scale="65" orientation="landscape" horizontalDpi="4294967293" verticalDpi="0" r:id="rId1"/>
  <rowBreaks count="2" manualBreakCount="2">
    <brk id="15" max="16383" man="1"/>
    <brk id="25" max="16383" man="1"/>
  </rowBreaks>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containsText" priority="1" operator="containsText" id="{AE8CA039-6867-4718-89F4-7606AD76853F}">
            <xm:f>NOT(ISERROR(SEARCH(#REF!,E3)))</xm:f>
            <xm:f>#REF!</xm:f>
            <x14:dxf>
              <fill>
                <patternFill>
                  <bgColor theme="4" tint="0.79998168889431442"/>
                </patternFill>
              </fill>
            </x14:dxf>
          </x14:cfRule>
          <x14:cfRule type="containsText" priority="2" operator="containsText" id="{59660CCF-B040-4FE7-A02E-3FAEC64CA145}">
            <xm:f>NOT(ISERROR(SEARCH(#REF!,E3)))</xm:f>
            <xm:f>#REF!</xm:f>
            <x14:dxf>
              <fill>
                <patternFill>
                  <bgColor theme="4" tint="0.39994506668294322"/>
                </patternFill>
              </fill>
            </x14:dxf>
          </x14:cfRule>
          <x14:cfRule type="containsText" priority="3" operator="containsText" id="{3D48447D-44CB-468D-A5C9-493BC18C87D3}">
            <xm:f>NOT(ISERROR(SEARCH(#REF!,E3)))</xm:f>
            <xm:f>#REF!</xm:f>
            <x14:dxf>
              <font>
                <color theme="0"/>
              </font>
              <fill>
                <patternFill>
                  <bgColor theme="4" tint="-0.24994659260841701"/>
                </patternFill>
              </fill>
            </x14:dxf>
          </x14:cfRule>
          <xm:sqref>E3:F35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17A7227D-8CA0-41E7-B0AD-B25981DE3F4E}">
          <x14:formula1>
            <xm:f>Lists!$A$2:$A$4</xm:f>
          </x14:formula1>
          <xm:sqref>C4:C35</xm:sqref>
        </x14:dataValidation>
        <x14:dataValidation type="list" allowBlank="1" showInputMessage="1" showErrorMessage="1" xr:uid="{A33D3B38-BF42-495E-87BF-01731710BCED}">
          <x14:formula1>
            <xm:f>Lists!$B$2:$B$4</xm:f>
          </x14:formula1>
          <xm:sqref>D4:D35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84F68-EC5C-4D2A-94C7-582ACBA06F91}">
  <sheetPr codeName="Sheet3">
    <tabColor rgb="FF0070C0"/>
  </sheetPr>
  <dimension ref="A2:L28"/>
  <sheetViews>
    <sheetView showGridLines="0" topLeftCell="A2" zoomScale="76" zoomScaleNormal="110" workbookViewId="0">
      <selection activeCell="O26" sqref="O26"/>
    </sheetView>
  </sheetViews>
  <sheetFormatPr defaultColWidth="9" defaultRowHeight="18" customHeight="1"/>
  <cols>
    <col min="1" max="1" width="9" style="2"/>
    <col min="2" max="2" width="53.5703125" style="2" customWidth="1"/>
    <col min="3" max="11" width="8.7109375" style="2" customWidth="1"/>
    <col min="12" max="16384" width="9" style="2"/>
  </cols>
  <sheetData>
    <row r="2" spans="1:12" ht="25.5" customHeight="1"/>
    <row r="4" spans="1:12" ht="21.75" customHeight="1">
      <c r="E4" s="109" t="s">
        <v>33</v>
      </c>
      <c r="F4" s="109"/>
      <c r="G4" s="109"/>
      <c r="H4" s="41"/>
      <c r="I4" s="110" t="s">
        <v>34</v>
      </c>
      <c r="J4" s="111"/>
      <c r="K4" s="111"/>
      <c r="L4" s="112"/>
    </row>
    <row r="5" spans="1:12" ht="18" customHeight="1" thickBot="1"/>
    <row r="6" spans="1:12" ht="20.65" customHeight="1" thickTop="1" thickBot="1">
      <c r="B6" s="129" t="s">
        <v>35</v>
      </c>
      <c r="C6" s="129"/>
      <c r="D6" s="129"/>
      <c r="E6" s="129"/>
      <c r="F6" s="129"/>
      <c r="G6" s="129"/>
      <c r="I6" s="119" t="s">
        <v>36</v>
      </c>
      <c r="J6" s="120"/>
      <c r="K6" s="120"/>
      <c r="L6" s="121"/>
    </row>
    <row r="7" spans="1:12" ht="20.65" customHeight="1" thickBot="1">
      <c r="B7" s="19" t="s">
        <v>37</v>
      </c>
      <c r="C7" s="128"/>
      <c r="D7" s="128"/>
      <c r="E7" s="128"/>
      <c r="F7" s="128"/>
      <c r="G7" s="128"/>
      <c r="I7" s="122"/>
      <c r="J7" s="123"/>
      <c r="K7" s="123"/>
      <c r="L7" s="124"/>
    </row>
    <row r="8" spans="1:12" ht="20.65" customHeight="1" thickBot="1">
      <c r="B8" s="19" t="s">
        <v>38</v>
      </c>
      <c r="C8" s="128"/>
      <c r="D8" s="128"/>
      <c r="E8" s="128"/>
      <c r="F8" s="128"/>
      <c r="G8" s="128"/>
      <c r="I8" s="122"/>
      <c r="J8" s="123"/>
      <c r="K8" s="123"/>
      <c r="L8" s="124"/>
    </row>
    <row r="9" spans="1:12" ht="20.65" customHeight="1" thickBot="1">
      <c r="B9" s="19" t="s">
        <v>39</v>
      </c>
      <c r="C9" s="128"/>
      <c r="D9" s="128"/>
      <c r="E9" s="128"/>
      <c r="F9" s="128"/>
      <c r="G9" s="128"/>
      <c r="I9" s="122"/>
      <c r="J9" s="123"/>
      <c r="K9" s="123"/>
      <c r="L9" s="124"/>
    </row>
    <row r="10" spans="1:12" ht="20.65" customHeight="1" thickBot="1">
      <c r="B10" s="19" t="s">
        <v>40</v>
      </c>
      <c r="C10" s="128"/>
      <c r="D10" s="128"/>
      <c r="E10" s="128"/>
      <c r="F10" s="128"/>
      <c r="G10" s="128"/>
      <c r="I10" s="125"/>
      <c r="J10" s="126"/>
      <c r="K10" s="126"/>
      <c r="L10" s="127"/>
    </row>
    <row r="11" spans="1:12" ht="18" customHeight="1">
      <c r="B11" s="18"/>
      <c r="C11" s="18"/>
      <c r="D11"/>
    </row>
    <row r="12" spans="1:12" ht="18" customHeight="1">
      <c r="A12" s="113" t="s">
        <v>23</v>
      </c>
      <c r="B12" s="113" t="s">
        <v>24</v>
      </c>
      <c r="C12" s="117" t="s">
        <v>0</v>
      </c>
      <c r="D12" s="117"/>
      <c r="E12" s="117"/>
      <c r="F12" s="118" t="s">
        <v>1</v>
      </c>
      <c r="G12" s="118"/>
      <c r="H12" s="118"/>
      <c r="I12" s="114" t="s">
        <v>2</v>
      </c>
      <c r="J12" s="115"/>
      <c r="K12" s="115"/>
      <c r="L12" s="116"/>
    </row>
    <row r="13" spans="1:12" s="5" customFormat="1" ht="31.15" customHeight="1">
      <c r="A13" s="113"/>
      <c r="B13" s="113"/>
      <c r="C13" s="6" t="s">
        <v>7</v>
      </c>
      <c r="D13" s="7" t="s">
        <v>5</v>
      </c>
      <c r="E13" s="8" t="s">
        <v>3</v>
      </c>
      <c r="F13" s="6" t="s">
        <v>7</v>
      </c>
      <c r="G13" s="7" t="s">
        <v>5</v>
      </c>
      <c r="H13" s="8" t="s">
        <v>3</v>
      </c>
      <c r="I13" s="9" t="s">
        <v>4</v>
      </c>
      <c r="J13" s="10" t="s">
        <v>6</v>
      </c>
      <c r="K13" s="11" t="s">
        <v>8</v>
      </c>
      <c r="L13" s="14" t="s">
        <v>41</v>
      </c>
    </row>
    <row r="14" spans="1:12" ht="82.5" customHeight="1">
      <c r="A14" s="3">
        <v>1</v>
      </c>
      <c r="B14" s="12" t="s">
        <v>42</v>
      </c>
      <c r="C14" s="16">
        <f>COUNTIF('Criteria 1'!$B$3:$B$50,"Low")</f>
        <v>0</v>
      </c>
      <c r="D14" s="16">
        <f>COUNTIF('Criteria 1'!$B$3:$B$50,"Medium")</f>
        <v>0</v>
      </c>
      <c r="E14" s="16">
        <f>COUNTIF('Criteria 1'!$B$3:$B$50,"High")</f>
        <v>1</v>
      </c>
      <c r="F14" s="17">
        <f>COUNTIF('Criteria 1'!$C$3:$C$50,"Low")</f>
        <v>0</v>
      </c>
      <c r="G14" s="17">
        <f>COUNTIF('Criteria 1'!$C$3:$C$50,"Medium")</f>
        <v>0</v>
      </c>
      <c r="H14" s="17">
        <f>COUNTIF('Criteria 1'!$C$3:$C$50,"High")</f>
        <v>1</v>
      </c>
      <c r="I14" s="15">
        <f>COUNTIF('Criteria 1'!$D$3:$D$50,"Substantial")</f>
        <v>0</v>
      </c>
      <c r="J14" s="15">
        <f>COUNTIF('Criteria 1'!$D$3:$D$50,"Reasonable")</f>
        <v>0</v>
      </c>
      <c r="K14" s="15">
        <f>COUNTIF('Criteria 1'!$D$3:$D$50,"Limited")</f>
        <v>0</v>
      </c>
      <c r="L14" s="13"/>
    </row>
    <row r="15" spans="1:12" ht="76.5" customHeight="1">
      <c r="A15" s="3">
        <v>2</v>
      </c>
      <c r="B15" s="12" t="s">
        <v>43</v>
      </c>
      <c r="C15" s="16">
        <f>COUNTIF('Criteria 2'!$B$3:$B$50,"Low")</f>
        <v>0</v>
      </c>
      <c r="D15" s="16">
        <f>COUNTIF('Criteria 2'!$B$3:$B$50,"Medium")</f>
        <v>0</v>
      </c>
      <c r="E15" s="16">
        <f>COUNTIF('Criteria 2'!$B$3:$B$50,"High")</f>
        <v>0</v>
      </c>
      <c r="F15" s="17">
        <f>COUNTIF('Criteria 2'!$C$3:$C$50,"Low")</f>
        <v>0</v>
      </c>
      <c r="G15" s="17">
        <f>COUNTIF('Criteria 2'!$C$3:$C$50,"Medium")</f>
        <v>0</v>
      </c>
      <c r="H15" s="17">
        <f>COUNTIF('Criteria 2'!$C$3:$C$50,"High")</f>
        <v>0</v>
      </c>
      <c r="I15" s="15">
        <f>COUNTIF('Criteria 2'!$D$3:$D$50,"Substantial")</f>
        <v>0</v>
      </c>
      <c r="J15" s="15">
        <f>COUNTIF('Criteria 2'!$D$3:$D$50,"Reasonable")</f>
        <v>0</v>
      </c>
      <c r="K15" s="15">
        <f>COUNTIF('Criteria 2'!$D$3:$D$50,"Limited")</f>
        <v>0</v>
      </c>
      <c r="L15" s="13"/>
    </row>
    <row r="16" spans="1:12" ht="59.25" customHeight="1">
      <c r="A16" s="3">
        <v>3</v>
      </c>
      <c r="B16" s="12" t="s">
        <v>44</v>
      </c>
      <c r="C16" s="16">
        <f>COUNTIF('Criteria 3'!$B$3:$B$50,"Low")</f>
        <v>0</v>
      </c>
      <c r="D16" s="16">
        <f>COUNTIF('Criteria 3'!$B$3:$B$50,"Medium")</f>
        <v>0</v>
      </c>
      <c r="E16" s="16">
        <f>COUNTIF('Criteria 3'!$B$3:$B$50,"High")</f>
        <v>0</v>
      </c>
      <c r="F16" s="17">
        <f>COUNTIF('Criteria 3'!$C$3:$C$50,"Low")</f>
        <v>0</v>
      </c>
      <c r="G16" s="17">
        <f>COUNTIF('Criteria 3'!$C$3:$C$50,"Medium")</f>
        <v>0</v>
      </c>
      <c r="H16" s="17">
        <f>COUNTIF('Criteria 3'!$C$3:$C$50,"High")</f>
        <v>0</v>
      </c>
      <c r="I16" s="15">
        <f>COUNTIF('Criteria 3'!$D$3:$D$50,"Substantial")</f>
        <v>0</v>
      </c>
      <c r="J16" s="15">
        <f>COUNTIF('Criteria 3'!$D$3:$D$50,"Reasonable")</f>
        <v>0</v>
      </c>
      <c r="K16" s="15">
        <f>COUNTIF('Criteria 3'!$D$3:$D$50,"Limited")</f>
        <v>0</v>
      </c>
      <c r="L16" s="13"/>
    </row>
    <row r="17" spans="1:12" ht="46.5" customHeight="1">
      <c r="A17" s="3">
        <v>4</v>
      </c>
      <c r="B17" s="12" t="s">
        <v>45</v>
      </c>
      <c r="C17" s="16">
        <f>COUNTIF('Criteria 4'!$B$3:$B$50,"Low")</f>
        <v>0</v>
      </c>
      <c r="D17" s="16">
        <f>COUNTIF('Criteria 4'!$B$3:$B$50,"Medium")</f>
        <v>0</v>
      </c>
      <c r="E17" s="16">
        <f>COUNTIF('Criteria 4'!$B$3:$B$50,"High")</f>
        <v>0</v>
      </c>
      <c r="F17" s="17">
        <f>COUNTIF('Criteria 4'!$C$3:$C$50,"Low")</f>
        <v>0</v>
      </c>
      <c r="G17" s="17">
        <f>COUNTIF('Criteria 4'!$C$3:$C$50,"Medium")</f>
        <v>0</v>
      </c>
      <c r="H17" s="17">
        <f>COUNTIF('Criteria 4'!$C$3:$C$50,"High")</f>
        <v>0</v>
      </c>
      <c r="I17" s="15">
        <f>COUNTIF('Criteria 4'!$D$3:$D$50,"Substantial")</f>
        <v>0</v>
      </c>
      <c r="J17" s="15">
        <f>COUNTIF('Criteria 4'!$D$3:$D$50,"Reasonable")</f>
        <v>0</v>
      </c>
      <c r="K17" s="15">
        <f>COUNTIF('Criteria 4'!$D$3:$D$50,"Limited")</f>
        <v>0</v>
      </c>
      <c r="L17" s="13"/>
    </row>
    <row r="18" spans="1:12" ht="60.75" customHeight="1">
      <c r="A18" s="3">
        <v>5</v>
      </c>
      <c r="B18" s="12" t="s">
        <v>46</v>
      </c>
      <c r="C18" s="16">
        <f>COUNTIF('Criteria 5'!$B$3:$B$50,"Low")</f>
        <v>0</v>
      </c>
      <c r="D18" s="16">
        <f>COUNTIF('Criteria 5'!$B$3:$B$50,"Medium")</f>
        <v>0</v>
      </c>
      <c r="E18" s="16">
        <f>COUNTIF('Criteria 5'!$B$3:$B$50,"High")</f>
        <v>0</v>
      </c>
      <c r="F18" s="17">
        <f>COUNTIF('Criteria 5'!$C$3:$C$50,"Low")</f>
        <v>0</v>
      </c>
      <c r="G18" s="17">
        <f>COUNTIF('Criteria 5'!$C$3:$C$50,"Medium")</f>
        <v>0</v>
      </c>
      <c r="H18" s="17">
        <f>COUNTIF('Criteria 5'!$C$3:$C$50,"High")</f>
        <v>0</v>
      </c>
      <c r="I18" s="15">
        <f>COUNTIF('Criteria 5'!$D$3:$D$50,"Substantial")</f>
        <v>0</v>
      </c>
      <c r="J18" s="15">
        <f>COUNTIF('Criteria 5'!$D$3:$D$50,"Reasonable")</f>
        <v>0</v>
      </c>
      <c r="K18" s="15">
        <f>COUNTIF('Criteria 5'!$D$3:$D$50,"Limited")</f>
        <v>0</v>
      </c>
      <c r="L18" s="13"/>
    </row>
    <row r="19" spans="1:12" ht="68.25" customHeight="1">
      <c r="A19" s="3">
        <v>6</v>
      </c>
      <c r="B19" s="12" t="s">
        <v>47</v>
      </c>
      <c r="C19" s="16">
        <f>COUNTIF('Criteria 6'!$B$3:$B$50,"Low")</f>
        <v>0</v>
      </c>
      <c r="D19" s="16">
        <f>COUNTIF('Criteria 6'!$B$3:$B$50,"Medium")</f>
        <v>0</v>
      </c>
      <c r="E19" s="16">
        <f>COUNTIF('Criteria 6'!$B$3:$B$50,"High")</f>
        <v>0</v>
      </c>
      <c r="F19" s="17">
        <f>COUNTIF('Criteria 6'!$C$3:$C$50,"Low")</f>
        <v>0</v>
      </c>
      <c r="G19" s="17">
        <f>COUNTIF('Criteria 6'!$C$3:$C$50,"Medium")</f>
        <v>0</v>
      </c>
      <c r="H19" s="17">
        <f>COUNTIF('Criteria 6'!$C$3:$C$50,"High")</f>
        <v>0</v>
      </c>
      <c r="I19" s="15">
        <f>COUNTIF('Criteria 6'!$D$3:$D$50,"Substantial")</f>
        <v>0</v>
      </c>
      <c r="J19" s="15">
        <f>COUNTIF('Criteria 6'!$D$3:$D$50,"Reasonable")</f>
        <v>0</v>
      </c>
      <c r="K19" s="15">
        <f>COUNTIF('Criteria 6'!$D$3:$D$50,"Limited")</f>
        <v>0</v>
      </c>
      <c r="L19" s="13"/>
    </row>
    <row r="20" spans="1:12" ht="55.5" customHeight="1">
      <c r="A20" s="3">
        <v>7</v>
      </c>
      <c r="B20" s="12" t="s">
        <v>48</v>
      </c>
      <c r="C20" s="16">
        <f>COUNTIF('Criteria 7'!$B$3:$B$50,"Low")</f>
        <v>0</v>
      </c>
      <c r="D20" s="16">
        <f>COUNTIF('Criteria 7'!$B$3:$B$50,"Medium")</f>
        <v>0</v>
      </c>
      <c r="E20" s="16">
        <f>COUNTIF('Criteria 7'!$B$3:$B$50,"High")</f>
        <v>0</v>
      </c>
      <c r="F20" s="17">
        <f>COUNTIF('Criteria 7'!$C$3:$C$50,"Low")</f>
        <v>0</v>
      </c>
      <c r="G20" s="17">
        <f>COUNTIF('Criteria 7'!$C$3:$C$50,"Medium")</f>
        <v>0</v>
      </c>
      <c r="H20" s="17">
        <f>COUNTIF('Criteria 7'!$C$3:$C$50,"High")</f>
        <v>0</v>
      </c>
      <c r="I20" s="15">
        <f>COUNTIF('Criteria 7'!$D$3:$D$50,"Substantial")</f>
        <v>0</v>
      </c>
      <c r="J20" s="15">
        <f>COUNTIF('Criteria 7'!$D$3:$D$50,"Reasonable")</f>
        <v>0</v>
      </c>
      <c r="K20" s="15">
        <f>COUNTIF('Criteria 7'!$D$3:$D$50,"Limited")</f>
        <v>0</v>
      </c>
      <c r="L20" s="13"/>
    </row>
    <row r="21" spans="1:12" ht="60.75" customHeight="1">
      <c r="A21" s="3">
        <v>8</v>
      </c>
      <c r="B21" s="12" t="s">
        <v>49</v>
      </c>
      <c r="C21" s="16">
        <f>COUNTIF('Criteria 8'!$B$3:$B$50,"Low")</f>
        <v>0</v>
      </c>
      <c r="D21" s="16">
        <f>COUNTIF('Criteria 8'!$B$3:$B$50,"Medium")</f>
        <v>0</v>
      </c>
      <c r="E21" s="16">
        <f>COUNTIF('Criteria 8'!$B$3:$B$50,"High")</f>
        <v>0</v>
      </c>
      <c r="F21" s="17">
        <f>COUNTIF('Criteria 8'!$C$3:$C$50,"Low")</f>
        <v>0</v>
      </c>
      <c r="G21" s="17">
        <f>COUNTIF('Criteria 8'!$C$3:$C$50,"Medium")</f>
        <v>0</v>
      </c>
      <c r="H21" s="17">
        <f>COUNTIF('Criteria 8'!$C$3:$C$50,"High")</f>
        <v>0</v>
      </c>
      <c r="I21" s="15">
        <f>COUNTIF('Criteria 8'!$D$3:$D$50,"Substantial")</f>
        <v>0</v>
      </c>
      <c r="J21" s="15">
        <f>COUNTIF('Criteria 8'!$D$3:$D$50,"Reasonable")</f>
        <v>0</v>
      </c>
      <c r="K21" s="15">
        <f>COUNTIF('Criteria 8'!$D$3:$D$50,"Limited")</f>
        <v>0</v>
      </c>
      <c r="L21" s="13"/>
    </row>
    <row r="22" spans="1:12" ht="123.75" customHeight="1">
      <c r="A22" s="3">
        <v>9</v>
      </c>
      <c r="B22" s="12" t="s">
        <v>50</v>
      </c>
      <c r="C22" s="16">
        <f>COUNTIF('Criteria 9'!$B$3:$B$50,"Low")</f>
        <v>0</v>
      </c>
      <c r="D22" s="16">
        <f>COUNTIF('Criteria 9'!$B$3:$B$50,"Medium")</f>
        <v>0</v>
      </c>
      <c r="E22" s="16">
        <f>COUNTIF('Criteria 9'!$B$3:$B$50,"High")</f>
        <v>0</v>
      </c>
      <c r="F22" s="17">
        <f>COUNTIF('Criteria 9'!$C$3:$C$50,"Low")</f>
        <v>0</v>
      </c>
      <c r="G22" s="17">
        <f>COUNTIF('Criteria 9'!$C$3:$C$50,"Medium")</f>
        <v>0</v>
      </c>
      <c r="H22" s="17">
        <f>COUNTIF('Criteria 9'!$C$3:$C$50,"High")</f>
        <v>0</v>
      </c>
      <c r="I22" s="15">
        <f>COUNTIF('Criteria 9'!$D$3:$D$50,"Substantial")</f>
        <v>0</v>
      </c>
      <c r="J22" s="15">
        <f>COUNTIF('Criteria 9'!$D$3:$D$50,"Reasonable")</f>
        <v>0</v>
      </c>
      <c r="K22" s="15">
        <f>COUNTIF('Criteria 9'!$D$3:$D$50,"Limited")</f>
        <v>0</v>
      </c>
      <c r="L22" s="13"/>
    </row>
    <row r="23" spans="1:12" ht="60" customHeight="1">
      <c r="A23" s="3">
        <v>10</v>
      </c>
      <c r="B23" s="12" t="s">
        <v>51</v>
      </c>
      <c r="C23" s="16">
        <f>COUNTIF('Criteria 10'!$B$3:$B$50,"Low")</f>
        <v>0</v>
      </c>
      <c r="D23" s="16">
        <f>COUNTIF('Criteria 10'!$B$3:$B$50,"Medium")</f>
        <v>0</v>
      </c>
      <c r="E23" s="16">
        <f>COUNTIF('Criteria 10'!$B$3:$B$50,"High")</f>
        <v>0</v>
      </c>
      <c r="F23" s="17">
        <f>COUNTIF('Criteria 10'!$C$3:$C$50,"Low")</f>
        <v>0</v>
      </c>
      <c r="G23" s="17">
        <f>COUNTIF('Criteria 10'!$C$3:$C$50,"Medium")</f>
        <v>0</v>
      </c>
      <c r="H23" s="17">
        <f>COUNTIF('Criteria 10'!$C$3:$C$50,"High")</f>
        <v>0</v>
      </c>
      <c r="I23" s="15">
        <f>COUNTIF('Criteria 10'!$D$3:$D$50,"Substantial")</f>
        <v>0</v>
      </c>
      <c r="J23" s="15">
        <f>COUNTIF('Criteria 10'!$D$3:$D$50,"Reasonable")</f>
        <v>0</v>
      </c>
      <c r="K23" s="15">
        <f>COUNTIF('Criteria 10'!$D$3:$D$50,"Limited")</f>
        <v>0</v>
      </c>
      <c r="L23" s="13"/>
    </row>
    <row r="24" spans="1:12" ht="60.75" customHeight="1">
      <c r="A24" s="3">
        <v>11</v>
      </c>
      <c r="B24" s="12" t="s">
        <v>52</v>
      </c>
      <c r="C24" s="16">
        <f>COUNTIF('Criteria 11'!$B$3:$B$50,"Low")</f>
        <v>0</v>
      </c>
      <c r="D24" s="16">
        <f>COUNTIF('Criteria 11'!$B$3:$B$50,"Medium")</f>
        <v>0</v>
      </c>
      <c r="E24" s="16">
        <f>COUNTIF('Criteria 11'!$B$3:$B$50,"High")</f>
        <v>0</v>
      </c>
      <c r="F24" s="17">
        <f>COUNTIF('Criteria 11'!$C$3:$C$50,"Low")</f>
        <v>0</v>
      </c>
      <c r="G24" s="17">
        <f>COUNTIF('Criteria 11'!$C$3:$C$50,"Medium")</f>
        <v>0</v>
      </c>
      <c r="H24" s="17">
        <f>COUNTIF('Criteria 11'!$C$3:$C$50,"High")</f>
        <v>0</v>
      </c>
      <c r="I24" s="37">
        <f>COUNTIF('Criteria 11'!$D$3:$D$50,"Substantial")</f>
        <v>0</v>
      </c>
      <c r="J24" s="37">
        <f>COUNTIF('Criteria 11'!$D$3:$D$50,"Reasonable")</f>
        <v>0</v>
      </c>
      <c r="K24" s="37">
        <f>COUNTIF('Criteria 11'!$D$3:$D$50,"Limited")</f>
        <v>0</v>
      </c>
      <c r="L24" s="13"/>
    </row>
    <row r="25" spans="1:12" ht="60.75" customHeight="1">
      <c r="A25" s="3">
        <v>12</v>
      </c>
      <c r="B25" s="40" t="s">
        <v>53</v>
      </c>
      <c r="C25" s="16">
        <f>COUNTIF('Criteria 12'!$B$3:$B$50,"Low")</f>
        <v>0</v>
      </c>
      <c r="D25" s="16">
        <f>COUNTIF('Criteria 12'!$B$3:$B$50,"Medium")</f>
        <v>0</v>
      </c>
      <c r="E25" s="16">
        <f>COUNTIF('Criteria 12'!$B$3:$B$50,"High")</f>
        <v>0</v>
      </c>
      <c r="F25" s="17">
        <f>COUNTIF('Criteria 12'!$C$3:$C$50,"Low")</f>
        <v>0</v>
      </c>
      <c r="G25" s="17">
        <f>COUNTIF('Criteria 12'!$C$3:$C$50,"Medium")</f>
        <v>0</v>
      </c>
      <c r="H25" s="17">
        <f>COUNTIF('Criteria 12'!$C$3:$C$50,"High")</f>
        <v>0</v>
      </c>
      <c r="I25" s="37">
        <f>COUNTIF('Criteria 12'!$D$3:$D$50,"Substantial")</f>
        <v>0</v>
      </c>
      <c r="J25" s="37">
        <f>COUNTIF('Criteria 12'!$D$3:$D$50,"Reasonable")</f>
        <v>0</v>
      </c>
      <c r="K25" s="37">
        <f>COUNTIF('Criteria 12'!$D$3:$D$50,"Limited")</f>
        <v>0</v>
      </c>
      <c r="L25" s="13"/>
    </row>
    <row r="26" spans="1:12" ht="60.75" customHeight="1" thickBot="1">
      <c r="A26" s="3">
        <v>13</v>
      </c>
      <c r="B26" s="40" t="s">
        <v>54</v>
      </c>
      <c r="C26" s="16">
        <f>COUNTIF('Criteria 13'!$B$3:$B$50,"Low")</f>
        <v>0</v>
      </c>
      <c r="D26" s="16">
        <f>COUNTIF('Criteria 13'!$B$3:$B$50,"Medium")</f>
        <v>0</v>
      </c>
      <c r="E26" s="16">
        <f>COUNTIF('Criteria 13'!$B$3:$B$50,"High")</f>
        <v>0</v>
      </c>
      <c r="F26" s="17">
        <f>COUNTIF('Criteria 13'!$C$3:$C$50,"Low")</f>
        <v>0</v>
      </c>
      <c r="G26" s="17">
        <f>COUNTIF('Criteria 13'!$C$3:$C$50,"Medium")</f>
        <v>0</v>
      </c>
      <c r="H26" s="17">
        <f>COUNTIF('Criteria 13'!$C$3:$C$50,"High")</f>
        <v>0</v>
      </c>
      <c r="I26" s="37">
        <f>COUNTIF('Criteria 13'!$D$3:$D$50,"Substantial")</f>
        <v>0</v>
      </c>
      <c r="J26" s="37">
        <f>COUNTIF('Criteria 13'!$D$3:$D$50,"Reasonable")</f>
        <v>0</v>
      </c>
      <c r="K26" s="37">
        <f>COUNTIF('Criteria 13'!$D$3:$D$50,"Limited")</f>
        <v>0</v>
      </c>
      <c r="L26" s="13"/>
    </row>
    <row r="27" spans="1:12" s="5" customFormat="1" ht="60" customHeight="1" thickTop="1" thickBot="1">
      <c r="A27" s="31" t="s">
        <v>55</v>
      </c>
      <c r="B27" s="32"/>
      <c r="C27" s="33">
        <f t="shared" ref="C27:K27" si="0">SUM(C14:C24)</f>
        <v>0</v>
      </c>
      <c r="D27" s="33">
        <f t="shared" si="0"/>
        <v>0</v>
      </c>
      <c r="E27" s="33">
        <f t="shared" si="0"/>
        <v>1</v>
      </c>
      <c r="F27" s="34">
        <f t="shared" si="0"/>
        <v>0</v>
      </c>
      <c r="G27" s="34">
        <f t="shared" si="0"/>
        <v>0</v>
      </c>
      <c r="H27" s="35">
        <f t="shared" si="0"/>
        <v>1</v>
      </c>
      <c r="I27" s="38">
        <f t="shared" si="0"/>
        <v>0</v>
      </c>
      <c r="J27" s="39">
        <f t="shared" si="0"/>
        <v>0</v>
      </c>
      <c r="K27" s="39">
        <f t="shared" si="0"/>
        <v>0</v>
      </c>
      <c r="L27" s="105"/>
    </row>
    <row r="28" spans="1:12" ht="18" customHeight="1" thickTop="1"/>
  </sheetData>
  <protectedRanges>
    <protectedRange algorithmName="SHA-512" hashValue="bDT54pTnTYYE14PbjZcn5/haLFeLhOfLHrOtaiRI+68Vd/atPtqPGgq6BQDPD1/puEC4CrjlvGyPCEfNF/I86w==" saltValue="2ycXIF4Vo6n7Npld0vaMTg==" spinCount="100000" sqref="C7:G10" name="Range1"/>
  </protectedRanges>
  <mergeCells count="14">
    <mergeCell ref="E4:G4"/>
    <mergeCell ref="I4:L4"/>
    <mergeCell ref="A12:A13"/>
    <mergeCell ref="I12:L12"/>
    <mergeCell ref="B12:B13"/>
    <mergeCell ref="C12:E12"/>
    <mergeCell ref="F12:H12"/>
    <mergeCell ref="I6:L6"/>
    <mergeCell ref="I7:L10"/>
    <mergeCell ref="C7:G7"/>
    <mergeCell ref="C8:G8"/>
    <mergeCell ref="C9:G9"/>
    <mergeCell ref="C10:G10"/>
    <mergeCell ref="B6:G6"/>
  </mergeCells>
  <pageMargins left="0.7" right="0.7" top="0.75" bottom="0.75" header="0.3" footer="0.3"/>
  <pageSetup paperSize="8" scale="82"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5F714-5ADE-4066-A381-223F861F5BD2}">
  <sheetPr codeName="Sheet4">
    <tabColor rgb="FFFFC000"/>
  </sheetPr>
  <dimension ref="A1:H13"/>
  <sheetViews>
    <sheetView workbookViewId="0">
      <selection activeCell="D3" sqref="D3"/>
    </sheetView>
  </sheetViews>
  <sheetFormatPr defaultColWidth="9" defaultRowHeight="39.4" customHeight="1"/>
  <cols>
    <col min="1" max="1" width="50.5703125" style="2" customWidth="1"/>
    <col min="2" max="3" width="12.140625" style="2" customWidth="1"/>
    <col min="4" max="4" width="12.5703125" style="2" customWidth="1"/>
    <col min="5" max="5" width="19.5703125" style="2" customWidth="1"/>
    <col min="6" max="6" width="15.5703125" style="2" customWidth="1"/>
    <col min="7" max="7" width="50.5703125" style="2" customWidth="1"/>
    <col min="8" max="8" width="50.7109375" style="2" customWidth="1"/>
    <col min="9" max="16384" width="9" style="2"/>
  </cols>
  <sheetData>
    <row r="1" spans="1:8" s="27" customFormat="1" ht="81" customHeight="1">
      <c r="A1" s="42" t="str">
        <f>Dashboard!B14</f>
        <v>Clearly define a senior person who has overall accountability for the community risk management plan and responsibility for the various components contained within it</v>
      </c>
      <c r="B1" s="43" t="s">
        <v>0</v>
      </c>
      <c r="C1" s="43" t="s">
        <v>1</v>
      </c>
      <c r="D1" s="43" t="s">
        <v>2</v>
      </c>
      <c r="E1" s="43" t="s">
        <v>56</v>
      </c>
      <c r="F1" s="43" t="s">
        <v>57</v>
      </c>
      <c r="G1" s="43" t="s">
        <v>58</v>
      </c>
      <c r="H1" s="44" t="s">
        <v>59</v>
      </c>
    </row>
    <row r="2" spans="1:8" ht="39.4" customHeight="1">
      <c r="A2" s="45"/>
      <c r="B2" s="46"/>
      <c r="C2" s="46"/>
      <c r="D2" s="47" t="str">
        <f>IF(COUNTIF(D3:D50,"Limited")&gt;0,"Limited",IF(COUNTIF(D3:D50,"Reasonable")&gt;0,"Reasonable","Substantial"))</f>
        <v>Substantial</v>
      </c>
      <c r="E2" s="48"/>
      <c r="F2" s="49"/>
      <c r="G2" s="48"/>
      <c r="H2" s="50"/>
    </row>
    <row r="3" spans="1:8" ht="39.4" customHeight="1">
      <c r="A3" s="51" t="s">
        <v>60</v>
      </c>
      <c r="B3" s="52" t="s">
        <v>3</v>
      </c>
      <c r="C3" s="52" t="s">
        <v>3</v>
      </c>
      <c r="D3" s="53"/>
      <c r="E3" s="51"/>
      <c r="F3" s="54"/>
      <c r="G3" s="51"/>
      <c r="H3" s="55"/>
    </row>
    <row r="4" spans="1:8" ht="39.4" customHeight="1">
      <c r="A4" s="56" t="s">
        <v>61</v>
      </c>
      <c r="B4" s="57"/>
      <c r="C4" s="57"/>
      <c r="D4" s="58"/>
      <c r="E4" s="56"/>
      <c r="F4" s="59"/>
      <c r="G4" s="56"/>
      <c r="H4" s="29"/>
    </row>
    <row r="5" spans="1:8" ht="39.4" customHeight="1">
      <c r="A5" s="51" t="s">
        <v>62</v>
      </c>
      <c r="B5" s="52"/>
      <c r="C5" s="52"/>
      <c r="D5" s="53"/>
      <c r="E5" s="51"/>
      <c r="F5" s="54"/>
      <c r="G5" s="51"/>
      <c r="H5" s="55"/>
    </row>
    <row r="6" spans="1:8" ht="39.4" customHeight="1">
      <c r="A6" s="56" t="s">
        <v>63</v>
      </c>
      <c r="B6" s="57"/>
      <c r="C6" s="57"/>
      <c r="D6" s="58"/>
      <c r="E6" s="56"/>
      <c r="F6" s="59"/>
      <c r="G6" s="56"/>
      <c r="H6" s="29"/>
    </row>
    <row r="7" spans="1:8" ht="39.4" customHeight="1">
      <c r="A7" s="51" t="s">
        <v>64</v>
      </c>
      <c r="B7" s="52"/>
      <c r="C7" s="52"/>
      <c r="D7" s="53"/>
      <c r="E7" s="51"/>
      <c r="F7" s="54"/>
      <c r="G7" s="51"/>
      <c r="H7" s="55"/>
    </row>
    <row r="8" spans="1:8" ht="39.4" customHeight="1">
      <c r="A8" s="56" t="s">
        <v>65</v>
      </c>
      <c r="B8" s="57"/>
      <c r="C8" s="57"/>
      <c r="D8" s="58"/>
      <c r="E8" s="56"/>
      <c r="F8" s="59"/>
      <c r="G8" s="56"/>
      <c r="H8" s="29"/>
    </row>
    <row r="9" spans="1:8" ht="39.4" customHeight="1">
      <c r="A9" s="51" t="s">
        <v>66</v>
      </c>
      <c r="B9" s="52"/>
      <c r="C9" s="52"/>
      <c r="D9" s="53"/>
      <c r="E9" s="51"/>
      <c r="F9" s="54"/>
      <c r="G9" s="51"/>
      <c r="H9" s="55"/>
    </row>
    <row r="10" spans="1:8" ht="39.4" customHeight="1">
      <c r="A10" s="56" t="s">
        <v>67</v>
      </c>
      <c r="B10" s="57"/>
      <c r="C10" s="57"/>
      <c r="D10" s="58"/>
      <c r="E10" s="56"/>
      <c r="F10" s="59"/>
      <c r="G10" s="56"/>
      <c r="H10" s="29"/>
    </row>
    <row r="11" spans="1:8" ht="39.4" customHeight="1">
      <c r="A11" s="51" t="s">
        <v>68</v>
      </c>
      <c r="B11" s="52"/>
      <c r="C11" s="52"/>
      <c r="D11" s="53"/>
      <c r="E11" s="51"/>
      <c r="F11" s="54"/>
      <c r="G11" s="51"/>
      <c r="H11" s="55"/>
    </row>
    <row r="12" spans="1:8" ht="39.4" customHeight="1">
      <c r="A12" s="56" t="s">
        <v>69</v>
      </c>
      <c r="B12" s="57"/>
      <c r="C12" s="57"/>
      <c r="D12" s="58"/>
      <c r="E12" s="56"/>
      <c r="F12" s="59"/>
      <c r="G12" s="56"/>
      <c r="H12" s="29"/>
    </row>
    <row r="13" spans="1:8" ht="39.4" customHeight="1">
      <c r="A13" s="60" t="s">
        <v>70</v>
      </c>
      <c r="B13" s="61"/>
      <c r="C13" s="61"/>
      <c r="D13" s="62"/>
      <c r="E13" s="60"/>
      <c r="F13" s="63"/>
      <c r="G13" s="60"/>
      <c r="H13" s="36"/>
    </row>
  </sheetData>
  <phoneticPr fontId="2" type="noConversion"/>
  <conditionalFormatting sqref="B2:B13">
    <cfRule type="cellIs" dxfId="103" priority="7" operator="equal">
      <formula>"Low"</formula>
    </cfRule>
    <cfRule type="cellIs" dxfId="102" priority="8" operator="equal">
      <formula>"Medium"</formula>
    </cfRule>
  </conditionalFormatting>
  <conditionalFormatting sqref="B2:C13">
    <cfRule type="cellIs" dxfId="101" priority="6" operator="equal">
      <formula>"High"</formula>
    </cfRule>
  </conditionalFormatting>
  <conditionalFormatting sqref="C2:C13">
    <cfRule type="cellIs" dxfId="100" priority="4" operator="equal">
      <formula>"Low"</formula>
    </cfRule>
    <cfRule type="cellIs" dxfId="99"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7E78FA87-A34C-4137-9D29-37332DDA75DE}">
            <xm:f>Lists!$C$4</xm:f>
            <x14:dxf>
              <font>
                <color auto="1"/>
              </font>
              <fill>
                <patternFill>
                  <bgColor rgb="FFFF3300"/>
                </patternFill>
              </fill>
            </x14:dxf>
          </x14:cfRule>
          <x14:cfRule type="cellIs" priority="2" operator="equal" id="{0902DEE1-0C7C-4204-BD0F-FCE14E6DDAFA}">
            <xm:f>Lists!$C$3</xm:f>
            <x14:dxf>
              <font>
                <color auto="1"/>
              </font>
              <fill>
                <patternFill>
                  <bgColor rgb="FFFFC000"/>
                </patternFill>
              </fill>
            </x14:dxf>
          </x14:cfRule>
          <x14:cfRule type="cellIs" priority="3" operator="equal" id="{4099B4DA-2C73-409C-B61D-7616E6041547}">
            <xm:f>Lists!$C$2</xm:f>
            <x14:dxf>
              <font>
                <color auto="1"/>
              </font>
              <fill>
                <patternFill>
                  <bgColor rgb="FF92D050"/>
                </patternFill>
              </fill>
            </x14:dxf>
          </x14:cfRule>
          <xm:sqref>D2:D13</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861E0D20-F1AA-4FF4-B458-4BAA64C6B7B7}">
          <x14:formula1>
            <xm:f>Lists!$A$2:$A$4</xm:f>
          </x14:formula1>
          <xm:sqref>B3:B50</xm:sqref>
        </x14:dataValidation>
        <x14:dataValidation type="list" allowBlank="1" showInputMessage="1" showErrorMessage="1" xr:uid="{90AA81DA-FCF1-4E01-A79B-CDAEE7FE36F3}">
          <x14:formula1>
            <xm:f>Lists!$B$2:$B$4</xm:f>
          </x14:formula1>
          <xm:sqref>C3:C12 C14:C50</xm:sqref>
        </x14:dataValidation>
        <x14:dataValidation type="list" allowBlank="1" showInputMessage="1" showErrorMessage="1" xr:uid="{B6486F59-4D03-4B71-A36B-7DC1647D4E5D}">
          <x14:formula1>
            <xm:f>Lists!$C$2:$C$4</xm:f>
          </x14:formula1>
          <xm:sqref>D3:D12 D14:D50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3E8C-9553-4413-9C23-2DB558A77DFA}">
  <sheetPr codeName="Sheet5">
    <tabColor rgb="FFFFC000"/>
  </sheetPr>
  <dimension ref="A1:H12"/>
  <sheetViews>
    <sheetView workbookViewId="0">
      <selection activeCell="D3" sqref="D3"/>
    </sheetView>
  </sheetViews>
  <sheetFormatPr defaultColWidth="9" defaultRowHeight="39.4" customHeight="1"/>
  <cols>
    <col min="1" max="1" width="54.4257812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75.75" customHeight="1">
      <c r="A1" s="42" t="str">
        <f>Dashboard!B15</f>
        <v>Ensure transparency in the community risk management planning process through either implementing and/or supporting ongoing engagement and formal consultation processes, ensuring these are accessible and publicly available.</v>
      </c>
      <c r="B1" s="43" t="s">
        <v>0</v>
      </c>
      <c r="C1" s="43" t="s">
        <v>1</v>
      </c>
      <c r="D1" s="43" t="s">
        <v>2</v>
      </c>
      <c r="E1" s="43" t="s">
        <v>56</v>
      </c>
      <c r="F1" s="43" t="s">
        <v>57</v>
      </c>
      <c r="G1" s="44" t="s">
        <v>58</v>
      </c>
      <c r="H1" s="26" t="s">
        <v>59</v>
      </c>
    </row>
    <row r="2" spans="1:8" s="27" customFormat="1" ht="39.4" customHeight="1">
      <c r="A2" s="45"/>
      <c r="B2" s="46"/>
      <c r="C2" s="46"/>
      <c r="D2" s="64" t="str">
        <f>IF(COUNTIF(D3:D50,"Limited")&gt;0,"Limited",IF(COUNTIF(D3:D50,"Reasonable")&gt;0,"Reasonable","Substantial"))</f>
        <v>Substantial</v>
      </c>
      <c r="E2" s="48"/>
      <c r="F2" s="49"/>
      <c r="G2" s="50"/>
      <c r="H2" s="25"/>
    </row>
    <row r="3" spans="1:8" ht="39.4" customHeight="1">
      <c r="A3" s="56" t="s">
        <v>71</v>
      </c>
      <c r="B3" s="57"/>
      <c r="C3" s="57"/>
      <c r="D3" s="58"/>
      <c r="E3" s="56"/>
      <c r="F3" s="59"/>
      <c r="G3" s="29"/>
      <c r="H3" s="28"/>
    </row>
    <row r="4" spans="1:8" ht="39.4" customHeight="1">
      <c r="A4" s="51" t="s">
        <v>72</v>
      </c>
      <c r="B4" s="52"/>
      <c r="C4" s="52"/>
      <c r="D4" s="53"/>
      <c r="E4" s="51"/>
      <c r="F4" s="54"/>
      <c r="G4" s="55"/>
      <c r="H4" s="36"/>
    </row>
    <row r="5" spans="1:8" ht="39.4" customHeight="1">
      <c r="A5" s="56" t="s">
        <v>73</v>
      </c>
      <c r="B5" s="57"/>
      <c r="C5" s="57"/>
      <c r="D5" s="58"/>
      <c r="E5" s="56"/>
      <c r="F5" s="59"/>
      <c r="G5" s="29"/>
      <c r="H5" s="28"/>
    </row>
    <row r="6" spans="1:8" ht="39.4" customHeight="1">
      <c r="A6" s="51" t="s">
        <v>74</v>
      </c>
      <c r="B6" s="52"/>
      <c r="C6" s="52"/>
      <c r="D6" s="53"/>
      <c r="E6" s="51"/>
      <c r="F6" s="54"/>
      <c r="G6" s="55"/>
      <c r="H6" s="36"/>
    </row>
    <row r="7" spans="1:8" ht="39.4" customHeight="1">
      <c r="A7" s="56" t="s">
        <v>75</v>
      </c>
      <c r="B7" s="57"/>
      <c r="C7" s="57"/>
      <c r="D7" s="58"/>
      <c r="E7" s="56"/>
      <c r="F7" s="59"/>
      <c r="G7" s="29"/>
      <c r="H7" s="28"/>
    </row>
    <row r="8" spans="1:8" ht="39.4" customHeight="1">
      <c r="A8" s="51" t="s">
        <v>76</v>
      </c>
      <c r="B8" s="52"/>
      <c r="C8" s="52"/>
      <c r="D8" s="53"/>
      <c r="E8" s="51"/>
      <c r="F8" s="54"/>
      <c r="G8" s="55"/>
      <c r="H8" s="36"/>
    </row>
    <row r="9" spans="1:8" ht="39.4" customHeight="1">
      <c r="A9" s="56" t="s">
        <v>77</v>
      </c>
      <c r="B9" s="57"/>
      <c r="C9" s="57"/>
      <c r="D9" s="58"/>
      <c r="E9" s="56"/>
      <c r="F9" s="59"/>
      <c r="G9" s="29"/>
      <c r="H9" s="28"/>
    </row>
    <row r="10" spans="1:8" ht="39.4" customHeight="1">
      <c r="A10" s="51" t="s">
        <v>78</v>
      </c>
      <c r="B10" s="52"/>
      <c r="C10" s="52"/>
      <c r="D10" s="53"/>
      <c r="E10" s="51"/>
      <c r="F10" s="54"/>
      <c r="G10" s="55"/>
      <c r="H10" s="36"/>
    </row>
    <row r="11" spans="1:8" ht="39.4" customHeight="1">
      <c r="A11" s="56" t="s">
        <v>79</v>
      </c>
      <c r="B11" s="57"/>
      <c r="C11" s="57"/>
      <c r="D11" s="58"/>
      <c r="E11" s="56"/>
      <c r="F11" s="59"/>
      <c r="G11" s="29"/>
      <c r="H11" s="29"/>
    </row>
    <row r="12" spans="1:8" ht="39.4" customHeight="1">
      <c r="A12" s="60" t="s">
        <v>80</v>
      </c>
      <c r="B12" s="61"/>
      <c r="C12" s="61"/>
      <c r="D12" s="62"/>
      <c r="E12" s="60"/>
      <c r="F12" s="63"/>
      <c r="G12" s="36"/>
      <c r="H12" s="36"/>
    </row>
  </sheetData>
  <phoneticPr fontId="2" type="noConversion"/>
  <conditionalFormatting sqref="B2:B12">
    <cfRule type="cellIs" dxfId="95" priority="7" operator="equal">
      <formula>"Low"</formula>
    </cfRule>
    <cfRule type="cellIs" dxfId="94" priority="8" operator="equal">
      <formula>"Medium"</formula>
    </cfRule>
  </conditionalFormatting>
  <conditionalFormatting sqref="B2:C12">
    <cfRule type="cellIs" dxfId="93" priority="6" operator="equal">
      <formula>"High"</formula>
    </cfRule>
  </conditionalFormatting>
  <conditionalFormatting sqref="C2:C12">
    <cfRule type="cellIs" dxfId="92" priority="4" operator="equal">
      <formula>"Low"</formula>
    </cfRule>
    <cfRule type="cellIs" dxfId="91"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94F986B9-B30A-4773-A343-8D2B82DF7847}">
            <xm:f>Lists!$C$4</xm:f>
            <x14:dxf>
              <font>
                <color auto="1"/>
              </font>
              <fill>
                <patternFill>
                  <bgColor rgb="FFFF3300"/>
                </patternFill>
              </fill>
            </x14:dxf>
          </x14:cfRule>
          <x14:cfRule type="cellIs" priority="2" operator="equal" id="{0958BCA8-0DCF-4C88-B6DB-FCD4CF2AF944}">
            <xm:f>Lists!$C$3</xm:f>
            <x14:dxf>
              <font>
                <color auto="1"/>
              </font>
              <fill>
                <patternFill>
                  <bgColor rgb="FFFFC000"/>
                </patternFill>
              </fill>
            </x14:dxf>
          </x14:cfRule>
          <x14:cfRule type="cellIs" priority="3" operator="equal" id="{4B3128EC-D850-4334-82BF-8346E91C9961}">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ADF7129F-F702-417A-AC01-F2C47179106D}">
          <x14:formula1>
            <xm:f>Lists!$C$2:$C$4</xm:f>
          </x14:formula1>
          <xm:sqref>D3:D50</xm:sqref>
        </x14:dataValidation>
        <x14:dataValidation type="list" allowBlank="1" showInputMessage="1" showErrorMessage="1" xr:uid="{F232A1E0-2883-4396-BC1D-CF5733FD4ED8}">
          <x14:formula1>
            <xm:f>Lists!$B$2:$B$4</xm:f>
          </x14:formula1>
          <xm:sqref>C2:C50</xm:sqref>
        </x14:dataValidation>
        <x14:dataValidation type="list" allowBlank="1" showInputMessage="1" showErrorMessage="1" xr:uid="{851450F2-0A78-4707-AE17-36EE804826E0}">
          <x14:formula1>
            <xm:f>Lists!$A$2:$A$4</xm:f>
          </x14:formula1>
          <xm:sqref>B2:B50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53BA94-85EF-4ADC-8135-AE40A325BD93}">
  <sheetPr codeName="Sheet6">
    <tabColor rgb="FFFFC000"/>
  </sheetPr>
  <dimension ref="A1:H50"/>
  <sheetViews>
    <sheetView workbookViewId="0">
      <selection activeCell="D3" sqref="D3"/>
    </sheetView>
  </sheetViews>
  <sheetFormatPr defaultColWidth="9" defaultRowHeight="18" customHeight="1"/>
  <cols>
    <col min="1" max="1" width="68.570312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ht="57.75" customHeight="1">
      <c r="A1" s="65" t="str">
        <f>Dashboard!B16</f>
        <v>Ensure that organisational decisions and the measures implemented support equality, diversity, inclusivity, are non-discriminatory and are people impact assessed.</v>
      </c>
      <c r="B1" s="66" t="s">
        <v>0</v>
      </c>
      <c r="C1" s="66" t="s">
        <v>1</v>
      </c>
      <c r="D1" s="43" t="s">
        <v>2</v>
      </c>
      <c r="E1" s="66" t="s">
        <v>56</v>
      </c>
      <c r="F1" s="67" t="s">
        <v>57</v>
      </c>
      <c r="G1" s="66" t="s">
        <v>58</v>
      </c>
      <c r="H1" s="68" t="s">
        <v>59</v>
      </c>
    </row>
    <row r="2" spans="1:8" ht="39.4" customHeight="1">
      <c r="A2" s="45"/>
      <c r="B2" s="69"/>
      <c r="C2" s="69"/>
      <c r="D2" s="70" t="str">
        <f>IF(COUNTIF(D3:D50,"Limited")&gt;0,"Limited",IF(COUNTIF(D3:D50,"Reasonable")&gt;0,"Reasonable","Substantial"))</f>
        <v>Substantial</v>
      </c>
      <c r="E2" s="71"/>
      <c r="F2" s="72"/>
      <c r="G2" s="71"/>
      <c r="H2" s="50"/>
    </row>
    <row r="3" spans="1:8" ht="39.4" customHeight="1">
      <c r="A3" s="56" t="s">
        <v>81</v>
      </c>
      <c r="B3" s="57"/>
      <c r="C3" s="57"/>
      <c r="D3" s="58"/>
      <c r="E3" s="56"/>
      <c r="F3" s="59"/>
      <c r="G3" s="56"/>
      <c r="H3" s="29"/>
    </row>
    <row r="4" spans="1:8" ht="39.4" customHeight="1">
      <c r="A4" s="51" t="s">
        <v>82</v>
      </c>
      <c r="B4" s="52"/>
      <c r="C4" s="52"/>
      <c r="D4" s="53"/>
      <c r="E4" s="51"/>
      <c r="F4" s="54"/>
      <c r="G4" s="51"/>
      <c r="H4" s="55"/>
    </row>
    <row r="5" spans="1:8" ht="39.4" customHeight="1">
      <c r="A5" s="56" t="s">
        <v>83</v>
      </c>
      <c r="B5" s="57"/>
      <c r="C5" s="57"/>
      <c r="D5" s="58"/>
      <c r="E5" s="56"/>
      <c r="F5" s="59"/>
      <c r="G5" s="56"/>
      <c r="H5" s="29"/>
    </row>
    <row r="6" spans="1:8" ht="39.4" customHeight="1">
      <c r="A6" s="51" t="s">
        <v>84</v>
      </c>
      <c r="B6" s="52"/>
      <c r="C6" s="52"/>
      <c r="D6" s="53"/>
      <c r="E6" s="51"/>
      <c r="F6" s="54"/>
      <c r="G6" s="51"/>
      <c r="H6" s="55"/>
    </row>
    <row r="7" spans="1:8" ht="39.4" customHeight="1">
      <c r="A7" s="56" t="s">
        <v>85</v>
      </c>
      <c r="B7" s="57"/>
      <c r="C7" s="57"/>
      <c r="D7" s="58"/>
      <c r="E7" s="56"/>
      <c r="F7" s="59"/>
      <c r="G7" s="56"/>
      <c r="H7" s="29"/>
    </row>
    <row r="8" spans="1:8" ht="39.4" customHeight="1">
      <c r="A8" s="51" t="s">
        <v>86</v>
      </c>
      <c r="B8" s="52"/>
      <c r="C8" s="52"/>
      <c r="D8" s="53"/>
      <c r="E8" s="51"/>
      <c r="F8" s="54"/>
      <c r="G8" s="51"/>
      <c r="H8" s="55"/>
    </row>
    <row r="9" spans="1:8" ht="39.4" customHeight="1">
      <c r="A9" s="56" t="s">
        <v>87</v>
      </c>
      <c r="B9" s="57"/>
      <c r="C9" s="57"/>
      <c r="D9" s="58"/>
      <c r="E9" s="56"/>
      <c r="F9" s="59"/>
      <c r="G9" s="56"/>
      <c r="H9" s="29"/>
    </row>
    <row r="10" spans="1:8" ht="39.4" customHeight="1">
      <c r="A10" s="51" t="s">
        <v>88</v>
      </c>
      <c r="B10" s="52"/>
      <c r="C10" s="52"/>
      <c r="D10" s="53"/>
      <c r="E10" s="51"/>
      <c r="F10" s="54"/>
      <c r="G10" s="51"/>
      <c r="H10" s="55"/>
    </row>
    <row r="11" spans="1:8" ht="39.4" customHeight="1">
      <c r="A11" s="56" t="s">
        <v>89</v>
      </c>
      <c r="B11" s="57"/>
      <c r="C11" s="57"/>
      <c r="D11" s="58"/>
      <c r="E11" s="56"/>
      <c r="F11" s="59"/>
      <c r="G11" s="56"/>
      <c r="H11" s="29"/>
    </row>
    <row r="12" spans="1:8" ht="39.4" customHeight="1">
      <c r="A12" s="60" t="s">
        <v>90</v>
      </c>
      <c r="B12" s="61"/>
      <c r="C12" s="61"/>
      <c r="D12" s="62"/>
      <c r="E12" s="60"/>
      <c r="F12" s="63"/>
      <c r="G12" s="60"/>
      <c r="H12" s="36"/>
    </row>
    <row r="13" spans="1:8" ht="39" customHeight="1"/>
    <row r="14" spans="1:8" ht="39" customHeight="1">
      <c r="A14" s="30"/>
    </row>
    <row r="15" spans="1:8" ht="39" customHeight="1"/>
    <row r="16" spans="1:8" ht="39" customHeight="1"/>
    <row r="17" ht="39" customHeight="1"/>
    <row r="18" ht="39" customHeight="1"/>
    <row r="19" ht="39" customHeight="1"/>
    <row r="20" ht="39" customHeight="1"/>
    <row r="21" ht="39" customHeight="1"/>
    <row r="22" ht="39" customHeight="1"/>
    <row r="23" ht="39" customHeight="1"/>
    <row r="24" ht="39" customHeight="1"/>
    <row r="25" ht="39" customHeight="1"/>
    <row r="26" ht="39" customHeight="1"/>
    <row r="27" ht="39" customHeight="1"/>
    <row r="28" ht="39" customHeight="1"/>
    <row r="29" ht="39" customHeight="1"/>
    <row r="30" ht="39" customHeight="1"/>
    <row r="31" ht="39" customHeight="1"/>
    <row r="32" ht="39" customHeight="1"/>
    <row r="33" ht="39" customHeight="1"/>
    <row r="34" ht="39" customHeight="1"/>
    <row r="35" ht="39" customHeight="1"/>
    <row r="36" ht="39" customHeight="1"/>
    <row r="37" ht="39" customHeight="1"/>
    <row r="38" ht="39" customHeight="1"/>
    <row r="39" ht="39" customHeight="1"/>
    <row r="40" ht="39" customHeight="1"/>
    <row r="41" ht="39" customHeight="1"/>
    <row r="42" ht="39" customHeight="1"/>
    <row r="43" ht="39" customHeight="1"/>
    <row r="44" ht="39" customHeight="1"/>
    <row r="45" ht="39" customHeight="1"/>
    <row r="46" ht="39" customHeight="1"/>
    <row r="47" ht="39" customHeight="1"/>
    <row r="48" ht="39" customHeight="1"/>
    <row r="49" ht="39" customHeight="1"/>
    <row r="50" ht="39" customHeight="1"/>
  </sheetData>
  <phoneticPr fontId="2" type="noConversion"/>
  <conditionalFormatting sqref="B1:B12">
    <cfRule type="cellIs" dxfId="87" priority="7" operator="equal">
      <formula>"Low"</formula>
    </cfRule>
    <cfRule type="cellIs" dxfId="86" priority="8" operator="equal">
      <formula>"Medium"</formula>
    </cfRule>
  </conditionalFormatting>
  <conditionalFormatting sqref="B1:C12">
    <cfRule type="cellIs" dxfId="85" priority="6" operator="equal">
      <formula>"High"</formula>
    </cfRule>
  </conditionalFormatting>
  <conditionalFormatting sqref="C1:C12">
    <cfRule type="cellIs" dxfId="84" priority="4" operator="equal">
      <formula>"Low"</formula>
    </cfRule>
    <cfRule type="cellIs" dxfId="83"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6EFEB0F-3BBF-40DE-8D6D-71B0EA5C52BE}">
            <xm:f>Lists!$C$4</xm:f>
            <x14:dxf>
              <font>
                <color auto="1"/>
              </font>
              <fill>
                <patternFill>
                  <bgColor rgb="FFFF3300"/>
                </patternFill>
              </fill>
            </x14:dxf>
          </x14:cfRule>
          <x14:cfRule type="cellIs" priority="2" operator="equal" id="{E30EE9E6-4618-493D-A79A-A5AC7B2A6354}">
            <xm:f>Lists!$C$3</xm:f>
            <x14:dxf>
              <font>
                <color auto="1"/>
              </font>
              <fill>
                <patternFill>
                  <bgColor rgb="FFFFC000"/>
                </patternFill>
              </fill>
            </x14:dxf>
          </x14:cfRule>
          <x14:cfRule type="cellIs" priority="3" operator="equal" id="{AE408332-4C82-4385-9AE2-5D07FD2171A5}">
            <xm:f>Lists!$C$2</xm:f>
            <x14:dxf>
              <font>
                <color auto="1"/>
              </font>
              <fill>
                <patternFill>
                  <bgColor rgb="FF92D050"/>
                </patternFill>
              </fill>
            </x14:dxf>
          </x14:cfRule>
          <xm:sqref>D1:D12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4710883E-959A-4B23-9346-9A375B04FFDF}">
          <x14:formula1>
            <xm:f>Lists!$A$2:$A$4</xm:f>
          </x14:formula1>
          <xm:sqref>B2:B50</xm:sqref>
        </x14:dataValidation>
        <x14:dataValidation type="list" allowBlank="1" showInputMessage="1" showErrorMessage="1" xr:uid="{EBBF3701-300D-485E-870A-E35087196636}">
          <x14:formula1>
            <xm:f>Lists!$B$2:$B$4</xm:f>
          </x14:formula1>
          <xm:sqref>C2:C50</xm:sqref>
        </x14:dataValidation>
        <x14:dataValidation type="list" allowBlank="1" showInputMessage="1" showErrorMessage="1" xr:uid="{2855B061-72C5-4A4F-8217-FFDB462BD7B3}">
          <x14:formula1>
            <xm:f>Lists!$C$2:$C$4</xm:f>
          </x14:formula1>
          <xm:sqref>D3:D50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4A612-E5BA-4E40-AA35-594E671CFD6D}">
  <sheetPr codeName="Sheet7">
    <tabColor rgb="FFFFC000"/>
  </sheetPr>
  <dimension ref="A1:H12"/>
  <sheetViews>
    <sheetView workbookViewId="0">
      <selection activeCell="D3" sqref="D3"/>
    </sheetView>
  </sheetViews>
  <sheetFormatPr defaultColWidth="9" defaultRowHeight="39.4" customHeight="1"/>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48" customHeight="1">
      <c r="A1" s="73" t="str">
        <f>Dashboard!B17</f>
        <v>Meet its legislative, framework and governance requirements linked to Community Risk Management.</v>
      </c>
      <c r="B1" s="74" t="s">
        <v>0</v>
      </c>
      <c r="C1" s="74" t="s">
        <v>1</v>
      </c>
      <c r="D1" s="74" t="s">
        <v>2</v>
      </c>
      <c r="E1" s="74" t="s">
        <v>56</v>
      </c>
      <c r="F1" s="74" t="s">
        <v>57</v>
      </c>
      <c r="G1" s="74" t="s">
        <v>58</v>
      </c>
      <c r="H1" s="75" t="s">
        <v>59</v>
      </c>
    </row>
    <row r="2" spans="1:8" ht="39.4" customHeight="1">
      <c r="A2" s="76"/>
      <c r="B2" s="46"/>
      <c r="C2" s="46"/>
      <c r="D2" s="64" t="str">
        <f>IF(COUNTIF(D3:D50,"Limited")&gt;0,"Limited",IF(COUNTIF(D3:D50,"Reasonable")&gt;0,"Reasonable","Substantial"))</f>
        <v>Substantial</v>
      </c>
      <c r="E2" s="48"/>
      <c r="F2" s="49"/>
      <c r="G2" s="48"/>
      <c r="H2" s="77"/>
    </row>
    <row r="3" spans="1:8" ht="39.4" customHeight="1">
      <c r="A3" s="78" t="s">
        <v>91</v>
      </c>
      <c r="B3" s="57"/>
      <c r="C3" s="57"/>
      <c r="D3" s="58"/>
      <c r="E3" s="56"/>
      <c r="F3" s="59"/>
      <c r="G3" s="56"/>
      <c r="H3" s="79"/>
    </row>
    <row r="4" spans="1:8" ht="39.4" customHeight="1">
      <c r="A4" s="80" t="s">
        <v>92</v>
      </c>
      <c r="B4" s="57"/>
      <c r="C4" s="57"/>
      <c r="D4" s="58"/>
      <c r="E4" s="51"/>
      <c r="F4" s="54"/>
      <c r="G4" s="51"/>
      <c r="H4" s="81"/>
    </row>
    <row r="5" spans="1:8" ht="39.4" customHeight="1">
      <c r="A5" s="78" t="s">
        <v>93</v>
      </c>
      <c r="B5" s="57"/>
      <c r="C5" s="57"/>
      <c r="D5" s="58"/>
      <c r="E5" s="56"/>
      <c r="F5" s="59"/>
      <c r="G5" s="56"/>
      <c r="H5" s="79"/>
    </row>
    <row r="6" spans="1:8" ht="39.4" customHeight="1">
      <c r="A6" s="80" t="s">
        <v>94</v>
      </c>
      <c r="B6" s="52"/>
      <c r="C6" s="52"/>
      <c r="D6" s="53"/>
      <c r="E6" s="51"/>
      <c r="F6" s="54"/>
      <c r="G6" s="51"/>
      <c r="H6" s="81"/>
    </row>
    <row r="7" spans="1:8" ht="39.4" customHeight="1">
      <c r="A7" s="78" t="s">
        <v>95</v>
      </c>
      <c r="B7" s="57"/>
      <c r="C7" s="57"/>
      <c r="D7" s="58"/>
      <c r="E7" s="56"/>
      <c r="F7" s="59"/>
      <c r="G7" s="56"/>
      <c r="H7" s="79"/>
    </row>
    <row r="8" spans="1:8" ht="39.4" customHeight="1">
      <c r="A8" s="80" t="s">
        <v>96</v>
      </c>
      <c r="B8" s="52"/>
      <c r="C8" s="52"/>
      <c r="D8" s="53"/>
      <c r="E8" s="51"/>
      <c r="F8" s="54"/>
      <c r="G8" s="51"/>
      <c r="H8" s="81"/>
    </row>
    <row r="9" spans="1:8" ht="39.4" customHeight="1">
      <c r="A9" s="78" t="s">
        <v>97</v>
      </c>
      <c r="B9" s="57"/>
      <c r="C9" s="57"/>
      <c r="D9" s="58"/>
      <c r="E9" s="56"/>
      <c r="F9" s="59"/>
      <c r="G9" s="56"/>
      <c r="H9" s="79"/>
    </row>
    <row r="10" spans="1:8" ht="39.4" customHeight="1">
      <c r="A10" s="80" t="s">
        <v>98</v>
      </c>
      <c r="B10" s="52"/>
      <c r="C10" s="52"/>
      <c r="D10" s="53"/>
      <c r="E10" s="51"/>
      <c r="F10" s="54"/>
      <c r="G10" s="51"/>
      <c r="H10" s="81"/>
    </row>
    <row r="11" spans="1:8" ht="39.4" customHeight="1">
      <c r="A11" s="78" t="s">
        <v>99</v>
      </c>
      <c r="B11" s="57"/>
      <c r="C11" s="57"/>
      <c r="D11" s="58"/>
      <c r="E11" s="56"/>
      <c r="F11" s="59"/>
      <c r="G11" s="56"/>
      <c r="H11" s="79"/>
    </row>
    <row r="12" spans="1:8" ht="39.4" customHeight="1">
      <c r="A12" s="82" t="s">
        <v>100</v>
      </c>
      <c r="B12" s="83"/>
      <c r="C12" s="83"/>
      <c r="D12" s="84"/>
      <c r="E12" s="85"/>
      <c r="F12" s="86"/>
      <c r="G12" s="85"/>
      <c r="H12" s="87"/>
    </row>
  </sheetData>
  <conditionalFormatting sqref="B2:B12">
    <cfRule type="cellIs" dxfId="79" priority="7" operator="equal">
      <formula>"Low"</formula>
    </cfRule>
    <cfRule type="cellIs" dxfId="78" priority="8" operator="equal">
      <formula>"Medium"</formula>
    </cfRule>
  </conditionalFormatting>
  <conditionalFormatting sqref="B2:C12">
    <cfRule type="cellIs" dxfId="77" priority="6" operator="equal">
      <formula>"High"</formula>
    </cfRule>
  </conditionalFormatting>
  <conditionalFormatting sqref="C2:C12">
    <cfRule type="cellIs" dxfId="76" priority="4" operator="equal">
      <formula>"Low"</formula>
    </cfRule>
    <cfRule type="cellIs" dxfId="75"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FCA2D560-0C5A-4EA7-A17C-3EFAC3274320}">
            <xm:f>Lists!$C$4</xm:f>
            <x14:dxf>
              <font>
                <color auto="1"/>
              </font>
              <fill>
                <patternFill>
                  <bgColor rgb="FFFF3300"/>
                </patternFill>
              </fill>
            </x14:dxf>
          </x14:cfRule>
          <x14:cfRule type="cellIs" priority="2" operator="equal" id="{14A2FCD6-EE7C-4FEC-91BB-9F57A1EABFF4}">
            <xm:f>Lists!$C$3</xm:f>
            <x14:dxf>
              <font>
                <color auto="1"/>
              </font>
              <fill>
                <patternFill>
                  <bgColor rgb="FFFFC000"/>
                </patternFill>
              </fill>
            </x14:dxf>
          </x14:cfRule>
          <x14:cfRule type="cellIs" priority="3" operator="equal" id="{E4DD68DF-2CDB-422C-B624-7642064F900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B2A7CE9D-8856-41B2-A5EA-F787EDA2E5CA}">
          <x14:formula1>
            <xm:f>Lists!$C$2:$C$4</xm:f>
          </x14:formula1>
          <xm:sqref>D3:D50</xm:sqref>
        </x14:dataValidation>
        <x14:dataValidation type="list" allowBlank="1" showInputMessage="1" showErrorMessage="1" xr:uid="{B27CA6A2-4554-4AED-9BD3-930231428BB9}">
          <x14:formula1>
            <xm:f>Lists!$B$2:$B$4</xm:f>
          </x14:formula1>
          <xm:sqref>C2:C50</xm:sqref>
        </x14:dataValidation>
        <x14:dataValidation type="list" allowBlank="1" showInputMessage="1" showErrorMessage="1" xr:uid="{B11B9A6F-275F-44A9-BCC5-0C4229EB6734}">
          <x14:formula1>
            <xm:f>Lists!$A$2:$A$4</xm:f>
          </x14:formula1>
          <xm:sqref>B2:B50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D3051-B7C2-4F37-A6F1-4EBA903975DF}">
  <sheetPr codeName="Sheet8">
    <tabColor rgb="FFFFC000"/>
  </sheetPr>
  <dimension ref="A1:H12"/>
  <sheetViews>
    <sheetView workbookViewId="0">
      <selection activeCell="D3" sqref="D3"/>
    </sheetView>
  </sheetViews>
  <sheetFormatPr defaultColWidth="9" defaultRowHeight="39.4" customHeight="1"/>
  <cols>
    <col min="1" max="1" width="56.85546875" style="2" customWidth="1"/>
    <col min="2" max="3" width="12.140625" style="2" customWidth="1"/>
    <col min="4" max="4" width="12.5703125" style="2" customWidth="1"/>
    <col min="5" max="5" width="19.5703125" style="2" customWidth="1"/>
    <col min="6" max="6" width="27.5703125" style="2" customWidth="1"/>
    <col min="7" max="8" width="50.7109375" style="2" customWidth="1"/>
    <col min="9" max="16384" width="9" style="2"/>
  </cols>
  <sheetData>
    <row r="1" spans="1:8" s="27" customFormat="1" ht="59.25" customHeight="1">
      <c r="A1" s="73" t="str">
        <f>Dashboard!B18</f>
        <v>Be able to evidence its external and internal operating environment and the strategic objectives the community risk management plan is seeking to achieve.</v>
      </c>
      <c r="B1" s="74" t="s">
        <v>0</v>
      </c>
      <c r="C1" s="74" t="s">
        <v>1</v>
      </c>
      <c r="D1" s="74" t="s">
        <v>2</v>
      </c>
      <c r="E1" s="74" t="s">
        <v>56</v>
      </c>
      <c r="F1" s="74" t="s">
        <v>57</v>
      </c>
      <c r="G1" s="74" t="s">
        <v>58</v>
      </c>
      <c r="H1" s="75" t="s">
        <v>59</v>
      </c>
    </row>
    <row r="2" spans="1:8" s="27" customFormat="1" ht="48.75" customHeight="1">
      <c r="A2" s="76"/>
      <c r="B2" s="46"/>
      <c r="C2" s="46"/>
      <c r="D2" s="64" t="str">
        <f>IF(COUNTIF(D3:D50,"Limited")&gt;0,"Limited",IF(COUNTIF(D3:D50,"Reasonable")&gt;0,"Reasonable","Substantial"))</f>
        <v>Substantial</v>
      </c>
      <c r="E2" s="48"/>
      <c r="F2" s="49"/>
      <c r="G2" s="48"/>
      <c r="H2" s="77"/>
    </row>
    <row r="3" spans="1:8" ht="39.4" customHeight="1">
      <c r="A3" s="78" t="s">
        <v>101</v>
      </c>
      <c r="B3" s="57"/>
      <c r="C3" s="57"/>
      <c r="D3" s="58"/>
      <c r="E3" s="56"/>
      <c r="F3" s="59"/>
      <c r="G3" s="56"/>
      <c r="H3" s="79"/>
    </row>
    <row r="4" spans="1:8" ht="39.4" customHeight="1">
      <c r="A4" s="80" t="s">
        <v>102</v>
      </c>
      <c r="B4" s="52"/>
      <c r="C4" s="52"/>
      <c r="D4" s="53"/>
      <c r="E4" s="51"/>
      <c r="F4" s="54"/>
      <c r="G4" s="51"/>
      <c r="H4" s="81"/>
    </row>
    <row r="5" spans="1:8" ht="39.4" customHeight="1">
      <c r="A5" s="78" t="s">
        <v>103</v>
      </c>
      <c r="B5" s="57"/>
      <c r="C5" s="57"/>
      <c r="D5" s="58"/>
      <c r="E5" s="56"/>
      <c r="F5" s="59"/>
      <c r="G5" s="56"/>
      <c r="H5" s="79"/>
    </row>
    <row r="6" spans="1:8" ht="39.4" customHeight="1">
      <c r="A6" s="80" t="s">
        <v>104</v>
      </c>
      <c r="B6" s="52"/>
      <c r="C6" s="52"/>
      <c r="D6" s="53"/>
      <c r="E6" s="51"/>
      <c r="F6" s="54"/>
      <c r="G6" s="51"/>
      <c r="H6" s="81"/>
    </row>
    <row r="7" spans="1:8" ht="39.4" customHeight="1">
      <c r="A7" s="78" t="s">
        <v>105</v>
      </c>
      <c r="B7" s="57"/>
      <c r="C7" s="57"/>
      <c r="D7" s="58"/>
      <c r="E7" s="56"/>
      <c r="F7" s="59"/>
      <c r="G7" s="56"/>
      <c r="H7" s="79"/>
    </row>
    <row r="8" spans="1:8" ht="39.4" customHeight="1">
      <c r="A8" s="80" t="s">
        <v>106</v>
      </c>
      <c r="B8" s="52"/>
      <c r="C8" s="52"/>
      <c r="D8" s="53"/>
      <c r="E8" s="51"/>
      <c r="F8" s="54"/>
      <c r="G8" s="51"/>
      <c r="H8" s="81"/>
    </row>
    <row r="9" spans="1:8" ht="39.4" customHeight="1">
      <c r="A9" s="78" t="s">
        <v>107</v>
      </c>
      <c r="B9" s="57"/>
      <c r="C9" s="57"/>
      <c r="D9" s="58"/>
      <c r="E9" s="56"/>
      <c r="F9" s="59"/>
      <c r="G9" s="56"/>
      <c r="H9" s="79"/>
    </row>
    <row r="10" spans="1:8" ht="39.4" customHeight="1">
      <c r="A10" s="80" t="s">
        <v>108</v>
      </c>
      <c r="B10" s="52"/>
      <c r="C10" s="52"/>
      <c r="D10" s="53"/>
      <c r="E10" s="51"/>
      <c r="F10" s="54"/>
      <c r="G10" s="51"/>
      <c r="H10" s="81"/>
    </row>
    <row r="11" spans="1:8" ht="39.4" customHeight="1">
      <c r="A11" s="78" t="s">
        <v>109</v>
      </c>
      <c r="B11" s="57"/>
      <c r="C11" s="57"/>
      <c r="D11" s="58"/>
      <c r="E11" s="56"/>
      <c r="F11" s="59"/>
      <c r="G11" s="56"/>
      <c r="H11" s="79"/>
    </row>
    <row r="12" spans="1:8" ht="39.4" customHeight="1">
      <c r="A12" s="82" t="s">
        <v>110</v>
      </c>
      <c r="B12" s="83"/>
      <c r="C12" s="83"/>
      <c r="D12" s="84"/>
      <c r="E12" s="85"/>
      <c r="F12" s="86"/>
      <c r="G12" s="85"/>
      <c r="H12" s="87"/>
    </row>
  </sheetData>
  <conditionalFormatting sqref="B2:B12">
    <cfRule type="cellIs" dxfId="71" priority="7" operator="equal">
      <formula>"Low"</formula>
    </cfRule>
    <cfRule type="cellIs" dxfId="70" priority="8" operator="equal">
      <formula>"Medium"</formula>
    </cfRule>
  </conditionalFormatting>
  <conditionalFormatting sqref="B2:C12">
    <cfRule type="cellIs" dxfId="69" priority="6" operator="equal">
      <formula>"High"</formula>
    </cfRule>
  </conditionalFormatting>
  <conditionalFormatting sqref="C2:C12">
    <cfRule type="cellIs" dxfId="68" priority="4" operator="equal">
      <formula>"Low"</formula>
    </cfRule>
    <cfRule type="cellIs" dxfId="67" priority="5" operator="equal">
      <formula>"Medium"</formula>
    </cfRule>
  </conditionalFormatting>
  <pageMargins left="0.7" right="0.7" top="0.75" bottom="0.75" header="0.3" footer="0.3"/>
  <pageSetup paperSize="9" orientation="portrait" verticalDpi="0" r:id="rId1"/>
  <extLst>
    <ext xmlns:x14="http://schemas.microsoft.com/office/spreadsheetml/2009/9/main" uri="{78C0D931-6437-407d-A8EE-F0AAD7539E65}">
      <x14:conditionalFormattings>
        <x14:conditionalFormatting xmlns:xm="http://schemas.microsoft.com/office/excel/2006/main">
          <x14:cfRule type="cellIs" priority="1" operator="equal" id="{BB8B2658-4E3B-4694-8C54-935D2579D625}">
            <xm:f>Lists!$C$4</xm:f>
            <x14:dxf>
              <font>
                <color auto="1"/>
              </font>
              <fill>
                <patternFill>
                  <bgColor rgb="FFFF3300"/>
                </patternFill>
              </fill>
            </x14:dxf>
          </x14:cfRule>
          <x14:cfRule type="cellIs" priority="2" operator="equal" id="{59A8F6AA-5358-469C-B960-CCACA297D7E5}">
            <xm:f>Lists!$C$3</xm:f>
            <x14:dxf>
              <font>
                <color auto="1"/>
              </font>
              <fill>
                <patternFill>
                  <bgColor rgb="FFFFC000"/>
                </patternFill>
              </fill>
            </x14:dxf>
          </x14:cfRule>
          <x14:cfRule type="cellIs" priority="3" operator="equal" id="{A9291AFF-532A-4AEE-821C-9789352557D5}">
            <xm:f>Lists!$C$2</xm:f>
            <x14:dxf>
              <font>
                <color auto="1"/>
              </font>
              <fill>
                <patternFill>
                  <bgColor rgb="FF92D050"/>
                </patternFill>
              </fill>
            </x14:dxf>
          </x14:cfRule>
          <xm:sqref>D2:D12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FBD0B2E1-5AC8-4FCE-9E8B-EC8EF6257C33}">
          <x14:formula1>
            <xm:f>Lists!$A$2:$A$4</xm:f>
          </x14:formula1>
          <xm:sqref>B2:B50</xm:sqref>
        </x14:dataValidation>
        <x14:dataValidation type="list" allowBlank="1" showInputMessage="1" showErrorMessage="1" xr:uid="{E80BEFEF-2577-4DA5-BBC0-1744F58552A6}">
          <x14:formula1>
            <xm:f>Lists!$B$2:$B$4</xm:f>
          </x14:formula1>
          <xm:sqref>C2:C50</xm:sqref>
        </x14:dataValidation>
        <x14:dataValidation type="list" allowBlank="1" showInputMessage="1" showErrorMessage="1" xr:uid="{80D8BB53-C2EB-4103-824E-6B4B2575CB02}">
          <x14:formula1>
            <xm:f>Lists!$C$2:$C$4</xm:f>
          </x14:formula1>
          <xm:sqref>D3:D50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f30a74c-8e7c-491d-b15a-3c2ecabf532b" xsi:nil="true"/>
    <lcf76f155ced4ddcb4097134ff3c332f xmlns="9f63860b-ec5a-4177-80bc-0dae68c6673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0EA72F8A92694A8E9080ACC2D10C53" ma:contentTypeVersion="18" ma:contentTypeDescription="Create a new document." ma:contentTypeScope="" ma:versionID="d85cc06d8262a8aaa77a18175270ada9">
  <xsd:schema xmlns:xsd="http://www.w3.org/2001/XMLSchema" xmlns:xs="http://www.w3.org/2001/XMLSchema" xmlns:p="http://schemas.microsoft.com/office/2006/metadata/properties" xmlns:ns2="9f63860b-ec5a-4177-80bc-0dae68c6673f" xmlns:ns3="8f30a74c-8e7c-491d-b15a-3c2ecabf532b" targetNamespace="http://schemas.microsoft.com/office/2006/metadata/properties" ma:root="true" ma:fieldsID="675f74d4b1f709809ae191ff5fe41259" ns2:_="" ns3:_="">
    <xsd:import namespace="9f63860b-ec5a-4177-80bc-0dae68c6673f"/>
    <xsd:import namespace="8f30a74c-8e7c-491d-b15a-3c2ecabf532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DateTaken"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63860b-ec5a-4177-80bc-0dae68c6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e50ef28-99b3-468c-877a-52e04a70a631"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f30a74c-8e7c-491d-b15a-3c2ecabf532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459314f-d4c5-4806-b220-dbca877e7fb7}" ma:internalName="TaxCatchAll" ma:showField="CatchAllData" ma:web="8f30a74c-8e7c-491d-b15a-3c2ecabf532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F7AFAA-80E9-4AF7-A6FA-81FCCE80C806}"/>
</file>

<file path=customXml/itemProps2.xml><?xml version="1.0" encoding="utf-8"?>
<ds:datastoreItem xmlns:ds="http://schemas.openxmlformats.org/officeDocument/2006/customXml" ds:itemID="{DC1FB163-783E-4AC1-9BCF-D068231E0E07}"/>
</file>

<file path=customXml/itemProps3.xml><?xml version="1.0" encoding="utf-8"?>
<ds:datastoreItem xmlns:ds="http://schemas.openxmlformats.org/officeDocument/2006/customXml" ds:itemID="{5D1523EA-DE15-4995-9502-B0DF34762BC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Fowler</dc:creator>
  <cp:keywords/>
  <dc:description/>
  <cp:lastModifiedBy/>
  <cp:revision/>
  <dcterms:created xsi:type="dcterms:W3CDTF">2021-03-11T12:11:45Z</dcterms:created>
  <dcterms:modified xsi:type="dcterms:W3CDTF">2025-10-08T15:41:22Z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0x010100D00EA72F8A92694A8E9080ACC2D10C53</vt:lpwstr>
  </property>
  <property fmtid="{D5CDD505-2E9C-101B-9397-08002B2CF9AE}" pid="3" name="_ExtendedDescription">
    <vt:lpwstr/>
  </property>
  <property fmtid="{D5CDD505-2E9C-101B-9397-08002B2CF9AE}" pid="4" name="MediaServiceImageTags">
    <vt:lpwstr/>
  </property>
</Properties>
</file>