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cfoauk.sharepoint.com/sites/FireStandardsStrategySupport/Shared Documents/Fire Standards Board/Implementation Tools/Published Tools/"/>
    </mc:Choice>
  </mc:AlternateContent>
  <xr:revisionPtr revIDLastSave="28" documentId="8_{9654D1C6-DD6B-4ABF-9BDF-9CDC677D55B0}" xr6:coauthVersionLast="47" xr6:coauthVersionMax="47" xr10:uidLastSave="{D126FFE5-0D1E-454E-9B5D-9941EC3E276C}"/>
  <bookViews>
    <workbookView xWindow="-98" yWindow="-98" windowWidth="22695" windowHeight="14476" tabRatio="683" firstSheet="1" activeTab="2" xr2:uid="{FE4A2CF9-AE39-4085-B55D-B7C160E4415C}"/>
  </bookViews>
  <sheets>
    <sheet name="Instructions" sheetId="36" r:id="rId1"/>
    <sheet name="Lists" sheetId="6" r:id="rId2"/>
    <sheet name="3 Lines Assurance" sheetId="27" r:id="rId3"/>
    <sheet name="Dashboard" sheetId="1" r:id="rId4"/>
    <sheet name="Criteria 1" sheetId="2" r:id="rId5"/>
    <sheet name="Criteria 2" sheetId="7" r:id="rId6"/>
    <sheet name="Criteria 3" sheetId="8" r:id="rId7"/>
    <sheet name="Criteria 4" sheetId="9" r:id="rId8"/>
    <sheet name="Criteria 5" sheetId="10" r:id="rId9"/>
    <sheet name="Criteria 6" sheetId="11" r:id="rId10"/>
    <sheet name="Criteria 7" sheetId="12" r:id="rId11"/>
    <sheet name="Criteria 8" sheetId="13" r:id="rId12"/>
    <sheet name="Criteria 9" sheetId="14" r:id="rId13"/>
  </sheets>
  <definedNames>
    <definedName name="_xlnm.Print_Titles" localSheetId="2">'3 Lines Assurance'!$2:$3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27" l="1"/>
  <c r="B12" i="27"/>
  <c r="N8" i="6" l="1"/>
  <c r="A5" i="27"/>
  <c r="B5" i="27"/>
  <c r="A6" i="27"/>
  <c r="B6" i="27"/>
  <c r="A7" i="27"/>
  <c r="B7" i="27"/>
  <c r="A8" i="27"/>
  <c r="B8" i="27"/>
  <c r="A9" i="27"/>
  <c r="B9" i="27"/>
  <c r="A10" i="27"/>
  <c r="B10" i="27"/>
  <c r="A11" i="27"/>
  <c r="B11" i="27"/>
  <c r="A12" i="27"/>
  <c r="A4" i="27"/>
  <c r="B1" i="27"/>
  <c r="A1" i="14"/>
  <c r="A1" i="13"/>
  <c r="A1" i="12"/>
  <c r="A1" i="11"/>
  <c r="A1" i="10"/>
  <c r="A1" i="9"/>
  <c r="A1" i="8"/>
  <c r="A1" i="7"/>
  <c r="A1" i="2"/>
  <c r="D2" i="11"/>
  <c r="I8" i="6" s="1"/>
  <c r="W8" i="6"/>
  <c r="O8" i="6"/>
  <c r="M8" i="6"/>
  <c r="D2" i="14"/>
  <c r="L8" i="6" s="1"/>
  <c r="D2" i="13"/>
  <c r="K8" i="6" s="1"/>
  <c r="D2" i="12"/>
  <c r="J8" i="6" s="1"/>
  <c r="D2" i="10"/>
  <c r="H8" i="6" s="1"/>
  <c r="D2" i="9"/>
  <c r="G8" i="6" s="1"/>
  <c r="D2" i="8"/>
  <c r="F8" i="6" s="1"/>
  <c r="D2" i="7"/>
  <c r="E8" i="6" s="1"/>
  <c r="D2" i="2"/>
  <c r="D8" i="6" s="1"/>
  <c r="I22" i="1"/>
  <c r="I21" i="1"/>
  <c r="I20" i="1"/>
  <c r="I19" i="1"/>
  <c r="I18" i="1"/>
  <c r="I17" i="1"/>
  <c r="I16" i="1"/>
  <c r="I15" i="1"/>
  <c r="I14" i="1"/>
  <c r="J22" i="1"/>
  <c r="J21" i="1"/>
  <c r="J20" i="1"/>
  <c r="J19" i="1"/>
  <c r="J18" i="1"/>
  <c r="J17" i="1"/>
  <c r="J16" i="1"/>
  <c r="J15" i="1"/>
  <c r="J14" i="1"/>
  <c r="K22" i="1"/>
  <c r="K21" i="1"/>
  <c r="K20" i="1"/>
  <c r="K19" i="1"/>
  <c r="K18" i="1"/>
  <c r="K17" i="1"/>
  <c r="K16" i="1"/>
  <c r="K15" i="1"/>
  <c r="K14" i="1"/>
  <c r="H22" i="1"/>
  <c r="G22" i="1"/>
  <c r="F22" i="1"/>
  <c r="E22" i="1"/>
  <c r="D22" i="1"/>
  <c r="C22" i="1"/>
  <c r="H21" i="1"/>
  <c r="G21" i="1"/>
  <c r="F21" i="1"/>
  <c r="E21" i="1"/>
  <c r="D21" i="1"/>
  <c r="C21" i="1"/>
  <c r="H20" i="1"/>
  <c r="G20" i="1"/>
  <c r="F20" i="1"/>
  <c r="E20" i="1"/>
  <c r="D20" i="1"/>
  <c r="C20" i="1"/>
  <c r="H19" i="1"/>
  <c r="G19" i="1"/>
  <c r="F19" i="1"/>
  <c r="E19" i="1"/>
  <c r="D19" i="1"/>
  <c r="C19" i="1"/>
  <c r="H18" i="1"/>
  <c r="G18" i="1"/>
  <c r="F18" i="1"/>
  <c r="E18" i="1"/>
  <c r="D18" i="1"/>
  <c r="C18" i="1"/>
  <c r="H17" i="1"/>
  <c r="G17" i="1"/>
  <c r="F17" i="1"/>
  <c r="E17" i="1"/>
  <c r="D17" i="1"/>
  <c r="C17" i="1"/>
  <c r="H16" i="1"/>
  <c r="G16" i="1"/>
  <c r="F16" i="1"/>
  <c r="E16" i="1"/>
  <c r="D16" i="1"/>
  <c r="C16" i="1"/>
  <c r="H15" i="1"/>
  <c r="G15" i="1"/>
  <c r="F15" i="1"/>
  <c r="E15" i="1"/>
  <c r="D15" i="1"/>
  <c r="C15" i="1"/>
  <c r="H14" i="1"/>
  <c r="G14" i="1"/>
  <c r="F14" i="1"/>
  <c r="E14" i="1"/>
  <c r="D14" i="1"/>
  <c r="C14" i="1"/>
  <c r="D23" i="1" l="1"/>
  <c r="V8" i="6"/>
  <c r="S8" i="6"/>
  <c r="R8" i="6"/>
  <c r="U8" i="6"/>
  <c r="Q8" i="6"/>
  <c r="P8" i="6"/>
  <c r="X8" i="6"/>
  <c r="T8" i="6"/>
  <c r="E23" i="1"/>
  <c r="F23" i="1"/>
  <c r="G23" i="1"/>
  <c r="H23" i="1"/>
  <c r="C23" i="1"/>
  <c r="J23" i="1"/>
  <c r="I23" i="1"/>
  <c r="K23" i="1"/>
  <c r="E10" i="6" l="1"/>
  <c r="E11" i="6"/>
  <c r="E12" i="6"/>
</calcChain>
</file>

<file path=xl/sharedStrings.xml><?xml version="1.0" encoding="utf-8"?>
<sst xmlns="http://schemas.openxmlformats.org/spreadsheetml/2006/main" count="235" uniqueCount="154">
  <si>
    <t>Priority</t>
  </si>
  <si>
    <t>Impact</t>
  </si>
  <si>
    <t>High</t>
  </si>
  <si>
    <t>Medium</t>
  </si>
  <si>
    <t>Low</t>
  </si>
  <si>
    <t>Criteria 1</t>
  </si>
  <si>
    <t>Criteria 2</t>
  </si>
  <si>
    <t>Criteria 3</t>
  </si>
  <si>
    <t>Criteria 4</t>
  </si>
  <si>
    <t>Criteria 5</t>
  </si>
  <si>
    <t>Criteria 6</t>
  </si>
  <si>
    <t>Criteria 7</t>
  </si>
  <si>
    <t>Criteria 8</t>
  </si>
  <si>
    <t>Criteria 9</t>
  </si>
  <si>
    <t>Criteria 10</t>
  </si>
  <si>
    <t>Criteria 11</t>
  </si>
  <si>
    <t>Criteria 12</t>
  </si>
  <si>
    <t>Please fill in the contact details below:</t>
  </si>
  <si>
    <t>Fire and Rescue Service</t>
  </si>
  <si>
    <t>Contact Name</t>
  </si>
  <si>
    <t>Contact Email Address</t>
  </si>
  <si>
    <t>Contact Phone Number</t>
  </si>
  <si>
    <t>Criteria</t>
  </si>
  <si>
    <t>Description</t>
  </si>
  <si>
    <t>Chart</t>
  </si>
  <si>
    <t>Total</t>
  </si>
  <si>
    <t>Work assigned to</t>
  </si>
  <si>
    <t>Projected date for completion</t>
  </si>
  <si>
    <t>Description of work needing to be done</t>
  </si>
  <si>
    <t>Task 1/1</t>
  </si>
  <si>
    <t>Task 1/2</t>
  </si>
  <si>
    <t>Task 1/3</t>
  </si>
  <si>
    <t>Task 1/4</t>
  </si>
  <si>
    <t>Task 1/5</t>
  </si>
  <si>
    <t>Task 1/6</t>
  </si>
  <si>
    <t>Task 1/7</t>
  </si>
  <si>
    <t>Task 1/8</t>
  </si>
  <si>
    <t>Task 1/9</t>
  </si>
  <si>
    <t>Task 1/10</t>
  </si>
  <si>
    <t>Task 1/11</t>
  </si>
  <si>
    <t>Task 2/1</t>
  </si>
  <si>
    <t>Task 2/2</t>
  </si>
  <si>
    <t>Task 2/3</t>
  </si>
  <si>
    <t>Task 2/4</t>
  </si>
  <si>
    <t>Task 2/5</t>
  </si>
  <si>
    <t>Task 2/6</t>
  </si>
  <si>
    <t>Task 2/7</t>
  </si>
  <si>
    <t>Task 2/8</t>
  </si>
  <si>
    <t>Task 2/9</t>
  </si>
  <si>
    <t>Task 2/10</t>
  </si>
  <si>
    <t>Task 3/1</t>
  </si>
  <si>
    <t>Task 3/2</t>
  </si>
  <si>
    <t>Task 3/3</t>
  </si>
  <si>
    <t>Task 3/4</t>
  </si>
  <si>
    <t>Task 3/5</t>
  </si>
  <si>
    <t>Task 3/6</t>
  </si>
  <si>
    <t>Task 3/7</t>
  </si>
  <si>
    <t>Task 3/8</t>
  </si>
  <si>
    <t>Task 3/9</t>
  </si>
  <si>
    <t>Task 3/10</t>
  </si>
  <si>
    <t>Task 4/1</t>
  </si>
  <si>
    <t>Task 4/2</t>
  </si>
  <si>
    <t>Task 4/3</t>
  </si>
  <si>
    <t>Task 4/4</t>
  </si>
  <si>
    <t>Task 4/5</t>
  </si>
  <si>
    <t>Task 4/6</t>
  </si>
  <si>
    <t>Task 4/7</t>
  </si>
  <si>
    <t>Task 4/8</t>
  </si>
  <si>
    <t>Task 4/9</t>
  </si>
  <si>
    <t>Task 4/10</t>
  </si>
  <si>
    <t>Task 5/1</t>
  </si>
  <si>
    <t>Task 5/2</t>
  </si>
  <si>
    <t>Task 5/3</t>
  </si>
  <si>
    <t>Task 5/4</t>
  </si>
  <si>
    <t>Task 5/5</t>
  </si>
  <si>
    <t>Task 5/6</t>
  </si>
  <si>
    <t>Task 5/7</t>
  </si>
  <si>
    <t>Task 5/8</t>
  </si>
  <si>
    <t>Task 5/9</t>
  </si>
  <si>
    <t>Task 5/10</t>
  </si>
  <si>
    <t>Task 6/1</t>
  </si>
  <si>
    <t>Task 6/2</t>
  </si>
  <si>
    <t>Task 6/3</t>
  </si>
  <si>
    <t>Task 6/4</t>
  </si>
  <si>
    <t>Task 6/5</t>
  </si>
  <si>
    <t>Task 6/6</t>
  </si>
  <si>
    <t>Task 6/7</t>
  </si>
  <si>
    <t>Task 6/8</t>
  </si>
  <si>
    <t>Task 6/9</t>
  </si>
  <si>
    <t>Task 6/10</t>
  </si>
  <si>
    <t>Task 7/1</t>
  </si>
  <si>
    <t>Task 7/2</t>
  </si>
  <si>
    <t>Task 7/3</t>
  </si>
  <si>
    <t>Task 7/4</t>
  </si>
  <si>
    <t>Task 7/5</t>
  </si>
  <si>
    <t>Task 7/6</t>
  </si>
  <si>
    <t>Task 7/7</t>
  </si>
  <si>
    <t>Task 7/8</t>
  </si>
  <si>
    <t>Task 7/9</t>
  </si>
  <si>
    <t>Task 7/10</t>
  </si>
  <si>
    <t>Task 8/1</t>
  </si>
  <si>
    <t>Task 8/2</t>
  </si>
  <si>
    <t>Task 8/3</t>
  </si>
  <si>
    <t>Task 8/4</t>
  </si>
  <si>
    <t>Task 8/5</t>
  </si>
  <si>
    <t>Task 8/6</t>
  </si>
  <si>
    <t>Task 8/7</t>
  </si>
  <si>
    <t>Task 8/8</t>
  </si>
  <si>
    <t>Task 8/9</t>
  </si>
  <si>
    <t>Task 8/10</t>
  </si>
  <si>
    <t>Task 9/1</t>
  </si>
  <si>
    <t>Task 9/2</t>
  </si>
  <si>
    <t>Task 9/3</t>
  </si>
  <si>
    <t>Task 9/4</t>
  </si>
  <si>
    <t>Task 9/5</t>
  </si>
  <si>
    <t>Task 9/6</t>
  </si>
  <si>
    <t>Task 9/7</t>
  </si>
  <si>
    <t>Task 9/8</t>
  </si>
  <si>
    <t>Task 9/9</t>
  </si>
  <si>
    <t>Task 9/10</t>
  </si>
  <si>
    <t>Substantial</t>
  </si>
  <si>
    <t>Reasonable</t>
  </si>
  <si>
    <t>Limited</t>
  </si>
  <si>
    <t>Level of Assurance</t>
  </si>
  <si>
    <t>Criteria 13</t>
  </si>
  <si>
    <t>Evidence</t>
  </si>
  <si>
    <t>Overall Level of Assurance with Standard</t>
  </si>
  <si>
    <t>Fire Standard:</t>
  </si>
  <si>
    <t>First Line</t>
  </si>
  <si>
    <t>Second Line</t>
  </si>
  <si>
    <t>Third Line</t>
  </si>
  <si>
    <t>Notes and Actions</t>
  </si>
  <si>
    <r>
      <rPr>
        <b/>
        <sz val="9"/>
        <rFont val="Calibri"/>
        <family val="2"/>
        <scheme val="minor"/>
      </rPr>
      <t>Front line or business operational controls e.g:</t>
    </r>
    <r>
      <rPr>
        <sz val="9"/>
        <rFont val="Calibri"/>
        <family val="2"/>
        <scheme val="minor"/>
      </rPr>
      <t xml:space="preserve">
Policy, procedures, guidance
Performance dashboards
Monitoring statistics
Localised risk registers
Routine reports
PDRs</t>
    </r>
  </si>
  <si>
    <r>
      <rPr>
        <b/>
        <sz val="9"/>
        <rFont val="Calibri"/>
        <family val="2"/>
        <scheme val="minor"/>
      </rPr>
      <t xml:space="preserve">Management oversight activity e.g: </t>
    </r>
    <r>
      <rPr>
        <sz val="9"/>
        <rFont val="Calibri"/>
        <family val="2"/>
        <scheme val="minor"/>
      </rPr>
      <t xml:space="preserve">
Corporate governance and performance reporting
Change management assurance and highlight reporting
Ops assurance, assessments
Debriefs
Submitting learning tool entries and subsequent actions
Evaluations and benefit reviews
Other departmental self assessments / routine checks</t>
    </r>
  </si>
  <si>
    <r>
      <t xml:space="preserve">Independent external assurance e.g:
</t>
    </r>
    <r>
      <rPr>
        <sz val="9"/>
        <rFont val="Calibri"/>
        <family val="2"/>
        <scheme val="minor"/>
      </rPr>
      <t>HMICFRS Inspection Programme
Internal audit
Home Office data returns and benchmarking
Peer reviews
External audit
Consultancy</t>
    </r>
  </si>
  <si>
    <t>Any gaps outlined in the AFIs or HMICFRS that are addressed here?
Any fit to existing action plans?
Other pertinent links to assure this criteria?</t>
  </si>
  <si>
    <t>Risk Based Approach</t>
  </si>
  <si>
    <t>Criteria 14</t>
  </si>
  <si>
    <t>Criteria 15</t>
  </si>
  <si>
    <t>Criteria 16</t>
  </si>
  <si>
    <t>Criteria 17</t>
  </si>
  <si>
    <t>Criteria 18</t>
  </si>
  <si>
    <t>Criteria 19</t>
  </si>
  <si>
    <t>Criteria 20</t>
  </si>
  <si>
    <t>Criteria 21</t>
  </si>
  <si>
    <t>Have a strategic approach to ensure that it can continue to deliver an emergency response in line with the risks outlined in its Community Risk Management Plan</t>
  </si>
  <si>
    <t xml:space="preserve">Comply with legislation and regulations that apply to emergency response driving. </t>
  </si>
  <si>
    <t>Give due regard to relevant National Guidance to support instructor and driver training including the NFCC Emergency Response Driver and Instructor Framework.</t>
  </si>
  <si>
    <t>Ensure that records of driver competency and revalidation training are kept and maintained</t>
  </si>
  <si>
    <t xml:space="preserve">Ensure that their driver training provision is periodically independently quality assured </t>
  </si>
  <si>
    <t xml:space="preserve">Deliver inclusive and accessible training, recognising that every workforce, community and group has different and diverse needs </t>
  </si>
  <si>
    <t>Ensure that both managers who are responsible for emergency response driving and those working as driving instructors, contribute to the continual improvement of driver training standards. They do this by communicating and sharing learning and experiences with the NFCC network of fire and rescue service driving instructors and centres through engagement with the relevant forums</t>
  </si>
  <si>
    <t>Support the national Driver Training Advisory Group (DTAG) through regional structures</t>
  </si>
  <si>
    <t>Provide appropriate representation at relevant national meetings, events and conferences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</si>
</sst>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8"/>
      <name val="Calibri"/>
      <family val="2"/>
      <scheme val="minor"/>
    </font>
    <font>
      <b/>
      <sz val="11"/>
      <name val="Calibri"/>
      <family val="2"/>
      <scheme val="minor"/>
    </font>
    <font>
      <b/>
      <sz val="10"/>
      <color theme="1"/>
      <name val="Calibri"/>
      <family val="2"/>
      <scheme val="minor"/>
    </font>
    <font>
      <b/>
      <sz val="12"/>
      <color theme="0"/>
      <name val="Arial"/>
      <family val="2"/>
    </font>
    <font>
      <sz val="10"/>
      <name val="Arial"/>
      <family val="2"/>
    </font>
    <font>
      <b/>
      <sz val="10"/>
      <name val="Arial"/>
      <family val="2"/>
    </font>
    <font>
      <b/>
      <sz val="14"/>
      <color theme="1"/>
      <name val="Calibri"/>
      <family val="2"/>
      <scheme val="minor"/>
    </font>
    <font>
      <sz val="9"/>
      <color theme="1"/>
      <name val="Calibri"/>
      <family val="2"/>
      <scheme val="minor"/>
    </font>
    <font>
      <b/>
      <sz val="14"/>
      <color theme="0"/>
      <name val="Calibri"/>
      <family val="2"/>
      <scheme val="minor"/>
    </font>
    <font>
      <sz val="14"/>
      <color theme="1"/>
      <name val="Calibri"/>
      <family val="2"/>
      <scheme val="minor"/>
    </font>
    <font>
      <b/>
      <sz val="14"/>
      <name val="Calibri"/>
      <family val="2"/>
      <scheme val="minor"/>
    </font>
    <font>
      <sz val="9"/>
      <name val="Calibri"/>
      <family val="2"/>
      <scheme val="minor"/>
    </font>
    <font>
      <b/>
      <sz val="9"/>
      <name val="Calibri"/>
      <family val="2"/>
      <scheme val="minor"/>
    </font>
    <font>
      <b/>
      <sz val="9"/>
      <color theme="1"/>
      <name val="Calibri"/>
      <family val="2"/>
      <scheme val="minor"/>
    </font>
  </fonts>
  <fills count="20">
    <fill>
      <patternFill patternType="none"/>
    </fill>
    <fill>
      <patternFill patternType="gray125"/>
    </fill>
    <fill>
      <patternFill patternType="solid">
        <fgColor theme="4" tint="0.79998168889431442"/>
        <bgColor indexed="64"/>
      </patternFill>
    </fill>
    <fill>
      <patternFill patternType="solid">
        <fgColor rgb="FFFF3300"/>
        <bgColor indexed="64"/>
      </patternFill>
    </fill>
    <fill>
      <patternFill patternType="solid">
        <fgColor rgb="FFFFC0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CFF"/>
        <bgColor indexed="64"/>
      </patternFill>
    </fill>
    <fill>
      <patternFill patternType="solid">
        <fgColor theme="4"/>
        <bgColor indexed="64"/>
      </patternFill>
    </fill>
    <fill>
      <patternFill patternType="solid">
        <fgColor rgb="FFB9DEFF"/>
        <bgColor indexed="64"/>
      </patternFill>
    </fill>
    <fill>
      <patternFill patternType="solid">
        <fgColor theme="4" tint="0.79998168889431442"/>
        <bgColor theme="4" tint="0.79998168889431442"/>
      </patternFill>
    </fill>
    <fill>
      <patternFill patternType="solid">
        <fgColor theme="7" tint="0.59999389629810485"/>
        <bgColor indexed="64"/>
      </patternFill>
    </fill>
    <fill>
      <patternFill patternType="solid">
        <fgColor theme="0" tint="-0.249977111117893"/>
        <bgColor indexed="64"/>
      </patternFill>
    </fill>
    <fill>
      <patternFill patternType="solid">
        <fgColor theme="0" tint="-0.249977111117893"/>
        <bgColor theme="4" tint="0.79998168889431442"/>
      </patternFill>
    </fill>
    <fill>
      <patternFill patternType="solid">
        <fgColor rgb="FFFF000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0A57A3"/>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rgb="FF000000"/>
      </left>
      <right/>
      <top style="thin">
        <color rgb="FF000000"/>
      </top>
      <bottom/>
      <diagonal/>
    </border>
    <border>
      <left style="thin">
        <color indexed="64"/>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thin">
        <color rgb="FF000000"/>
      </left>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style="thin">
        <color indexed="64"/>
      </left>
      <right style="double">
        <color indexed="64"/>
      </right>
      <top/>
      <bottom style="double">
        <color indexed="64"/>
      </bottom>
      <diagonal/>
    </border>
  </borders>
  <cellStyleXfs count="1">
    <xf numFmtId="0" fontId="0" fillId="0" borderId="0"/>
  </cellStyleXfs>
  <cellXfs count="126">
    <xf numFmtId="0" fontId="0" fillId="0" borderId="0" xfId="0"/>
    <xf numFmtId="0" fontId="1" fillId="0" borderId="0" xfId="0" applyFont="1"/>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0" xfId="0" applyFont="1" applyAlignment="1">
      <alignment vertical="center"/>
    </xf>
    <xf numFmtId="0" fontId="4" fillId="5"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horizontal="left" vertical="center" wrapText="1"/>
    </xf>
    <xf numFmtId="0" fontId="0" fillId="6" borderId="1" xfId="0" applyFill="1" applyBorder="1" applyAlignment="1">
      <alignment vertical="center"/>
    </xf>
    <xf numFmtId="0" fontId="4" fillId="6" borderId="1" xfId="0" applyFont="1" applyFill="1" applyBorder="1" applyAlignment="1">
      <alignment horizontal="center" vertical="center"/>
    </xf>
    <xf numFmtId="0" fontId="0" fillId="6" borderId="1" xfId="0" applyFill="1" applyBorder="1" applyAlignment="1">
      <alignment horizontal="center" vertical="center"/>
    </xf>
    <xf numFmtId="0" fontId="0" fillId="2" borderId="1" xfId="0" applyFill="1" applyBorder="1" applyAlignment="1">
      <alignment horizontal="center" vertical="center"/>
    </xf>
    <xf numFmtId="0" fontId="0" fillId="7" borderId="1" xfId="0" applyFill="1" applyBorder="1" applyAlignment="1">
      <alignment horizontal="center" vertical="center"/>
    </xf>
    <xf numFmtId="0" fontId="6" fillId="0" borderId="0" xfId="0" applyFont="1" applyAlignment="1">
      <alignment horizontal="left" vertical="center"/>
    </xf>
    <xf numFmtId="0" fontId="6" fillId="10" borderId="10" xfId="0" applyFont="1" applyFill="1" applyBorder="1" applyAlignment="1">
      <alignment horizontal="left" vertical="center"/>
    </xf>
    <xf numFmtId="0" fontId="0" fillId="0" borderId="0" xfId="0" applyAlignment="1">
      <alignment horizontal="left" vertical="center"/>
    </xf>
    <xf numFmtId="0" fontId="0" fillId="0" borderId="1" xfId="0" applyBorder="1"/>
    <xf numFmtId="0" fontId="0" fillId="5" borderId="1" xfId="0" applyFill="1" applyBorder="1" applyAlignment="1">
      <alignment horizontal="center"/>
    </xf>
    <xf numFmtId="0" fontId="0" fillId="4" borderId="1" xfId="0" applyFill="1" applyBorder="1" applyAlignment="1">
      <alignment horizontal="center"/>
    </xf>
    <xf numFmtId="0" fontId="0" fillId="15" borderId="1" xfId="0" applyFill="1" applyBorder="1" applyAlignment="1">
      <alignment horizontal="center"/>
    </xf>
    <xf numFmtId="0" fontId="3" fillId="13" borderId="1" xfId="0" applyFont="1" applyFill="1" applyBorder="1" applyAlignment="1">
      <alignment vertical="center"/>
    </xf>
    <xf numFmtId="0" fontId="3" fillId="8" borderId="1" xfId="0" applyFont="1" applyFill="1" applyBorder="1" applyAlignment="1">
      <alignment horizontal="center" vertical="center" wrapText="1"/>
    </xf>
    <xf numFmtId="0" fontId="1" fillId="0" borderId="0" xfId="0" applyFont="1" applyAlignment="1">
      <alignment horizontal="left" vertical="center" wrapText="1"/>
    </xf>
    <xf numFmtId="0" fontId="0" fillId="0" borderId="1" xfId="0" applyBorder="1" applyAlignment="1">
      <alignment vertical="center"/>
    </xf>
    <xf numFmtId="0" fontId="0" fillId="0" borderId="7" xfId="0" applyBorder="1" applyAlignment="1">
      <alignment vertical="center"/>
    </xf>
    <xf numFmtId="0" fontId="0" fillId="0" borderId="0" xfId="0" applyAlignment="1">
      <alignment vertical="center" wrapText="1"/>
    </xf>
    <xf numFmtId="0" fontId="1" fillId="0" borderId="4" xfId="0" applyFont="1" applyBorder="1" applyAlignment="1">
      <alignment horizontal="center" vertical="center"/>
    </xf>
    <xf numFmtId="0" fontId="1" fillId="0" borderId="4" xfId="0" applyFont="1" applyBorder="1" applyAlignment="1">
      <alignment horizontal="left" vertical="center" wrapText="1"/>
    </xf>
    <xf numFmtId="0" fontId="1" fillId="2" borderId="4"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0" fillId="11" borderId="1" xfId="0" applyFill="1" applyBorder="1" applyAlignment="1">
      <alignment vertical="center"/>
    </xf>
    <xf numFmtId="0" fontId="1" fillId="6" borderId="20" xfId="0" applyFont="1" applyFill="1" applyBorder="1" applyAlignment="1">
      <alignment horizontal="center" vertical="center"/>
    </xf>
    <xf numFmtId="0" fontId="1" fillId="6" borderId="21" xfId="0" applyFont="1" applyFill="1" applyBorder="1" applyAlignment="1">
      <alignment horizontal="center" vertical="center"/>
    </xf>
    <xf numFmtId="0" fontId="8" fillId="0" borderId="0" xfId="0" applyFont="1" applyAlignment="1">
      <alignment vertical="center"/>
    </xf>
    <xf numFmtId="0" fontId="3" fillId="8" borderId="8" xfId="0" applyFont="1" applyFill="1" applyBorder="1" applyAlignment="1">
      <alignment horizontal="left" vertical="center" wrapText="1"/>
    </xf>
    <xf numFmtId="0" fontId="3" fillId="8" borderId="8"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12" borderId="8" xfId="0" applyFont="1" applyFill="1" applyBorder="1" applyAlignment="1">
      <alignment vertical="center"/>
    </xf>
    <xf numFmtId="0" fontId="3" fillId="13" borderId="8" xfId="0" applyFont="1" applyFill="1" applyBorder="1" applyAlignment="1">
      <alignment horizontal="center" vertical="center"/>
    </xf>
    <xf numFmtId="0" fontId="3" fillId="12" borderId="8" xfId="0" applyFont="1" applyFill="1" applyBorder="1" applyAlignment="1">
      <alignment horizontal="center" vertical="center" wrapText="1"/>
    </xf>
    <xf numFmtId="0" fontId="3" fillId="13" borderId="8" xfId="0" applyFont="1" applyFill="1" applyBorder="1" applyAlignment="1">
      <alignment vertical="center"/>
    </xf>
    <xf numFmtId="14" fontId="3" fillId="13" borderId="8" xfId="0" applyNumberFormat="1" applyFont="1" applyFill="1" applyBorder="1" applyAlignment="1">
      <alignment horizontal="center" vertical="center"/>
    </xf>
    <xf numFmtId="0" fontId="3" fillId="13" borderId="7" xfId="0" applyFont="1" applyFill="1" applyBorder="1" applyAlignment="1">
      <alignment vertical="center"/>
    </xf>
    <xf numFmtId="0" fontId="0" fillId="11" borderId="8" xfId="0" applyFill="1" applyBorder="1" applyAlignment="1">
      <alignment vertical="center"/>
    </xf>
    <xf numFmtId="0" fontId="0" fillId="11" borderId="8" xfId="0" applyFill="1" applyBorder="1" applyAlignment="1">
      <alignment horizontal="center" vertical="center"/>
    </xf>
    <xf numFmtId="0" fontId="0" fillId="11" borderId="8" xfId="0" applyFill="1" applyBorder="1" applyAlignment="1">
      <alignment horizontal="center" vertical="center" wrapText="1"/>
    </xf>
    <xf numFmtId="14" fontId="0" fillId="11" borderId="8" xfId="0" applyNumberFormat="1" applyFill="1" applyBorder="1" applyAlignment="1">
      <alignment horizontal="center" vertical="center"/>
    </xf>
    <xf numFmtId="0" fontId="0" fillId="11" borderId="7" xfId="0" applyFill="1" applyBorder="1" applyAlignment="1">
      <alignment vertical="center"/>
    </xf>
    <xf numFmtId="0" fontId="0" fillId="0" borderId="8" xfId="0" applyBorder="1" applyAlignment="1">
      <alignment vertical="center"/>
    </xf>
    <xf numFmtId="0" fontId="0" fillId="0" borderId="8" xfId="0" applyBorder="1" applyAlignment="1">
      <alignment horizontal="center" vertical="center"/>
    </xf>
    <xf numFmtId="0" fontId="0" fillId="0" borderId="8" xfId="0" applyBorder="1" applyAlignment="1">
      <alignment horizontal="center" vertical="center" wrapText="1"/>
    </xf>
    <xf numFmtId="14" fontId="0" fillId="0" borderId="8" xfId="0" applyNumberFormat="1" applyBorder="1" applyAlignment="1">
      <alignment horizontal="center" vertical="center"/>
    </xf>
    <xf numFmtId="0" fontId="0" fillId="11" borderId="3" xfId="0" applyFill="1" applyBorder="1" applyAlignment="1">
      <alignment vertical="center"/>
    </xf>
    <xf numFmtId="0" fontId="0" fillId="11" borderId="3" xfId="0" applyFill="1" applyBorder="1" applyAlignment="1">
      <alignment horizontal="center" vertical="center"/>
    </xf>
    <xf numFmtId="0" fontId="0" fillId="11" borderId="3" xfId="0" applyFill="1" applyBorder="1" applyAlignment="1">
      <alignment horizontal="center" vertical="center" wrapText="1"/>
    </xf>
    <xf numFmtId="14" fontId="0" fillId="11" borderId="3" xfId="0" applyNumberFormat="1" applyFill="1" applyBorder="1" applyAlignment="1">
      <alignment horizontal="center" vertical="center"/>
    </xf>
    <xf numFmtId="0" fontId="3" fillId="13" borderId="8" xfId="0" applyFont="1" applyFill="1" applyBorder="1" applyAlignment="1">
      <alignment horizontal="center" vertical="center" wrapText="1"/>
    </xf>
    <xf numFmtId="0" fontId="3" fillId="8" borderId="8" xfId="0" applyFont="1" applyFill="1" applyBorder="1" applyAlignment="1">
      <alignment vertical="center" wrapText="1"/>
    </xf>
    <xf numFmtId="0" fontId="3" fillId="8" borderId="8" xfId="0" applyFont="1" applyFill="1" applyBorder="1" applyAlignment="1">
      <alignment horizontal="center" vertical="center"/>
    </xf>
    <xf numFmtId="14" fontId="3" fillId="8" borderId="8" xfId="0" applyNumberFormat="1" applyFont="1" applyFill="1" applyBorder="1" applyAlignment="1">
      <alignment horizontal="center" vertical="center"/>
    </xf>
    <xf numFmtId="0" fontId="3" fillId="8" borderId="7" xfId="0" applyFont="1" applyFill="1" applyBorder="1" applyAlignment="1">
      <alignment horizontal="center" vertical="center"/>
    </xf>
    <xf numFmtId="0" fontId="0" fillId="14" borderId="8" xfId="0" applyFill="1" applyBorder="1" applyAlignment="1">
      <alignment horizontal="center" vertical="center"/>
    </xf>
    <xf numFmtId="0" fontId="0" fillId="14" borderId="8" xfId="0" applyFill="1" applyBorder="1" applyAlignment="1">
      <alignment horizontal="center" vertical="center" wrapText="1"/>
    </xf>
    <xf numFmtId="0" fontId="0" fillId="14" borderId="8" xfId="0" applyFill="1" applyBorder="1" applyAlignment="1">
      <alignment vertical="center"/>
    </xf>
    <xf numFmtId="14" fontId="0" fillId="14" borderId="8" xfId="0" applyNumberFormat="1" applyFill="1" applyBorder="1" applyAlignment="1">
      <alignment horizontal="center" vertical="center"/>
    </xf>
    <xf numFmtId="0" fontId="3" fillId="8" borderId="22" xfId="0" applyFont="1" applyFill="1" applyBorder="1" applyAlignment="1">
      <alignment horizontal="left" vertical="center" wrapText="1"/>
    </xf>
    <xf numFmtId="0" fontId="3" fillId="8" borderId="25" xfId="0" applyFont="1" applyFill="1" applyBorder="1" applyAlignment="1">
      <alignment horizontal="center" vertical="center" wrapText="1"/>
    </xf>
    <xf numFmtId="0" fontId="3" fillId="8" borderId="26" xfId="0" applyFont="1" applyFill="1" applyBorder="1" applyAlignment="1">
      <alignment horizontal="center" vertical="center" wrapText="1"/>
    </xf>
    <xf numFmtId="0" fontId="3" fillId="12" borderId="27" xfId="0" applyFont="1" applyFill="1" applyBorder="1" applyAlignment="1">
      <alignment vertical="center"/>
    </xf>
    <xf numFmtId="0" fontId="3" fillId="13" borderId="28" xfId="0" applyFont="1" applyFill="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11" borderId="27" xfId="0" applyFill="1" applyBorder="1" applyAlignment="1">
      <alignment vertical="center"/>
    </xf>
    <xf numFmtId="0" fontId="0" fillId="11" borderId="28" xfId="0" applyFill="1" applyBorder="1" applyAlignment="1">
      <alignment vertical="center"/>
    </xf>
    <xf numFmtId="0" fontId="0" fillId="11" borderId="29" xfId="0" applyFill="1" applyBorder="1" applyAlignment="1">
      <alignment vertical="center"/>
    </xf>
    <xf numFmtId="0" fontId="0" fillId="11" borderId="23" xfId="0" applyFill="1" applyBorder="1" applyAlignment="1">
      <alignment horizontal="center" vertical="center"/>
    </xf>
    <xf numFmtId="0" fontId="0" fillId="11" borderId="23" xfId="0" applyFill="1" applyBorder="1" applyAlignment="1">
      <alignment horizontal="center" vertical="center" wrapText="1"/>
    </xf>
    <xf numFmtId="0" fontId="0" fillId="11" borderId="23" xfId="0" applyFill="1" applyBorder="1" applyAlignment="1">
      <alignment vertical="center"/>
    </xf>
    <xf numFmtId="14" fontId="0" fillId="11" borderId="23" xfId="0" applyNumberFormat="1" applyFill="1" applyBorder="1" applyAlignment="1">
      <alignment horizontal="center" vertical="center"/>
    </xf>
    <xf numFmtId="0" fontId="0" fillId="11" borderId="24" xfId="0" applyFill="1" applyBorder="1" applyAlignment="1">
      <alignment vertical="center"/>
    </xf>
    <xf numFmtId="0" fontId="10" fillId="18" borderId="0" xfId="0" applyFont="1" applyFill="1" applyAlignment="1">
      <alignment vertical="center"/>
    </xf>
    <xf numFmtId="0" fontId="10" fillId="18" borderId="0" xfId="0" applyFont="1" applyFill="1" applyAlignment="1">
      <alignment vertical="center" wrapText="1"/>
    </xf>
    <xf numFmtId="0" fontId="11" fillId="18" borderId="0" xfId="0" applyFont="1" applyFill="1" applyAlignment="1">
      <alignment vertical="center" wrapText="1"/>
    </xf>
    <xf numFmtId="0" fontId="11" fillId="0" borderId="0" xfId="0" applyFont="1" applyAlignment="1">
      <alignment vertical="center"/>
    </xf>
    <xf numFmtId="0" fontId="12" fillId="19" borderId="0" xfId="0" applyFont="1" applyFill="1" applyAlignment="1">
      <alignment vertical="top"/>
    </xf>
    <xf numFmtId="0" fontId="13" fillId="19" borderId="0" xfId="0" applyFont="1" applyFill="1" applyAlignment="1">
      <alignment vertical="top" wrapText="1"/>
    </xf>
    <xf numFmtId="0" fontId="14" fillId="19" borderId="0" xfId="0" applyFont="1" applyFill="1" applyAlignment="1">
      <alignment vertical="top" wrapText="1"/>
    </xf>
    <xf numFmtId="0" fontId="11" fillId="0" borderId="0" xfId="0" applyFont="1" applyAlignment="1">
      <alignment vertical="top"/>
    </xf>
    <xf numFmtId="0" fontId="9" fillId="0" borderId="0" xfId="0" applyFont="1" applyAlignment="1">
      <alignment horizontal="left" vertical="center" wrapText="1"/>
    </xf>
    <xf numFmtId="0" fontId="9" fillId="0" borderId="0" xfId="0" applyFont="1" applyAlignment="1">
      <alignment wrapText="1"/>
    </xf>
    <xf numFmtId="0" fontId="8" fillId="17" borderId="7" xfId="0" applyFont="1" applyFill="1" applyBorder="1" applyAlignment="1">
      <alignment horizontal="center" vertical="center" wrapText="1"/>
    </xf>
    <xf numFmtId="0" fontId="0" fillId="17" borderId="0" xfId="0" applyFill="1" applyAlignment="1">
      <alignment vertical="center"/>
    </xf>
    <xf numFmtId="0" fontId="9" fillId="17" borderId="0" xfId="0" applyFont="1" applyFill="1" applyAlignment="1">
      <alignment vertical="center" wrapText="1"/>
    </xf>
    <xf numFmtId="0" fontId="15" fillId="0" borderId="0" xfId="0" applyFont="1" applyAlignment="1">
      <alignment horizontal="left" vertical="center" wrapText="1"/>
    </xf>
    <xf numFmtId="0" fontId="1" fillId="6" borderId="30" xfId="0" applyFont="1" applyFill="1" applyBorder="1" applyAlignment="1">
      <alignment vertical="center"/>
    </xf>
    <xf numFmtId="0" fontId="1" fillId="0" borderId="0" xfId="0" applyFont="1" applyAlignment="1">
      <alignment horizontal="center" vertical="center"/>
    </xf>
    <xf numFmtId="0" fontId="8" fillId="17" borderId="8" xfId="0" applyFont="1" applyFill="1" applyBorder="1" applyAlignment="1">
      <alignment horizontal="left" vertical="center" wrapText="1"/>
    </xf>
    <xf numFmtId="0" fontId="8" fillId="17" borderId="11" xfId="0" applyFont="1" applyFill="1" applyBorder="1" applyAlignment="1">
      <alignment horizontal="left" vertical="center" wrapText="1"/>
    </xf>
    <xf numFmtId="0" fontId="8" fillId="17" borderId="6" xfId="0" applyFont="1" applyFill="1" applyBorder="1" applyAlignment="1">
      <alignment horizontal="left" vertical="center" wrapText="1"/>
    </xf>
    <xf numFmtId="0" fontId="8" fillId="0" borderId="0" xfId="0" applyFont="1" applyAlignment="1">
      <alignment horizontal="right" vertical="center"/>
    </xf>
    <xf numFmtId="0" fontId="8" fillId="16" borderId="3" xfId="0" applyFont="1" applyFill="1" applyBorder="1" applyAlignment="1">
      <alignment horizontal="center" vertical="center"/>
    </xf>
    <xf numFmtId="0" fontId="8" fillId="16" borderId="9" xfId="0" applyFont="1" applyFill="1" applyBorder="1" applyAlignment="1">
      <alignment horizontal="center" vertical="center"/>
    </xf>
    <xf numFmtId="0" fontId="8" fillId="16" borderId="2" xfId="0" applyFont="1" applyFill="1" applyBorder="1" applyAlignment="1">
      <alignment horizontal="center" vertical="center"/>
    </xf>
    <xf numFmtId="0" fontId="1" fillId="0" borderId="1" xfId="0" applyFont="1" applyBorder="1" applyAlignment="1">
      <alignment horizontal="center" vertical="center"/>
    </xf>
    <xf numFmtId="0" fontId="1" fillId="6" borderId="3"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7" fillId="2" borderId="10" xfId="0" applyFont="1" applyFill="1" applyBorder="1" applyAlignment="1" applyProtection="1">
      <alignment horizontal="left" vertical="center"/>
      <protection locked="0"/>
    </xf>
    <xf numFmtId="0" fontId="5" fillId="9" borderId="10" xfId="0" applyFont="1" applyFill="1" applyBorder="1" applyAlignment="1">
      <alignment horizontal="center" vertical="center"/>
    </xf>
  </cellXfs>
  <cellStyles count="1">
    <cellStyle name="Normal" xfId="0" builtinId="0"/>
  </cellStyles>
  <dxfs count="84">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theme="0"/>
      </font>
      <fill>
        <patternFill>
          <bgColor theme="4" tint="-0.24994659260841701"/>
        </patternFill>
      </fill>
    </dxf>
    <dxf>
      <fill>
        <patternFill>
          <bgColor theme="4" tint="0.39994506668294322"/>
        </patternFill>
      </fill>
    </dxf>
    <dxf>
      <fill>
        <patternFill>
          <bgColor theme="4" tint="0.79998168889431442"/>
        </patternFill>
      </fill>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font>
      <alignment horizontal="left" vertical="center" textRotation="0" wrapText="1" indent="0" justifyLastLine="0" shrinkToFit="0" readingOrder="0"/>
    </dxf>
    <dxf>
      <font>
        <b/>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4"/>
        <name val="Calibri"/>
        <family val="2"/>
        <scheme val="minor"/>
      </font>
      <alignment horizontal="general" vertical="center" textRotation="0" indent="0" justifyLastLine="0" shrinkToFit="0" readingOrder="0"/>
    </dxf>
  </dxfs>
  <tableStyles count="0" defaultTableStyle="TableStyleMedium2" defaultPivotStyle="PivotStyleLight16"/>
  <colors>
    <mruColors>
      <color rgb="FFFF3300"/>
      <color rgb="FFFFCCFF"/>
      <color rgb="FF92D050"/>
      <color rgb="FFFF99FF"/>
      <color rgb="FFB9D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681481481481481E-2"/>
          <c:y val="0"/>
          <c:w val="0.98931851851851849"/>
          <c:h val="0.96795740740740743"/>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EE6B-4E57-8F8F-7E9B419D4D2C}"/>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E6B-4E57-8F8F-7E9B419D4D2C}"/>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E6B-4E57-8F8F-7E9B419D4D2C}"/>
              </c:ext>
            </c:extLst>
          </c:dPt>
          <c:val>
            <c:numRef>
              <c:f>Dashboard!$I$14:$K$14</c:f>
              <c:numCache>
                <c:formatCode>General</c:formatCode>
                <c:ptCount val="3"/>
                <c:pt idx="0">
                  <c:v>0</c:v>
                </c:pt>
                <c:pt idx="1">
                  <c:v>0</c:v>
                </c:pt>
                <c:pt idx="2">
                  <c:v>0</c:v>
                </c:pt>
              </c:numCache>
            </c:numRef>
          </c:val>
          <c:extLst>
            <c:ext xmlns:c16="http://schemas.microsoft.com/office/drawing/2014/chart" uri="{C3380CC4-5D6E-409C-BE32-E72D297353CC}">
              <c16:uniqueId val="{00000000-B8E3-4E29-A1FA-F69620A0275D}"/>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313B-4924-9A83-532FB155698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313B-4924-9A83-532FB155698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313B-4924-9A83-532FB1556989}"/>
              </c:ext>
            </c:extLst>
          </c:dPt>
          <c:val>
            <c:numRef>
              <c:f>Dashboard!$I$23:$K$23</c:f>
              <c:numCache>
                <c:formatCode>General</c:formatCode>
                <c:ptCount val="3"/>
                <c:pt idx="0">
                  <c:v>0</c:v>
                </c:pt>
                <c:pt idx="1">
                  <c:v>0</c:v>
                </c:pt>
                <c:pt idx="2">
                  <c:v>0</c:v>
                </c:pt>
              </c:numCache>
            </c:numRef>
          </c:val>
          <c:extLst>
            <c:ext xmlns:c16="http://schemas.microsoft.com/office/drawing/2014/chart" uri="{C3380CC4-5D6E-409C-BE32-E72D297353CC}">
              <c16:uniqueId val="{00000000-313B-4924-9A83-532FB155698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63569425312416"/>
          <c:y val="5.8535092676450483E-2"/>
          <c:w val="0.53750162290645065"/>
          <c:h val="0.8705575494111105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2F97-41CD-BD63-2A8854A2234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F97-41CD-BD63-2A8854A2234F}"/>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2F97-41CD-BD63-2A8854A2234F}"/>
              </c:ext>
            </c:extLst>
          </c:dPt>
          <c:dLbls>
            <c:dLbl>
              <c:idx val="0"/>
              <c:layout>
                <c:manualLayout>
                  <c:x val="7.4102815394093399E-2"/>
                  <c:y val="-3.1540346521826107E-2"/>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1-2F97-41CD-BD63-2A8854A2234F}"/>
                </c:ext>
              </c:extLst>
            </c:dLbl>
            <c:dLbl>
              <c:idx val="1"/>
              <c:layout>
                <c:manualLayout>
                  <c:x val="6.3561441093714269E-2"/>
                  <c:y val="2.3653409076887771E-3"/>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8.2751192691628672E-2"/>
                      <c:h val="0.26053682454632765"/>
                    </c:manualLayout>
                  </c15:layout>
                </c:ext>
                <c:ext xmlns:c16="http://schemas.microsoft.com/office/drawing/2014/chart" uri="{C3380CC4-5D6E-409C-BE32-E72D297353CC}">
                  <c16:uniqueId val="{00000003-2F97-41CD-BD63-2A8854A2234F}"/>
                </c:ext>
              </c:extLst>
            </c:dLbl>
            <c:dLbl>
              <c:idx val="2"/>
              <c:layout>
                <c:manualLayout>
                  <c:x val="-7.0251119863362479E-2"/>
                  <c:y val="-8.9903930389633485E-2"/>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5-2F97-41CD-BD63-2A8854A2234F}"/>
                </c:ext>
              </c:extLst>
            </c:dLbl>
            <c:spPr>
              <a:solidFill>
                <a:sysClr val="window" lastClr="FFFFFF">
                  <a:alpha val="0"/>
                </a:sysClr>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Lists!$D$10:$D$12</c:f>
              <c:strCache>
                <c:ptCount val="3"/>
                <c:pt idx="0">
                  <c:v>Substantial</c:v>
                </c:pt>
                <c:pt idx="1">
                  <c:v>Reasonable</c:v>
                </c:pt>
                <c:pt idx="2">
                  <c:v>Limited</c:v>
                </c:pt>
              </c:strCache>
            </c:strRef>
          </c:cat>
          <c:val>
            <c:numRef>
              <c:f>Lists!$E$10:$E$12</c:f>
              <c:numCache>
                <c:formatCode>General</c:formatCode>
                <c:ptCount val="3"/>
                <c:pt idx="0">
                  <c:v>9</c:v>
                </c:pt>
                <c:pt idx="1">
                  <c:v>0</c:v>
                </c:pt>
                <c:pt idx="2">
                  <c:v>0</c:v>
                </c:pt>
              </c:numCache>
            </c:numRef>
          </c:val>
          <c:extLst>
            <c:ext xmlns:c16="http://schemas.microsoft.com/office/drawing/2014/chart" uri="{C3380CC4-5D6E-409C-BE32-E72D297353CC}">
              <c16:uniqueId val="{00000006-2F97-41CD-BD63-2A8854A2234F}"/>
            </c:ext>
          </c:extLst>
        </c:ser>
        <c:dLbls>
          <c:showLegendKey val="0"/>
          <c:showVal val="0"/>
          <c:showCatName val="0"/>
          <c:showSerName val="0"/>
          <c:showPercent val="0"/>
          <c:showBubbleSize val="0"/>
          <c:showLeaderLines val="0"/>
        </c:dLbls>
        <c:firstSliceAng val="0"/>
        <c:holeSize val="50"/>
      </c:doughnutChart>
      <c:spPr>
        <a:noFill/>
        <a:ln>
          <a:noFill/>
        </a:ln>
        <a:effectLst/>
      </c:spPr>
    </c:plotArea>
    <c:legend>
      <c:legendPos val="tr"/>
      <c:layout>
        <c:manualLayout>
          <c:xMode val="edge"/>
          <c:yMode val="edge"/>
          <c:x val="0.60378346219517187"/>
          <c:y val="6.5510792094222343E-3"/>
          <c:w val="0.39621653780482818"/>
          <c:h val="0.59543042005762536"/>
        </c:manualLayout>
      </c:layout>
      <c:overlay val="1"/>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1279783344122E-2"/>
          <c:y val="3.7787339127556045E-2"/>
          <c:w val="0.95657308032498378"/>
          <c:h val="0.93862828804989096"/>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182F-450D-8492-EB6B2992FB97}"/>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82F-450D-8492-EB6B2992FB97}"/>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182F-450D-8492-EB6B2992FB97}"/>
              </c:ext>
            </c:extLst>
          </c:dPt>
          <c:val>
            <c:numRef>
              <c:f>Dashboard!$I$16:$K$16</c:f>
              <c:numCache>
                <c:formatCode>General</c:formatCode>
                <c:ptCount val="3"/>
                <c:pt idx="0">
                  <c:v>0</c:v>
                </c:pt>
                <c:pt idx="1">
                  <c:v>0</c:v>
                </c:pt>
                <c:pt idx="2">
                  <c:v>0</c:v>
                </c:pt>
              </c:numCache>
            </c:numRef>
          </c:val>
          <c:extLst>
            <c:ext xmlns:c16="http://schemas.microsoft.com/office/drawing/2014/chart" uri="{C3380CC4-5D6E-409C-BE32-E72D297353CC}">
              <c16:uniqueId val="{00000000-004E-427F-A764-A0EA788F501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2545981450722173E-3"/>
          <c:w val="0.97648148148148128"/>
          <c:h val="0.97207653466605937"/>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618F-40E0-A8A5-D3F914BFFD4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18F-40E0-A8A5-D3F914BFFD43}"/>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618F-40E0-A8A5-D3F914BFFD43}"/>
              </c:ext>
            </c:extLst>
          </c:dPt>
          <c:val>
            <c:numRef>
              <c:f>Dashboard!$I$17:$K$17</c:f>
              <c:numCache>
                <c:formatCode>General</c:formatCode>
                <c:ptCount val="3"/>
                <c:pt idx="0">
                  <c:v>0</c:v>
                </c:pt>
                <c:pt idx="1">
                  <c:v>0</c:v>
                </c:pt>
                <c:pt idx="2">
                  <c:v>0</c:v>
                </c:pt>
              </c:numCache>
            </c:numRef>
          </c:val>
          <c:extLst>
            <c:ext xmlns:c16="http://schemas.microsoft.com/office/drawing/2014/chart" uri="{C3380CC4-5D6E-409C-BE32-E72D297353CC}">
              <c16:uniqueId val="{00000000-B649-49E9-A13B-142924469F1C}"/>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328407858437687E-3"/>
          <c:y val="0"/>
          <c:w val="0.96822340789483241"/>
          <c:h val="0.9766870670127503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40CA-446B-A0AF-76442C3D071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40CA-446B-A0AF-76442C3D0714}"/>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40CA-446B-A0AF-76442C3D0714}"/>
              </c:ext>
            </c:extLst>
          </c:dPt>
          <c:val>
            <c:numRef>
              <c:f>Dashboard!$I$18:$K$18</c:f>
              <c:numCache>
                <c:formatCode>General</c:formatCode>
                <c:ptCount val="3"/>
                <c:pt idx="0">
                  <c:v>0</c:v>
                </c:pt>
                <c:pt idx="1">
                  <c:v>0</c:v>
                </c:pt>
                <c:pt idx="2">
                  <c:v>0</c:v>
                </c:pt>
              </c:numCache>
            </c:numRef>
          </c:val>
          <c:extLst>
            <c:ext xmlns:c16="http://schemas.microsoft.com/office/drawing/2014/chart" uri="{C3380CC4-5D6E-409C-BE32-E72D297353CC}">
              <c16:uniqueId val="{00000000-40CA-446B-A0AF-76442C3D0714}"/>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092592592592794E-3"/>
          <c:y val="0"/>
          <c:w val="0.96766296296296295"/>
          <c:h val="0.97627223777086081"/>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663C-4FA0-8B16-6EBDCF2C163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63C-4FA0-8B16-6EBDCF2C163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663C-4FA0-8B16-6EBDCF2C1639}"/>
              </c:ext>
            </c:extLst>
          </c:dPt>
          <c:val>
            <c:numRef>
              <c:f>Dashboard!$I$19:$K$19</c:f>
              <c:numCache>
                <c:formatCode>General</c:formatCode>
                <c:ptCount val="3"/>
                <c:pt idx="0">
                  <c:v>0</c:v>
                </c:pt>
                <c:pt idx="1">
                  <c:v>0</c:v>
                </c:pt>
                <c:pt idx="2">
                  <c:v>0</c:v>
                </c:pt>
              </c:numCache>
            </c:numRef>
          </c:val>
          <c:extLst>
            <c:ext xmlns:c16="http://schemas.microsoft.com/office/drawing/2014/chart" uri="{C3380CC4-5D6E-409C-BE32-E72D297353CC}">
              <c16:uniqueId val="{00000000-663C-4FA0-8B16-6EBDCF2C163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4.3707160191056114E-3"/>
          <c:w val="0.97648148148148128"/>
          <c:h val="0.9679456349745391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71E3-4BDC-BA81-A8E6791512B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1E3-4BDC-BA81-A8E6791512B6}"/>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71E3-4BDC-BA81-A8E6791512B6}"/>
              </c:ext>
            </c:extLst>
          </c:dPt>
          <c:val>
            <c:numRef>
              <c:f>Dashboard!$I$20:$K$20</c:f>
              <c:numCache>
                <c:formatCode>General</c:formatCode>
                <c:ptCount val="3"/>
                <c:pt idx="0">
                  <c:v>0</c:v>
                </c:pt>
                <c:pt idx="1">
                  <c:v>0</c:v>
                </c:pt>
                <c:pt idx="2">
                  <c:v>0</c:v>
                </c:pt>
              </c:numCache>
            </c:numRef>
          </c:val>
          <c:extLst>
            <c:ext xmlns:c16="http://schemas.microsoft.com/office/drawing/2014/chart" uri="{C3380CC4-5D6E-409C-BE32-E72D297353CC}">
              <c16:uniqueId val="{00000000-71E3-4BDC-BA81-A8E6791512B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1EBB-4A52-B8AB-025FF25D8D22}"/>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EBB-4A52-B8AB-025FF25D8D22}"/>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1EBB-4A52-B8AB-025FF25D8D22}"/>
              </c:ext>
            </c:extLst>
          </c:dPt>
          <c:val>
            <c:numRef>
              <c:f>Dashboard!$I$21:$K$21</c:f>
              <c:numCache>
                <c:formatCode>General</c:formatCode>
                <c:ptCount val="3"/>
                <c:pt idx="0">
                  <c:v>0</c:v>
                </c:pt>
                <c:pt idx="1">
                  <c:v>0</c:v>
                </c:pt>
                <c:pt idx="2">
                  <c:v>0</c:v>
                </c:pt>
              </c:numCache>
            </c:numRef>
          </c:val>
          <c:extLst>
            <c:ext xmlns:c16="http://schemas.microsoft.com/office/drawing/2014/chart" uri="{C3380CC4-5D6E-409C-BE32-E72D297353CC}">
              <c16:uniqueId val="{00000000-1EBB-4A52-B8AB-025FF25D8D22}"/>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8.7414320382111829E-3"/>
          <c:w val="1"/>
          <c:h val="0.98251713592357759"/>
        </c:manualLayout>
      </c:layout>
      <c:doughnutChart>
        <c:varyColors val="1"/>
        <c:ser>
          <c:idx val="0"/>
          <c:order val="0"/>
          <c:explosion val="1"/>
          <c:dPt>
            <c:idx val="0"/>
            <c:bubble3D val="0"/>
            <c:spPr>
              <a:solidFill>
                <a:srgbClr val="92D050"/>
              </a:solidFill>
              <a:ln w="19050">
                <a:solidFill>
                  <a:schemeClr val="lt1"/>
                </a:solidFill>
              </a:ln>
              <a:effectLst/>
            </c:spPr>
            <c:extLst>
              <c:ext xmlns:c16="http://schemas.microsoft.com/office/drawing/2014/chart" uri="{C3380CC4-5D6E-409C-BE32-E72D297353CC}">
                <c16:uniqueId val="{00000004-129B-4251-B1C1-4069ED7B43B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29B-4251-B1C1-4069ED7B43B0}"/>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129B-4251-B1C1-4069ED7B43B0}"/>
              </c:ext>
            </c:extLst>
          </c:dPt>
          <c:val>
            <c:numRef>
              <c:f>Dashboard!$I$22:$K$22</c:f>
              <c:numCache>
                <c:formatCode>General</c:formatCode>
                <c:ptCount val="3"/>
                <c:pt idx="0">
                  <c:v>0</c:v>
                </c:pt>
                <c:pt idx="1">
                  <c:v>0</c:v>
                </c:pt>
                <c:pt idx="2">
                  <c:v>0</c:v>
                </c:pt>
              </c:numCache>
            </c:numRef>
          </c:val>
          <c:extLst>
            <c:ext xmlns:c16="http://schemas.microsoft.com/office/drawing/2014/chart" uri="{C3380CC4-5D6E-409C-BE32-E72D297353CC}">
              <c16:uniqueId val="{00000000-129B-4251-B1C1-4069ED7B43B0}"/>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1279783344122E-2"/>
          <c:y val="3.7787339127556045E-2"/>
          <c:w val="0.95657308032498378"/>
          <c:h val="0.93862828804989096"/>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EF33-40F8-92B2-EB149B463DA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F33-40F8-92B2-EB149B463DA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F33-40F8-92B2-EB149B463DA9}"/>
              </c:ext>
            </c:extLst>
          </c:dPt>
          <c:val>
            <c:numRef>
              <c:f>Dashboard!$I$15:$K$15</c:f>
              <c:numCache>
                <c:formatCode>General</c:formatCode>
                <c:ptCount val="3"/>
                <c:pt idx="0">
                  <c:v>0</c:v>
                </c:pt>
                <c:pt idx="1">
                  <c:v>0</c:v>
                </c:pt>
                <c:pt idx="2">
                  <c:v>0</c:v>
                </c:pt>
              </c:numCache>
            </c:numRef>
          </c:val>
          <c:extLst>
            <c:ext xmlns:c16="http://schemas.microsoft.com/office/drawing/2014/chart" uri="{C3380CC4-5D6E-409C-BE32-E72D297353CC}">
              <c16:uniqueId val="{00000000-004E-427F-A764-A0EA788F501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628650</xdr:colOff>
      <xdr:row>33</xdr:row>
      <xdr:rowOff>85724</xdr:rowOff>
    </xdr:to>
    <xdr:sp macro="" textlink="">
      <xdr:nvSpPr>
        <xdr:cNvPr id="2" name="TextBox 1">
          <a:extLst>
            <a:ext uri="{FF2B5EF4-FFF2-40B4-BE49-F238E27FC236}">
              <a16:creationId xmlns:a16="http://schemas.microsoft.com/office/drawing/2014/main" id="{B1202D5E-5C75-4969-9E59-8B6FBE70BD69}"/>
            </a:ext>
          </a:extLst>
        </xdr:cNvPr>
        <xdr:cNvSpPr txBox="1"/>
      </xdr:nvSpPr>
      <xdr:spPr>
        <a:xfrm>
          <a:off x="0" y="0"/>
          <a:ext cx="5810250" cy="6057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GB" sz="1100" b="1">
              <a:solidFill>
                <a:schemeClr val="dk1"/>
              </a:solidFill>
              <a:effectLst/>
              <a:latin typeface="+mn-lt"/>
              <a:ea typeface="+mn-ea"/>
              <a:cs typeface="+mn-cs"/>
            </a:rPr>
            <a:t>Introduction</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This spreadsheet provides a collection of tools a Fire and Rescue Service may want to use to support the implementation and embedding of this Fire Standard. It provides a facility to record actions that have been taken, or need to be taken, to move toward achieving the Fire Standard. When first completed, it will provide a benchmark from which progress over time can be measured.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tool is a gap analysis intended to assist services, and they are therefore free to make any changes they wish to aid their planning and implementation of this Standard.</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There are three sections:</a:t>
          </a:r>
        </a:p>
        <a:p>
          <a:endParaRPr lang="en-GB"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Dashboard summarising the criteria</a:t>
          </a:r>
        </a:p>
        <a:p>
          <a:pPr lvl="0"/>
          <a:r>
            <a:rPr lang="en-GB" sz="1100" b="1">
              <a:solidFill>
                <a:schemeClr val="dk1"/>
              </a:solidFill>
              <a:effectLst/>
              <a:latin typeface="+mn-lt"/>
              <a:ea typeface="+mn-ea"/>
              <a:cs typeface="+mn-cs"/>
            </a:rPr>
            <a:t>A separate sheet for each criteria</a:t>
          </a:r>
        </a:p>
        <a:p>
          <a:pPr lvl="0"/>
          <a:r>
            <a:rPr lang="en-GB" sz="1100" b="1">
              <a:solidFill>
                <a:schemeClr val="dk1"/>
              </a:solidFill>
              <a:effectLst/>
              <a:latin typeface="+mn-lt"/>
              <a:ea typeface="+mn-ea"/>
              <a:cs typeface="+mn-cs"/>
            </a:rPr>
            <a:t>A separate sheet for the 3 Lines of Assurance</a:t>
          </a:r>
        </a:p>
        <a:p>
          <a:pPr lvl="0"/>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Services are under no obligation to use these tools and may prefer to develop other means to measure how the Fire Standard is providing assurance or pick and chose sections to complete and align to existing reporting and supporting progress towards the CRMP.</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dashboard provides a pictorial overview of the level of assurance against the tasks and the separate 3 Lines of Assurance Model provides a simple assurance model of progress.</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Fire Standards are not a compliance exercise, and the revised tools reflect this by encouraging a service to consider the level of progress it may be making in a particular area:</a:t>
          </a:r>
        </a:p>
        <a:p>
          <a:pPr lvl="0"/>
          <a:endParaRPr lang="en-GB"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Limited</a:t>
          </a:r>
        </a:p>
        <a:p>
          <a:pPr lvl="0"/>
          <a:r>
            <a:rPr lang="en-GB" sz="1100" b="1">
              <a:solidFill>
                <a:schemeClr val="dk1"/>
              </a:solidFill>
              <a:effectLst/>
              <a:latin typeface="+mn-lt"/>
              <a:ea typeface="+mn-ea"/>
              <a:cs typeface="+mn-cs"/>
            </a:rPr>
            <a:t>Reasonable</a:t>
          </a:r>
        </a:p>
        <a:p>
          <a:pPr lvl="0"/>
          <a:r>
            <a:rPr lang="en-GB" sz="1100" b="1">
              <a:solidFill>
                <a:schemeClr val="dk1"/>
              </a:solidFill>
              <a:effectLst/>
              <a:latin typeface="+mn-lt"/>
              <a:ea typeface="+mn-ea"/>
              <a:cs typeface="+mn-cs"/>
            </a:rPr>
            <a:t>Substantial </a:t>
          </a:r>
        </a:p>
        <a:p>
          <a:pPr lvl="0"/>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implementation of a Fire Standard should never be seen as an exercise with a beginning and end and the suite should be revisited when priorities change and evolve over time, such as when the CRMP is being revised or a new corporate strategy is being developed.</a:t>
          </a:r>
        </a:p>
        <a:p>
          <a:r>
            <a:rPr lang="en-GB" sz="1200">
              <a:solidFill>
                <a:schemeClr val="dk1"/>
              </a:solidFill>
              <a:effectLst/>
              <a:latin typeface="+mn-lt"/>
              <a:ea typeface="+mn-ea"/>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792443</xdr:colOff>
      <xdr:row>12</xdr:row>
      <xdr:rowOff>0</xdr:rowOff>
    </xdr:from>
    <xdr:ext cx="184731" cy="264560"/>
    <xdr:sp macro="" textlink="">
      <xdr:nvSpPr>
        <xdr:cNvPr id="2" name="TextBox 1">
          <a:extLst>
            <a:ext uri="{FF2B5EF4-FFF2-40B4-BE49-F238E27FC236}">
              <a16:creationId xmlns:a16="http://schemas.microsoft.com/office/drawing/2014/main" id="{45244E5C-69A5-4D0E-ADEE-4B644335EDC3}"/>
            </a:ext>
          </a:extLst>
        </xdr:cNvPr>
        <xdr:cNvSpPr txBox="1"/>
      </xdr:nvSpPr>
      <xdr:spPr>
        <a:xfrm>
          <a:off x="1649693" y="2540280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11</xdr:col>
      <xdr:colOff>48658</xdr:colOff>
      <xdr:row>13</xdr:row>
      <xdr:rowOff>109330</xdr:rowOff>
    </xdr:from>
    <xdr:to>
      <xdr:col>11</xdr:col>
      <xdr:colOff>609391</xdr:colOff>
      <xdr:row>13</xdr:row>
      <xdr:rowOff>654092</xdr:rowOff>
    </xdr:to>
    <xdr:graphicFrame macro="">
      <xdr:nvGraphicFramePr>
        <xdr:cNvPr id="2" name="Chart 1">
          <a:extLst>
            <a:ext uri="{FF2B5EF4-FFF2-40B4-BE49-F238E27FC236}">
              <a16:creationId xmlns:a16="http://schemas.microsoft.com/office/drawing/2014/main" id="{B066E4E1-2B7A-4979-8FB6-F7DE295BEF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58598</xdr:colOff>
      <xdr:row>15</xdr:row>
      <xdr:rowOff>129409</xdr:rowOff>
    </xdr:from>
    <xdr:to>
      <xdr:col>12</xdr:col>
      <xdr:colOff>2251</xdr:colOff>
      <xdr:row>15</xdr:row>
      <xdr:rowOff>636071</xdr:rowOff>
    </xdr:to>
    <xdr:graphicFrame macro="">
      <xdr:nvGraphicFramePr>
        <xdr:cNvPr id="4" name="Chart 3">
          <a:extLst>
            <a:ext uri="{FF2B5EF4-FFF2-40B4-BE49-F238E27FC236}">
              <a16:creationId xmlns:a16="http://schemas.microsoft.com/office/drawing/2014/main" id="{7F3FC350-C63B-485B-9B48-7084EEAA2B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67313</xdr:colOff>
      <xdr:row>16</xdr:row>
      <xdr:rowOff>56731</xdr:rowOff>
    </xdr:from>
    <xdr:to>
      <xdr:col>12</xdr:col>
      <xdr:colOff>3512</xdr:colOff>
      <xdr:row>16</xdr:row>
      <xdr:rowOff>527741</xdr:rowOff>
    </xdr:to>
    <xdr:graphicFrame macro="">
      <xdr:nvGraphicFramePr>
        <xdr:cNvPr id="5" name="Chart 4">
          <a:extLst>
            <a:ext uri="{FF2B5EF4-FFF2-40B4-BE49-F238E27FC236}">
              <a16:creationId xmlns:a16="http://schemas.microsoft.com/office/drawing/2014/main" id="{03092366-1EA2-4F8A-AF3D-6C9EAF223C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58597</xdr:colOff>
      <xdr:row>17</xdr:row>
      <xdr:rowOff>99804</xdr:rowOff>
    </xdr:from>
    <xdr:to>
      <xdr:col>11</xdr:col>
      <xdr:colOff>608121</xdr:colOff>
      <xdr:row>17</xdr:row>
      <xdr:rowOff>644566</xdr:rowOff>
    </xdr:to>
    <xdr:graphicFrame macro="">
      <xdr:nvGraphicFramePr>
        <xdr:cNvPr id="6" name="Chart 5">
          <a:extLst>
            <a:ext uri="{FF2B5EF4-FFF2-40B4-BE49-F238E27FC236}">
              <a16:creationId xmlns:a16="http://schemas.microsoft.com/office/drawing/2014/main" id="{3E46E306-6946-4F24-B249-38E7C6B4E7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66880</xdr:colOff>
      <xdr:row>18</xdr:row>
      <xdr:rowOff>154266</xdr:rowOff>
    </xdr:from>
    <xdr:to>
      <xdr:col>12</xdr:col>
      <xdr:colOff>5770</xdr:colOff>
      <xdr:row>18</xdr:row>
      <xdr:rowOff>699028</xdr:rowOff>
    </xdr:to>
    <xdr:graphicFrame macro="">
      <xdr:nvGraphicFramePr>
        <xdr:cNvPr id="7" name="Chart 6">
          <a:extLst>
            <a:ext uri="{FF2B5EF4-FFF2-40B4-BE49-F238E27FC236}">
              <a16:creationId xmlns:a16="http://schemas.microsoft.com/office/drawing/2014/main" id="{054C85E0-D6D9-406B-B1C9-56325D6C6C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58598</xdr:colOff>
      <xdr:row>19</xdr:row>
      <xdr:rowOff>73712</xdr:rowOff>
    </xdr:from>
    <xdr:to>
      <xdr:col>12</xdr:col>
      <xdr:colOff>2251</xdr:colOff>
      <xdr:row>19</xdr:row>
      <xdr:rowOff>608949</xdr:rowOff>
    </xdr:to>
    <xdr:graphicFrame macro="">
      <xdr:nvGraphicFramePr>
        <xdr:cNvPr id="8" name="Chart 7">
          <a:extLst>
            <a:ext uri="{FF2B5EF4-FFF2-40B4-BE49-F238E27FC236}">
              <a16:creationId xmlns:a16="http://schemas.microsoft.com/office/drawing/2014/main" id="{9B0E8E97-BD3D-405C-BF2D-83396CA99D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46795</xdr:colOff>
      <xdr:row>20</xdr:row>
      <xdr:rowOff>121227</xdr:rowOff>
    </xdr:from>
    <xdr:to>
      <xdr:col>11</xdr:col>
      <xdr:colOff>591557</xdr:colOff>
      <xdr:row>20</xdr:row>
      <xdr:rowOff>628216</xdr:rowOff>
    </xdr:to>
    <xdr:graphicFrame macro="">
      <xdr:nvGraphicFramePr>
        <xdr:cNvPr id="9" name="Chart 8">
          <a:extLst>
            <a:ext uri="{FF2B5EF4-FFF2-40B4-BE49-F238E27FC236}">
              <a16:creationId xmlns:a16="http://schemas.microsoft.com/office/drawing/2014/main" id="{6C5F7901-E6E1-4D89-9F90-AA302AA252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45552</xdr:colOff>
      <xdr:row>21</xdr:row>
      <xdr:rowOff>436699</xdr:rowOff>
    </xdr:from>
    <xdr:to>
      <xdr:col>11</xdr:col>
      <xdr:colOff>580790</xdr:colOff>
      <xdr:row>21</xdr:row>
      <xdr:rowOff>971937</xdr:rowOff>
    </xdr:to>
    <xdr:graphicFrame macro="">
      <xdr:nvGraphicFramePr>
        <xdr:cNvPr id="10" name="Chart 9">
          <a:extLst>
            <a:ext uri="{FF2B5EF4-FFF2-40B4-BE49-F238E27FC236}">
              <a16:creationId xmlns:a16="http://schemas.microsoft.com/office/drawing/2014/main" id="{E62E1CF3-843A-48E7-9938-D9D099505D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58598</xdr:colOff>
      <xdr:row>14</xdr:row>
      <xdr:rowOff>105808</xdr:rowOff>
    </xdr:from>
    <xdr:to>
      <xdr:col>11</xdr:col>
      <xdr:colOff>598598</xdr:colOff>
      <xdr:row>14</xdr:row>
      <xdr:rowOff>645808</xdr:rowOff>
    </xdr:to>
    <xdr:graphicFrame macro="">
      <xdr:nvGraphicFramePr>
        <xdr:cNvPr id="13" name="Chart 12">
          <a:extLst>
            <a:ext uri="{FF2B5EF4-FFF2-40B4-BE49-F238E27FC236}">
              <a16:creationId xmlns:a16="http://schemas.microsoft.com/office/drawing/2014/main" id="{D12FBA59-B13B-4610-B6C1-AB825EF7B8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46795</xdr:colOff>
      <xdr:row>22</xdr:row>
      <xdr:rowOff>112847</xdr:rowOff>
    </xdr:from>
    <xdr:to>
      <xdr:col>11</xdr:col>
      <xdr:colOff>582033</xdr:colOff>
      <xdr:row>22</xdr:row>
      <xdr:rowOff>652847</xdr:rowOff>
    </xdr:to>
    <xdr:graphicFrame macro="">
      <xdr:nvGraphicFramePr>
        <xdr:cNvPr id="20" name="Chart 19">
          <a:extLst>
            <a:ext uri="{FF2B5EF4-FFF2-40B4-BE49-F238E27FC236}">
              <a16:creationId xmlns:a16="http://schemas.microsoft.com/office/drawing/2014/main" id="{2FA05C35-A469-41CF-B571-C27C789A2A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33129</xdr:colOff>
      <xdr:row>6</xdr:row>
      <xdr:rowOff>121960</xdr:rowOff>
    </xdr:from>
    <xdr:to>
      <xdr:col>12</xdr:col>
      <xdr:colOff>112436</xdr:colOff>
      <xdr:row>9</xdr:row>
      <xdr:rowOff>162131</xdr:rowOff>
    </xdr:to>
    <xdr:graphicFrame macro="">
      <xdr:nvGraphicFramePr>
        <xdr:cNvPr id="25" name="Chart 24">
          <a:extLst>
            <a:ext uri="{FF2B5EF4-FFF2-40B4-BE49-F238E27FC236}">
              <a16:creationId xmlns:a16="http://schemas.microsoft.com/office/drawing/2014/main" id="{86589369-F3B6-4D2D-AFBE-F0BFE4E67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0</xdr:col>
      <xdr:colOff>628650</xdr:colOff>
      <xdr:row>0</xdr:row>
      <xdr:rowOff>190500</xdr:rowOff>
    </xdr:from>
    <xdr:to>
      <xdr:col>1</xdr:col>
      <xdr:colOff>1809750</xdr:colOff>
      <xdr:row>4</xdr:row>
      <xdr:rowOff>112728</xdr:rowOff>
    </xdr:to>
    <xdr:pic>
      <xdr:nvPicPr>
        <xdr:cNvPr id="17" name="Picture 16">
          <a:extLst>
            <a:ext uri="{FF2B5EF4-FFF2-40B4-BE49-F238E27FC236}">
              <a16:creationId xmlns:a16="http://schemas.microsoft.com/office/drawing/2014/main" id="{D045F502-69E6-40DB-8D43-728D60FD2FD3}"/>
            </a:ext>
            <a:ext uri="{147F2762-F138-4A5C-976F-8EAC2B608ADB}">
              <a16:predDERef xmlns:a16="http://schemas.microsoft.com/office/drawing/2014/main" pred="{86589369-F3B6-4D2D-AFBE-F0BFE4E675D4}"/>
            </a:ext>
          </a:extLst>
        </xdr:cNvPr>
        <xdr:cNvPicPr>
          <a:picLocks noChangeAspect="1"/>
        </xdr:cNvPicPr>
      </xdr:nvPicPr>
      <xdr:blipFill>
        <a:blip xmlns:r="http://schemas.openxmlformats.org/officeDocument/2006/relationships" r:embed="rId12"/>
        <a:stretch>
          <a:fillRect/>
        </a:stretch>
      </xdr:blipFill>
      <xdr:spPr>
        <a:xfrm>
          <a:off x="628650" y="190500"/>
          <a:ext cx="1828800" cy="97950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1BA8361-640B-44AD-8684-850E33DA9B70}" name="Table2" displayName="Table2" ref="A2:H12" totalsRowShown="0" headerRowDxfId="83">
  <autoFilter ref="A2:H12" xr:uid="{D7824867-078E-4301-A0FB-758B70E7D95C}"/>
  <tableColumns count="8">
    <tableColumn id="1" xr3:uid="{70A235FF-1050-4B0B-8020-56B8028103BA}" name="Criteria" dataDxfId="82"/>
    <tableColumn id="2" xr3:uid="{70251BA7-34F0-45A9-AE50-1064B7C397E1}" name="Description" dataDxfId="81"/>
    <tableColumn id="7" xr3:uid="{3B12D565-5237-44E9-95E4-C3908184A052}" name="Priority" dataDxfId="80"/>
    <tableColumn id="8" xr3:uid="{AB4DE35D-AB1C-4F2B-99B7-AE8565E38C6D}" name="Impact" dataDxfId="79"/>
    <tableColumn id="3" xr3:uid="{D0A9FD2E-0B8D-467E-9174-AFAC356C68DA}" name="First Line" dataDxfId="78"/>
    <tableColumn id="4" xr3:uid="{A5DBEA95-92D9-4A6B-98C4-8C942199D09A}" name="Second Line" dataDxfId="77"/>
    <tableColumn id="5" xr3:uid="{5B6D4DE2-BB97-4C3E-8F01-55B7B944D55A}" name="Third Line" dataDxfId="76"/>
    <tableColumn id="6" xr3:uid="{8BE00AC3-0A44-4862-8C26-06923988C7F6}" name="Notes and Actions" dataDxfId="75"/>
  </tableColumns>
  <tableStyleInfo name="TableStyleMedium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AA351-FB29-479F-8441-5A3BBE0E2ACC}">
  <dimension ref="A1"/>
  <sheetViews>
    <sheetView zoomScale="130" zoomScaleNormal="130" workbookViewId="0">
      <selection activeCell="K28" sqref="K28"/>
    </sheetView>
  </sheetViews>
  <sheetFormatPr defaultRowHeight="15" x14ac:dyDescent="0.25"/>
  <sheetData/>
  <pageMargins left="0.7" right="0.7" top="0.75" bottom="0.75" header="0.3" footer="0.3"/>
  <pageSetup paperSize="9"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F271C-2F06-41D7-A66D-7EA654F26981}">
  <sheetPr codeName="Sheet9">
    <tabColor rgb="FFFFC000"/>
  </sheetPr>
  <dimension ref="A1:H50"/>
  <sheetViews>
    <sheetView workbookViewId="0">
      <selection activeCell="B3" sqref="B3"/>
    </sheetView>
  </sheetViews>
  <sheetFormatPr defaultColWidth="9" defaultRowHeight="18" customHeight="1" x14ac:dyDescent="0.25"/>
  <cols>
    <col min="1" max="1" width="56.8554687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64.5" customHeight="1" x14ac:dyDescent="0.25">
      <c r="A1" s="71" t="str">
        <f>Dashboard!B19</f>
        <v xml:space="preserve">Deliver inclusive and accessible training, recognising that every workforce, community and group has different and diverse needs </v>
      </c>
      <c r="B1" s="72" t="s">
        <v>0</v>
      </c>
      <c r="C1" s="72" t="s">
        <v>1</v>
      </c>
      <c r="D1" s="72" t="s">
        <v>123</v>
      </c>
      <c r="E1" s="72" t="s">
        <v>26</v>
      </c>
      <c r="F1" s="72" t="s">
        <v>27</v>
      </c>
      <c r="G1" s="72" t="s">
        <v>28</v>
      </c>
      <c r="H1" s="73" t="s">
        <v>125</v>
      </c>
    </row>
    <row r="2" spans="1:8" s="27" customFormat="1" ht="39.4" customHeight="1" x14ac:dyDescent="0.25">
      <c r="A2" s="74"/>
      <c r="B2" s="44"/>
      <c r="C2" s="44"/>
      <c r="D2" s="62" t="str">
        <f>IF(COUNTIF(D3:D50,"Limited")&gt;0,"Limited",IF(COUNTIF(D3:D50,"Reasonable")&gt;0,"Reasonable","Substantial"))</f>
        <v>Substantial</v>
      </c>
      <c r="E2" s="46"/>
      <c r="F2" s="47"/>
      <c r="G2" s="46"/>
      <c r="H2" s="75"/>
    </row>
    <row r="3" spans="1:8" ht="39.4" customHeight="1" x14ac:dyDescent="0.25">
      <c r="A3" s="76" t="s">
        <v>80</v>
      </c>
      <c r="B3" s="55"/>
      <c r="C3" s="55"/>
      <c r="D3" s="56"/>
      <c r="E3" s="54"/>
      <c r="F3" s="57"/>
      <c r="G3" s="54"/>
      <c r="H3" s="77"/>
    </row>
    <row r="4" spans="1:8" ht="39.4" customHeight="1" x14ac:dyDescent="0.25">
      <c r="A4" s="78" t="s">
        <v>81</v>
      </c>
      <c r="B4" s="50"/>
      <c r="C4" s="50"/>
      <c r="D4" s="51"/>
      <c r="E4" s="49"/>
      <c r="F4" s="52"/>
      <c r="G4" s="49"/>
      <c r="H4" s="79"/>
    </row>
    <row r="5" spans="1:8" ht="39.4" customHeight="1" x14ac:dyDescent="0.25">
      <c r="A5" s="76" t="s">
        <v>82</v>
      </c>
      <c r="B5" s="55"/>
      <c r="C5" s="55"/>
      <c r="D5" s="56"/>
      <c r="E5" s="54"/>
      <c r="F5" s="57"/>
      <c r="G5" s="54"/>
      <c r="H5" s="77"/>
    </row>
    <row r="6" spans="1:8" ht="39.4" customHeight="1" x14ac:dyDescent="0.25">
      <c r="A6" s="78" t="s">
        <v>83</v>
      </c>
      <c r="B6" s="50"/>
      <c r="C6" s="50"/>
      <c r="D6" s="51"/>
      <c r="E6" s="49"/>
      <c r="F6" s="52"/>
      <c r="G6" s="49"/>
      <c r="H6" s="79"/>
    </row>
    <row r="7" spans="1:8" ht="39.4" customHeight="1" x14ac:dyDescent="0.25">
      <c r="A7" s="76" t="s">
        <v>84</v>
      </c>
      <c r="B7" s="55"/>
      <c r="C7" s="55"/>
      <c r="D7" s="56"/>
      <c r="E7" s="54"/>
      <c r="F7" s="57"/>
      <c r="G7" s="54"/>
      <c r="H7" s="77"/>
    </row>
    <row r="8" spans="1:8" ht="39.4" customHeight="1" x14ac:dyDescent="0.25">
      <c r="A8" s="78" t="s">
        <v>85</v>
      </c>
      <c r="B8" s="50"/>
      <c r="C8" s="50"/>
      <c r="D8" s="51"/>
      <c r="E8" s="49"/>
      <c r="F8" s="52"/>
      <c r="G8" s="49"/>
      <c r="H8" s="79"/>
    </row>
    <row r="9" spans="1:8" ht="39.4" customHeight="1" x14ac:dyDescent="0.25">
      <c r="A9" s="76" t="s">
        <v>86</v>
      </c>
      <c r="B9" s="55"/>
      <c r="C9" s="55"/>
      <c r="D9" s="56"/>
      <c r="E9" s="54"/>
      <c r="F9" s="57"/>
      <c r="G9" s="54"/>
      <c r="H9" s="77"/>
    </row>
    <row r="10" spans="1:8" ht="39.4" customHeight="1" x14ac:dyDescent="0.25">
      <c r="A10" s="78" t="s">
        <v>87</v>
      </c>
      <c r="B10" s="50"/>
      <c r="C10" s="50"/>
      <c r="D10" s="51"/>
      <c r="E10" s="49"/>
      <c r="F10" s="52"/>
      <c r="G10" s="49"/>
      <c r="H10" s="79"/>
    </row>
    <row r="11" spans="1:8" ht="39.4" customHeight="1" x14ac:dyDescent="0.25">
      <c r="A11" s="76" t="s">
        <v>88</v>
      </c>
      <c r="B11" s="55"/>
      <c r="C11" s="55"/>
      <c r="D11" s="56"/>
      <c r="E11" s="54"/>
      <c r="F11" s="57"/>
      <c r="G11" s="54"/>
      <c r="H11" s="77"/>
    </row>
    <row r="12" spans="1:8" ht="39.4" customHeight="1" x14ac:dyDescent="0.25">
      <c r="A12" s="80" t="s">
        <v>89</v>
      </c>
      <c r="B12" s="81"/>
      <c r="C12" s="81"/>
      <c r="D12" s="82"/>
      <c r="E12" s="83"/>
      <c r="F12" s="84"/>
      <c r="G12" s="83"/>
      <c r="H12" s="85"/>
    </row>
    <row r="13" spans="1:8" ht="39" customHeight="1" x14ac:dyDescent="0.25"/>
    <row r="14" spans="1:8" ht="39" customHeight="1" x14ac:dyDescent="0.25"/>
    <row r="15" spans="1:8" ht="39" customHeight="1" x14ac:dyDescent="0.25"/>
    <row r="16" spans="1:8" ht="39" customHeight="1" x14ac:dyDescent="0.25"/>
    <row r="17" ht="39" customHeight="1" x14ac:dyDescent="0.25"/>
    <row r="18" ht="39" customHeight="1" x14ac:dyDescent="0.25"/>
    <row r="19" ht="39" customHeight="1" x14ac:dyDescent="0.25"/>
    <row r="20" ht="39" customHeight="1" x14ac:dyDescent="0.25"/>
    <row r="21" ht="39" customHeight="1" x14ac:dyDescent="0.25"/>
    <row r="22" ht="39" customHeight="1" x14ac:dyDescent="0.25"/>
    <row r="23" ht="39" customHeight="1" x14ac:dyDescent="0.25"/>
    <row r="24" ht="39" customHeight="1" x14ac:dyDescent="0.25"/>
    <row r="25" ht="39" customHeight="1" x14ac:dyDescent="0.25"/>
    <row r="26" ht="39" customHeight="1" x14ac:dyDescent="0.25"/>
    <row r="27" ht="39" customHeight="1" x14ac:dyDescent="0.25"/>
    <row r="28" ht="39" customHeight="1" x14ac:dyDescent="0.25"/>
    <row r="29" ht="39" customHeight="1" x14ac:dyDescent="0.25"/>
    <row r="30" ht="39" customHeight="1" x14ac:dyDescent="0.25"/>
    <row r="31" ht="39" customHeight="1" x14ac:dyDescent="0.25"/>
    <row r="32" ht="39" customHeight="1" x14ac:dyDescent="0.25"/>
    <row r="33" ht="39" customHeight="1" x14ac:dyDescent="0.25"/>
    <row r="34" ht="39" customHeight="1" x14ac:dyDescent="0.25"/>
    <row r="35" ht="39" customHeight="1" x14ac:dyDescent="0.25"/>
    <row r="36" ht="39" customHeight="1" x14ac:dyDescent="0.25"/>
    <row r="37" ht="39" customHeight="1" x14ac:dyDescent="0.25"/>
    <row r="38" ht="39" customHeight="1" x14ac:dyDescent="0.25"/>
    <row r="39" ht="39" customHeight="1" x14ac:dyDescent="0.25"/>
    <row r="40" ht="39" customHeight="1" x14ac:dyDescent="0.25"/>
    <row r="41" ht="39" customHeight="1" x14ac:dyDescent="0.25"/>
    <row r="42" ht="39" customHeight="1" x14ac:dyDescent="0.25"/>
    <row r="43" ht="39" customHeight="1" x14ac:dyDescent="0.25"/>
    <row r="44" ht="39" customHeight="1" x14ac:dyDescent="0.25"/>
    <row r="45" ht="39" customHeight="1" x14ac:dyDescent="0.25"/>
    <row r="46" ht="39" customHeight="1" x14ac:dyDescent="0.25"/>
    <row r="47" ht="39" customHeight="1" x14ac:dyDescent="0.25"/>
    <row r="48" ht="39" customHeight="1" x14ac:dyDescent="0.25"/>
    <row r="49" ht="39" customHeight="1" x14ac:dyDescent="0.25"/>
    <row r="50" ht="39" customHeight="1" x14ac:dyDescent="0.25"/>
  </sheetData>
  <conditionalFormatting sqref="B2:B12">
    <cfRule type="cellIs" dxfId="31" priority="7" operator="equal">
      <formula>"Low"</formula>
    </cfRule>
    <cfRule type="cellIs" dxfId="30" priority="8" operator="equal">
      <formula>"Medium"</formula>
    </cfRule>
  </conditionalFormatting>
  <conditionalFormatting sqref="B2:C12">
    <cfRule type="cellIs" dxfId="29" priority="6" operator="equal">
      <formula>"High"</formula>
    </cfRule>
  </conditionalFormatting>
  <conditionalFormatting sqref="C2:C12">
    <cfRule type="cellIs" dxfId="28" priority="4" operator="equal">
      <formula>"Low"</formula>
    </cfRule>
    <cfRule type="cellIs" dxfId="2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3AB35E89-0D4E-4EA0-8EE1-2717E76020C0}">
            <xm:f>Lists!$C$4</xm:f>
            <x14:dxf>
              <font>
                <color auto="1"/>
              </font>
              <fill>
                <patternFill>
                  <bgColor rgb="FFFF3300"/>
                </patternFill>
              </fill>
            </x14:dxf>
          </x14:cfRule>
          <x14:cfRule type="cellIs" priority="2" operator="equal" id="{C3D0B814-9C12-492F-901C-46287A883914}">
            <xm:f>Lists!$C$3</xm:f>
            <x14:dxf>
              <font>
                <color auto="1"/>
              </font>
              <fill>
                <patternFill>
                  <bgColor rgb="FFFFC000"/>
                </patternFill>
              </fill>
            </x14:dxf>
          </x14:cfRule>
          <x14:cfRule type="cellIs" priority="3" operator="equal" id="{385118DC-986C-46CD-94B4-D30B9EEBE5C6}">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1DC9DBA8-AFF3-4ED0-A407-4AD1F18C3F1F}">
          <x14:formula1>
            <xm:f>Lists!$C$2:$C$4</xm:f>
          </x14:formula1>
          <xm:sqref>D3:D50</xm:sqref>
        </x14:dataValidation>
        <x14:dataValidation type="list" allowBlank="1" showInputMessage="1" showErrorMessage="1" xr:uid="{0BAE0523-E410-4D40-A6AA-62AFB11A0778}">
          <x14:formula1>
            <xm:f>Lists!$B$2:$B$4</xm:f>
          </x14:formula1>
          <xm:sqref>C2:C50</xm:sqref>
        </x14:dataValidation>
        <x14:dataValidation type="list" allowBlank="1" showInputMessage="1" showErrorMessage="1" xr:uid="{B3242812-3886-40EE-80ED-B551F360D183}">
          <x14:formula1>
            <xm:f>Lists!$A$2:$A$4</xm:f>
          </x14:formula1>
          <xm:sqref>B2:B50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D07CE-6A91-441B-86C1-28D00C634E79}">
  <sheetPr codeName="Sheet10">
    <tabColor rgb="FFFFC000"/>
  </sheetPr>
  <dimension ref="A1:H50"/>
  <sheetViews>
    <sheetView workbookViewId="0">
      <selection activeCell="B3" sqref="B3"/>
    </sheetView>
  </sheetViews>
  <sheetFormatPr defaultColWidth="9" defaultRowHeight="18" customHeight="1" x14ac:dyDescent="0.25"/>
  <cols>
    <col min="1" max="1" width="56.8554687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60" x14ac:dyDescent="0.25">
      <c r="A1" s="71" t="str">
        <f>Dashboard!B20</f>
        <v>Support the national Driver Training Advisory Group (DTAG) through regional structures</v>
      </c>
      <c r="B1" s="72" t="s">
        <v>0</v>
      </c>
      <c r="C1" s="72" t="s">
        <v>1</v>
      </c>
      <c r="D1" s="72" t="s">
        <v>123</v>
      </c>
      <c r="E1" s="72" t="s">
        <v>26</v>
      </c>
      <c r="F1" s="72" t="s">
        <v>27</v>
      </c>
      <c r="G1" s="72" t="s">
        <v>28</v>
      </c>
      <c r="H1" s="73" t="s">
        <v>125</v>
      </c>
    </row>
    <row r="2" spans="1:8" s="27" customFormat="1" ht="39.4" customHeight="1" x14ac:dyDescent="0.25">
      <c r="A2" s="74"/>
      <c r="B2" s="44"/>
      <c r="C2" s="44"/>
      <c r="D2" s="62" t="str">
        <f>IF(COUNTIF(D3:D50,"Limited")&gt;0,"Limited",IF(COUNTIF(D3:D50,"Reasonable")&gt;0,"Reasonable","Substantial"))</f>
        <v>Substantial</v>
      </c>
      <c r="E2" s="46"/>
      <c r="F2" s="47"/>
      <c r="G2" s="46"/>
      <c r="H2" s="75"/>
    </row>
    <row r="3" spans="1:8" ht="39.4" customHeight="1" x14ac:dyDescent="0.25">
      <c r="A3" s="76" t="s">
        <v>90</v>
      </c>
      <c r="B3" s="55"/>
      <c r="C3" s="55"/>
      <c r="D3" s="56"/>
      <c r="E3" s="54"/>
      <c r="F3" s="57"/>
      <c r="G3" s="54"/>
      <c r="H3" s="77"/>
    </row>
    <row r="4" spans="1:8" ht="39.4" customHeight="1" x14ac:dyDescent="0.25">
      <c r="A4" s="78" t="s">
        <v>91</v>
      </c>
      <c r="B4" s="50"/>
      <c r="C4" s="50"/>
      <c r="D4" s="51"/>
      <c r="E4" s="49"/>
      <c r="F4" s="52"/>
      <c r="G4" s="49"/>
      <c r="H4" s="79"/>
    </row>
    <row r="5" spans="1:8" ht="39.4" customHeight="1" x14ac:dyDescent="0.25">
      <c r="A5" s="76" t="s">
        <v>92</v>
      </c>
      <c r="B5" s="55"/>
      <c r="C5" s="55"/>
      <c r="D5" s="56"/>
      <c r="E5" s="54"/>
      <c r="F5" s="57"/>
      <c r="G5" s="54"/>
      <c r="H5" s="77"/>
    </row>
    <row r="6" spans="1:8" ht="39.4" customHeight="1" x14ac:dyDescent="0.25">
      <c r="A6" s="78" t="s">
        <v>93</v>
      </c>
      <c r="B6" s="50"/>
      <c r="C6" s="50"/>
      <c r="D6" s="51"/>
      <c r="E6" s="49"/>
      <c r="F6" s="52"/>
      <c r="G6" s="49"/>
      <c r="H6" s="79"/>
    </row>
    <row r="7" spans="1:8" ht="39.4" customHeight="1" x14ac:dyDescent="0.25">
      <c r="A7" s="76" t="s">
        <v>94</v>
      </c>
      <c r="B7" s="55"/>
      <c r="C7" s="55"/>
      <c r="D7" s="56"/>
      <c r="E7" s="54"/>
      <c r="F7" s="57"/>
      <c r="G7" s="54"/>
      <c r="H7" s="77"/>
    </row>
    <row r="8" spans="1:8" ht="39.4" customHeight="1" x14ac:dyDescent="0.25">
      <c r="A8" s="78" t="s">
        <v>95</v>
      </c>
      <c r="B8" s="50"/>
      <c r="C8" s="50"/>
      <c r="D8" s="51"/>
      <c r="E8" s="49"/>
      <c r="F8" s="52"/>
      <c r="G8" s="49"/>
      <c r="H8" s="79"/>
    </row>
    <row r="9" spans="1:8" ht="39.4" customHeight="1" x14ac:dyDescent="0.25">
      <c r="A9" s="76" t="s">
        <v>96</v>
      </c>
      <c r="B9" s="55"/>
      <c r="C9" s="55"/>
      <c r="D9" s="56"/>
      <c r="E9" s="54"/>
      <c r="F9" s="57"/>
      <c r="G9" s="54"/>
      <c r="H9" s="77"/>
    </row>
    <row r="10" spans="1:8" ht="39.4" customHeight="1" x14ac:dyDescent="0.25">
      <c r="A10" s="78" t="s">
        <v>97</v>
      </c>
      <c r="B10" s="50"/>
      <c r="C10" s="50"/>
      <c r="D10" s="51"/>
      <c r="E10" s="49"/>
      <c r="F10" s="52"/>
      <c r="G10" s="49"/>
      <c r="H10" s="79"/>
    </row>
    <row r="11" spans="1:8" ht="39.4" customHeight="1" x14ac:dyDescent="0.25">
      <c r="A11" s="76" t="s">
        <v>98</v>
      </c>
      <c r="B11" s="55"/>
      <c r="C11" s="55"/>
      <c r="D11" s="56"/>
      <c r="E11" s="54"/>
      <c r="F11" s="57"/>
      <c r="G11" s="54"/>
      <c r="H11" s="77"/>
    </row>
    <row r="12" spans="1:8" ht="39.4" customHeight="1" x14ac:dyDescent="0.25">
      <c r="A12" s="80" t="s">
        <v>99</v>
      </c>
      <c r="B12" s="81"/>
      <c r="C12" s="81"/>
      <c r="D12" s="82"/>
      <c r="E12" s="83"/>
      <c r="F12" s="84"/>
      <c r="G12" s="83"/>
      <c r="H12" s="85"/>
    </row>
    <row r="13" spans="1:8" ht="39" customHeight="1" x14ac:dyDescent="0.25"/>
    <row r="14" spans="1:8" ht="39" customHeight="1" x14ac:dyDescent="0.25"/>
    <row r="15" spans="1:8" ht="39" customHeight="1" x14ac:dyDescent="0.25"/>
    <row r="16" spans="1:8" ht="39" customHeight="1" x14ac:dyDescent="0.25"/>
    <row r="17" ht="39" customHeight="1" x14ac:dyDescent="0.25"/>
    <row r="18" ht="39" customHeight="1" x14ac:dyDescent="0.25"/>
    <row r="19" ht="39" customHeight="1" x14ac:dyDescent="0.25"/>
    <row r="20" ht="39" customHeight="1" x14ac:dyDescent="0.25"/>
    <row r="21" ht="39" customHeight="1" x14ac:dyDescent="0.25"/>
    <row r="22" ht="39" customHeight="1" x14ac:dyDescent="0.25"/>
    <row r="23" ht="39" customHeight="1" x14ac:dyDescent="0.25"/>
    <row r="24" ht="39" customHeight="1" x14ac:dyDescent="0.25"/>
    <row r="25" ht="39" customHeight="1" x14ac:dyDescent="0.25"/>
    <row r="26" ht="39" customHeight="1" x14ac:dyDescent="0.25"/>
    <row r="27" ht="39" customHeight="1" x14ac:dyDescent="0.25"/>
    <row r="28" ht="39" customHeight="1" x14ac:dyDescent="0.25"/>
    <row r="29" ht="39" customHeight="1" x14ac:dyDescent="0.25"/>
    <row r="30" ht="39" customHeight="1" x14ac:dyDescent="0.25"/>
    <row r="31" ht="39" customHeight="1" x14ac:dyDescent="0.25"/>
    <row r="32" ht="39" customHeight="1" x14ac:dyDescent="0.25"/>
    <row r="33" ht="39" customHeight="1" x14ac:dyDescent="0.25"/>
    <row r="34" ht="39" customHeight="1" x14ac:dyDescent="0.25"/>
    <row r="35" ht="39" customHeight="1" x14ac:dyDescent="0.25"/>
    <row r="36" ht="39" customHeight="1" x14ac:dyDescent="0.25"/>
    <row r="37" ht="39" customHeight="1" x14ac:dyDescent="0.25"/>
    <row r="38" ht="39" customHeight="1" x14ac:dyDescent="0.25"/>
    <row r="39" ht="39" customHeight="1" x14ac:dyDescent="0.25"/>
    <row r="40" ht="39" customHeight="1" x14ac:dyDescent="0.25"/>
    <row r="41" ht="39" customHeight="1" x14ac:dyDescent="0.25"/>
    <row r="42" ht="39" customHeight="1" x14ac:dyDescent="0.25"/>
    <row r="43" ht="39" customHeight="1" x14ac:dyDescent="0.25"/>
    <row r="44" ht="39" customHeight="1" x14ac:dyDescent="0.25"/>
    <row r="45" ht="39" customHeight="1" x14ac:dyDescent="0.25"/>
    <row r="46" ht="39" customHeight="1" x14ac:dyDescent="0.25"/>
    <row r="47" ht="39" customHeight="1" x14ac:dyDescent="0.25"/>
    <row r="48" ht="39" customHeight="1" x14ac:dyDescent="0.25"/>
    <row r="49" ht="39" customHeight="1" x14ac:dyDescent="0.25"/>
    <row r="50" ht="39" customHeight="1" x14ac:dyDescent="0.25"/>
  </sheetData>
  <conditionalFormatting sqref="B2:B12">
    <cfRule type="cellIs" dxfId="23" priority="7" operator="equal">
      <formula>"Low"</formula>
    </cfRule>
    <cfRule type="cellIs" dxfId="22" priority="8" operator="equal">
      <formula>"Medium"</formula>
    </cfRule>
  </conditionalFormatting>
  <conditionalFormatting sqref="B2:C12">
    <cfRule type="cellIs" dxfId="21" priority="6" operator="equal">
      <formula>"High"</formula>
    </cfRule>
  </conditionalFormatting>
  <conditionalFormatting sqref="C2:C12">
    <cfRule type="cellIs" dxfId="20" priority="4" operator="equal">
      <formula>"Low"</formula>
    </cfRule>
    <cfRule type="cellIs" dxfId="1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AFF95DA8-5AB8-404A-987E-A462E964D65D}">
            <xm:f>Lists!$C$4</xm:f>
            <x14:dxf>
              <font>
                <color auto="1"/>
              </font>
              <fill>
                <patternFill>
                  <bgColor rgb="FFFF3300"/>
                </patternFill>
              </fill>
            </x14:dxf>
          </x14:cfRule>
          <x14:cfRule type="cellIs" priority="2" operator="equal" id="{C4BDD8FE-5A82-4EE0-B43E-50D045DD2897}">
            <xm:f>Lists!$C$3</xm:f>
            <x14:dxf>
              <font>
                <color auto="1"/>
              </font>
              <fill>
                <patternFill>
                  <bgColor rgb="FFFFC000"/>
                </patternFill>
              </fill>
            </x14:dxf>
          </x14:cfRule>
          <x14:cfRule type="cellIs" priority="3" operator="equal" id="{16123A68-B44C-46F5-9B1E-AF8424C799B8}">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6E1DCA8-93D7-4380-8DA3-482471E51A3C}">
          <x14:formula1>
            <xm:f>Lists!$A$2:$A$4</xm:f>
          </x14:formula1>
          <xm:sqref>B2:B50</xm:sqref>
        </x14:dataValidation>
        <x14:dataValidation type="list" allowBlank="1" showInputMessage="1" showErrorMessage="1" xr:uid="{0FB7D1A6-ACF8-47DC-B3F1-AA1CABD94715}">
          <x14:formula1>
            <xm:f>Lists!$B$2:$B$4</xm:f>
          </x14:formula1>
          <xm:sqref>C2:C50</xm:sqref>
        </x14:dataValidation>
        <x14:dataValidation type="list" allowBlank="1" showInputMessage="1" showErrorMessage="1" xr:uid="{E3CD58DF-A327-45E4-B80A-4703D01463C0}">
          <x14:formula1>
            <xm:f>Lists!$C$2:$C$4</xm:f>
          </x14:formula1>
          <xm:sqref>D3:D50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906F5-D065-427E-ACFF-8BC24BDBB9F2}">
  <sheetPr codeName="Sheet11">
    <tabColor rgb="FFFFC000"/>
  </sheetPr>
  <dimension ref="A1:H12"/>
  <sheetViews>
    <sheetView workbookViewId="0">
      <selection activeCell="B3" sqref="B3:D3"/>
    </sheetView>
  </sheetViews>
  <sheetFormatPr defaultColWidth="9" defaultRowHeight="39.4" customHeight="1" x14ac:dyDescent="0.25"/>
  <cols>
    <col min="1" max="1" width="56.8554687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50.25" customHeight="1" x14ac:dyDescent="0.25">
      <c r="A1" s="71" t="str">
        <f>Dashboard!B21</f>
        <v>Provide appropriate representation at relevant national meetings, events and conferences</v>
      </c>
      <c r="B1" s="72" t="s">
        <v>0</v>
      </c>
      <c r="C1" s="72" t="s">
        <v>1</v>
      </c>
      <c r="D1" s="72" t="s">
        <v>123</v>
      </c>
      <c r="E1" s="72" t="s">
        <v>26</v>
      </c>
      <c r="F1" s="72" t="s">
        <v>27</v>
      </c>
      <c r="G1" s="72" t="s">
        <v>28</v>
      </c>
      <c r="H1" s="73" t="s">
        <v>125</v>
      </c>
    </row>
    <row r="2" spans="1:8" s="27" customFormat="1" ht="39.4" customHeight="1" x14ac:dyDescent="0.25">
      <c r="A2" s="74"/>
      <c r="B2" s="44"/>
      <c r="C2" s="44"/>
      <c r="D2" s="62" t="str">
        <f>IF(COUNTIF(D3:D50,"Limited")&gt;0,"Limited",IF(COUNTIF(D3:D50,"Reasonable")&gt;0,"Reasonable","Substantial"))</f>
        <v>Substantial</v>
      </c>
      <c r="E2" s="46"/>
      <c r="F2" s="47"/>
      <c r="G2" s="46"/>
      <c r="H2" s="75"/>
    </row>
    <row r="3" spans="1:8" ht="39.4" customHeight="1" x14ac:dyDescent="0.25">
      <c r="A3" s="76" t="s">
        <v>100</v>
      </c>
      <c r="B3" s="55"/>
      <c r="C3" s="55"/>
      <c r="D3" s="56"/>
      <c r="E3" s="54"/>
      <c r="F3" s="57"/>
      <c r="G3" s="54"/>
      <c r="H3" s="77"/>
    </row>
    <row r="4" spans="1:8" ht="39.4" customHeight="1" x14ac:dyDescent="0.25">
      <c r="A4" s="78" t="s">
        <v>101</v>
      </c>
      <c r="B4" s="50"/>
      <c r="C4" s="50"/>
      <c r="D4" s="51"/>
      <c r="E4" s="49"/>
      <c r="F4" s="52"/>
      <c r="G4" s="49"/>
      <c r="H4" s="79"/>
    </row>
    <row r="5" spans="1:8" ht="39.4" customHeight="1" x14ac:dyDescent="0.25">
      <c r="A5" s="76" t="s">
        <v>102</v>
      </c>
      <c r="B5" s="55"/>
      <c r="C5" s="55"/>
      <c r="D5" s="56"/>
      <c r="E5" s="54"/>
      <c r="F5" s="57"/>
      <c r="G5" s="54"/>
      <c r="H5" s="77"/>
    </row>
    <row r="6" spans="1:8" ht="39.4" customHeight="1" x14ac:dyDescent="0.25">
      <c r="A6" s="78" t="s">
        <v>103</v>
      </c>
      <c r="B6" s="50"/>
      <c r="C6" s="50"/>
      <c r="D6" s="51"/>
      <c r="E6" s="49"/>
      <c r="F6" s="52"/>
      <c r="G6" s="49"/>
      <c r="H6" s="79"/>
    </row>
    <row r="7" spans="1:8" ht="39.4" customHeight="1" x14ac:dyDescent="0.25">
      <c r="A7" s="76" t="s">
        <v>104</v>
      </c>
      <c r="B7" s="55"/>
      <c r="C7" s="55"/>
      <c r="D7" s="56"/>
      <c r="E7" s="54"/>
      <c r="F7" s="57"/>
      <c r="G7" s="54"/>
      <c r="H7" s="77"/>
    </row>
    <row r="8" spans="1:8" ht="39.4" customHeight="1" x14ac:dyDescent="0.25">
      <c r="A8" s="78" t="s">
        <v>105</v>
      </c>
      <c r="B8" s="50"/>
      <c r="C8" s="50"/>
      <c r="D8" s="51"/>
      <c r="E8" s="49"/>
      <c r="F8" s="52"/>
      <c r="G8" s="49"/>
      <c r="H8" s="79"/>
    </row>
    <row r="9" spans="1:8" ht="39.4" customHeight="1" x14ac:dyDescent="0.25">
      <c r="A9" s="76" t="s">
        <v>106</v>
      </c>
      <c r="B9" s="55"/>
      <c r="C9" s="55"/>
      <c r="D9" s="56"/>
      <c r="E9" s="54"/>
      <c r="F9" s="57"/>
      <c r="G9" s="54"/>
      <c r="H9" s="77"/>
    </row>
    <row r="10" spans="1:8" ht="39.4" customHeight="1" x14ac:dyDescent="0.25">
      <c r="A10" s="78" t="s">
        <v>107</v>
      </c>
      <c r="B10" s="50"/>
      <c r="C10" s="50"/>
      <c r="D10" s="51"/>
      <c r="E10" s="49"/>
      <c r="F10" s="52"/>
      <c r="G10" s="49"/>
      <c r="H10" s="79"/>
    </row>
    <row r="11" spans="1:8" ht="39.4" customHeight="1" x14ac:dyDescent="0.25">
      <c r="A11" s="76" t="s">
        <v>108</v>
      </c>
      <c r="B11" s="55"/>
      <c r="C11" s="55"/>
      <c r="D11" s="56"/>
      <c r="E11" s="54"/>
      <c r="F11" s="57"/>
      <c r="G11" s="54"/>
      <c r="H11" s="77"/>
    </row>
    <row r="12" spans="1:8" ht="39.4" customHeight="1" x14ac:dyDescent="0.25">
      <c r="A12" s="80" t="s">
        <v>109</v>
      </c>
      <c r="B12" s="81"/>
      <c r="C12" s="81"/>
      <c r="D12" s="82"/>
      <c r="E12" s="83"/>
      <c r="F12" s="84"/>
      <c r="G12" s="83"/>
      <c r="H12" s="85"/>
    </row>
  </sheetData>
  <conditionalFormatting sqref="B2:B12">
    <cfRule type="cellIs" dxfId="15" priority="7" operator="equal">
      <formula>"Low"</formula>
    </cfRule>
    <cfRule type="cellIs" dxfId="14" priority="8" operator="equal">
      <formula>"Medium"</formula>
    </cfRule>
  </conditionalFormatting>
  <conditionalFormatting sqref="B2:C12">
    <cfRule type="cellIs" dxfId="13" priority="6" operator="equal">
      <formula>"High"</formula>
    </cfRule>
  </conditionalFormatting>
  <conditionalFormatting sqref="C2:C12">
    <cfRule type="cellIs" dxfId="12" priority="4" operator="equal">
      <formula>"Low"</formula>
    </cfRule>
    <cfRule type="cellIs" dxfId="1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9F4C332D-1A1B-4BD7-8714-695C56A4F518}">
            <xm:f>Lists!$C$4</xm:f>
            <x14:dxf>
              <font>
                <color auto="1"/>
              </font>
              <fill>
                <patternFill>
                  <bgColor rgb="FFFF3300"/>
                </patternFill>
              </fill>
            </x14:dxf>
          </x14:cfRule>
          <x14:cfRule type="cellIs" priority="2" operator="equal" id="{2C9A0223-5ACE-4528-9590-F6C9B82740AA}">
            <xm:f>Lists!$C$3</xm:f>
            <x14:dxf>
              <font>
                <color auto="1"/>
              </font>
              <fill>
                <patternFill>
                  <bgColor rgb="FFFFC000"/>
                </patternFill>
              </fill>
            </x14:dxf>
          </x14:cfRule>
          <x14:cfRule type="cellIs" priority="3" operator="equal" id="{556D318D-3910-4458-B851-2AF3F14224C6}">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EE03F337-C2FB-40AB-82F3-28E8D08DB953}">
          <x14:formula1>
            <xm:f>Lists!$C$2:$C$4</xm:f>
          </x14:formula1>
          <xm:sqref>D3:D50</xm:sqref>
        </x14:dataValidation>
        <x14:dataValidation type="list" allowBlank="1" showInputMessage="1" showErrorMessage="1" xr:uid="{7CF32DC5-9E94-4433-9458-BEF850214BD0}">
          <x14:formula1>
            <xm:f>Lists!$B$2:$B$4</xm:f>
          </x14:formula1>
          <xm:sqref>C2:C50</xm:sqref>
        </x14:dataValidation>
        <x14:dataValidation type="list" allowBlank="1" showInputMessage="1" showErrorMessage="1" xr:uid="{CB587238-3A58-4743-8D8F-186BCF390787}">
          <x14:formula1>
            <xm:f>Lists!$A$2:$A$4</xm:f>
          </x14:formula1>
          <xm:sqref>B2:B50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A2EE7-0C64-4D5C-A5C5-02A53B128BDE}">
  <sheetPr codeName="Sheet12">
    <tabColor rgb="FFFFC000"/>
  </sheetPr>
  <dimension ref="A1:H12"/>
  <sheetViews>
    <sheetView workbookViewId="0">
      <selection activeCell="B3" sqref="B3"/>
    </sheetView>
  </sheetViews>
  <sheetFormatPr defaultColWidth="9" defaultRowHeight="39.4" customHeight="1" x14ac:dyDescent="0.25"/>
  <cols>
    <col min="1" max="1" width="56.8554687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129" customHeight="1" x14ac:dyDescent="0.25">
      <c r="A1" s="71" t="str">
        <f>Dashboard!B22</f>
        <v>Ensure that both managers who are responsible for emergency response driving and those working as driving instructors, contribute to the continual improvement of driver training standards. They do this by communicating and sharing learning and experiences with the NFCC network of fire and rescue service driving instructors and centres through engagement with the relevant forums</v>
      </c>
      <c r="B1" s="72" t="s">
        <v>0</v>
      </c>
      <c r="C1" s="72" t="s">
        <v>1</v>
      </c>
      <c r="D1" s="72" t="s">
        <v>123</v>
      </c>
      <c r="E1" s="72" t="s">
        <v>26</v>
      </c>
      <c r="F1" s="72" t="s">
        <v>27</v>
      </c>
      <c r="G1" s="72" t="s">
        <v>28</v>
      </c>
      <c r="H1" s="73" t="s">
        <v>125</v>
      </c>
    </row>
    <row r="2" spans="1:8" s="27" customFormat="1" ht="39.4" customHeight="1" x14ac:dyDescent="0.25">
      <c r="A2" s="74"/>
      <c r="B2" s="44"/>
      <c r="C2" s="44"/>
      <c r="D2" s="62" t="str">
        <f>IF(COUNTIF(D3:D50,"Limited")&gt;0,"Limited",IF(COUNTIF(D3:D50,"Reasonable")&gt;0,"Reasonable","Substantial"))</f>
        <v>Substantial</v>
      </c>
      <c r="E2" s="46"/>
      <c r="F2" s="47"/>
      <c r="G2" s="46"/>
      <c r="H2" s="75"/>
    </row>
    <row r="3" spans="1:8" ht="39.4" customHeight="1" x14ac:dyDescent="0.25">
      <c r="A3" s="76" t="s">
        <v>110</v>
      </c>
      <c r="B3" s="55"/>
      <c r="C3" s="55"/>
      <c r="D3" s="56"/>
      <c r="E3" s="54"/>
      <c r="F3" s="57"/>
      <c r="G3" s="54"/>
      <c r="H3" s="77"/>
    </row>
    <row r="4" spans="1:8" ht="39.4" customHeight="1" x14ac:dyDescent="0.25">
      <c r="A4" s="78" t="s">
        <v>111</v>
      </c>
      <c r="B4" s="50"/>
      <c r="C4" s="50"/>
      <c r="D4" s="51"/>
      <c r="E4" s="49"/>
      <c r="F4" s="52"/>
      <c r="G4" s="49"/>
      <c r="H4" s="79"/>
    </row>
    <row r="5" spans="1:8" ht="39.4" customHeight="1" x14ac:dyDescent="0.25">
      <c r="A5" s="76" t="s">
        <v>112</v>
      </c>
      <c r="B5" s="55"/>
      <c r="C5" s="55"/>
      <c r="D5" s="56"/>
      <c r="E5" s="54"/>
      <c r="F5" s="57"/>
      <c r="G5" s="54"/>
      <c r="H5" s="77"/>
    </row>
    <row r="6" spans="1:8" ht="39.4" customHeight="1" x14ac:dyDescent="0.25">
      <c r="A6" s="78" t="s">
        <v>113</v>
      </c>
      <c r="B6" s="50"/>
      <c r="C6" s="50"/>
      <c r="D6" s="51"/>
      <c r="E6" s="49"/>
      <c r="F6" s="52"/>
      <c r="G6" s="49"/>
      <c r="H6" s="79"/>
    </row>
    <row r="7" spans="1:8" ht="39.4" customHeight="1" x14ac:dyDescent="0.25">
      <c r="A7" s="76" t="s">
        <v>114</v>
      </c>
      <c r="B7" s="55"/>
      <c r="C7" s="55"/>
      <c r="D7" s="56"/>
      <c r="E7" s="54"/>
      <c r="F7" s="57"/>
      <c r="G7" s="54"/>
      <c r="H7" s="77"/>
    </row>
    <row r="8" spans="1:8" ht="39.4" customHeight="1" x14ac:dyDescent="0.25">
      <c r="A8" s="78" t="s">
        <v>115</v>
      </c>
      <c r="B8" s="50"/>
      <c r="C8" s="50"/>
      <c r="D8" s="51"/>
      <c r="E8" s="49"/>
      <c r="F8" s="52"/>
      <c r="G8" s="49"/>
      <c r="H8" s="79"/>
    </row>
    <row r="9" spans="1:8" ht="39.4" customHeight="1" x14ac:dyDescent="0.25">
      <c r="A9" s="76" t="s">
        <v>116</v>
      </c>
      <c r="B9" s="55"/>
      <c r="C9" s="55"/>
      <c r="D9" s="56"/>
      <c r="E9" s="54"/>
      <c r="F9" s="57"/>
      <c r="G9" s="54"/>
      <c r="H9" s="77"/>
    </row>
    <row r="10" spans="1:8" ht="39.4" customHeight="1" x14ac:dyDescent="0.25">
      <c r="A10" s="78" t="s">
        <v>117</v>
      </c>
      <c r="B10" s="50"/>
      <c r="C10" s="50"/>
      <c r="D10" s="51"/>
      <c r="E10" s="49"/>
      <c r="F10" s="52"/>
      <c r="G10" s="49"/>
      <c r="H10" s="79"/>
    </row>
    <row r="11" spans="1:8" ht="39.4" customHeight="1" x14ac:dyDescent="0.25">
      <c r="A11" s="76" t="s">
        <v>118</v>
      </c>
      <c r="B11" s="55"/>
      <c r="C11" s="55"/>
      <c r="D11" s="56"/>
      <c r="E11" s="54"/>
      <c r="F11" s="57"/>
      <c r="G11" s="54"/>
      <c r="H11" s="77"/>
    </row>
    <row r="12" spans="1:8" ht="39.4" customHeight="1" x14ac:dyDescent="0.25">
      <c r="A12" s="80" t="s">
        <v>119</v>
      </c>
      <c r="B12" s="81"/>
      <c r="C12" s="81"/>
      <c r="D12" s="82"/>
      <c r="E12" s="83"/>
      <c r="F12" s="84"/>
      <c r="G12" s="83"/>
      <c r="H12" s="85"/>
    </row>
  </sheetData>
  <conditionalFormatting sqref="B2:B12">
    <cfRule type="cellIs" dxfId="7" priority="7" operator="equal">
      <formula>"Low"</formula>
    </cfRule>
    <cfRule type="cellIs" dxfId="6" priority="8" operator="equal">
      <formula>"Medium"</formula>
    </cfRule>
  </conditionalFormatting>
  <conditionalFormatting sqref="B2:C12">
    <cfRule type="cellIs" dxfId="5" priority="6" operator="equal">
      <formula>"High"</formula>
    </cfRule>
  </conditionalFormatting>
  <conditionalFormatting sqref="C2:C12">
    <cfRule type="cellIs" dxfId="4" priority="4" operator="equal">
      <formula>"Low"</formula>
    </cfRule>
    <cfRule type="cellIs" dxfId="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12DBDDB1-F94D-407F-B575-E68A14C81DEA}">
            <xm:f>Lists!$C$4</xm:f>
            <x14:dxf>
              <font>
                <color auto="1"/>
              </font>
              <fill>
                <patternFill>
                  <bgColor rgb="FFFF3300"/>
                </patternFill>
              </fill>
            </x14:dxf>
          </x14:cfRule>
          <x14:cfRule type="cellIs" priority="2" operator="equal" id="{A9CA8609-53B4-4BF4-AA8C-ABD0F079FBC1}">
            <xm:f>Lists!$C$3</xm:f>
            <x14:dxf>
              <font>
                <color auto="1"/>
              </font>
              <fill>
                <patternFill>
                  <bgColor rgb="FFFFC000"/>
                </patternFill>
              </fill>
            </x14:dxf>
          </x14:cfRule>
          <x14:cfRule type="cellIs" priority="3" operator="equal" id="{1F0B435E-9C71-46B0-A8E5-A79BA08D334C}">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797EA50B-BE5F-4CAD-B728-545B5F0D0330}">
          <x14:formula1>
            <xm:f>Lists!$A$2:$A$4</xm:f>
          </x14:formula1>
          <xm:sqref>B2:B50</xm:sqref>
        </x14:dataValidation>
        <x14:dataValidation type="list" allowBlank="1" showInputMessage="1" showErrorMessage="1" xr:uid="{3AB7AB86-8C3A-43DF-85EB-FB238D980055}">
          <x14:formula1>
            <xm:f>Lists!$B$2:$B$4</xm:f>
          </x14:formula1>
          <xm:sqref>C2:C50</xm:sqref>
        </x14:dataValidation>
        <x14:dataValidation type="list" allowBlank="1" showInputMessage="1" showErrorMessage="1" xr:uid="{D93314F9-D40F-4196-BB0E-8E23F925414B}">
          <x14:formula1>
            <xm:f>Lists!$C$2:$C$4</xm:f>
          </x14:formula1>
          <xm:sqref>D3:D50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009-AD79-4D75-87D9-FC501CF1BB20}">
  <sheetPr codeName="Sheet1"/>
  <dimension ref="A1:X24"/>
  <sheetViews>
    <sheetView workbookViewId="0">
      <selection activeCell="C34" sqref="C34"/>
    </sheetView>
  </sheetViews>
  <sheetFormatPr defaultRowHeight="15" x14ac:dyDescent="0.25"/>
  <cols>
    <col min="1" max="1" width="11.85546875" customWidth="1"/>
    <col min="2" max="2" width="18" customWidth="1"/>
    <col min="3" max="3" width="21" customWidth="1"/>
    <col min="4" max="4" width="17.42578125" customWidth="1"/>
    <col min="5" max="20" width="9.5703125" customWidth="1"/>
  </cols>
  <sheetData>
    <row r="1" spans="1:24" x14ac:dyDescent="0.25">
      <c r="A1" s="1" t="s">
        <v>0</v>
      </c>
      <c r="B1" s="1" t="s">
        <v>1</v>
      </c>
      <c r="C1" s="1" t="s">
        <v>123</v>
      </c>
    </row>
    <row r="2" spans="1:24" x14ac:dyDescent="0.25">
      <c r="A2" t="s">
        <v>2</v>
      </c>
      <c r="B2" t="s">
        <v>2</v>
      </c>
      <c r="C2" t="s">
        <v>120</v>
      </c>
    </row>
    <row r="3" spans="1:24" x14ac:dyDescent="0.25">
      <c r="A3" t="s">
        <v>3</v>
      </c>
      <c r="B3" t="s">
        <v>3</v>
      </c>
      <c r="C3" t="s">
        <v>121</v>
      </c>
    </row>
    <row r="4" spans="1:24" x14ac:dyDescent="0.25">
      <c r="A4" t="s">
        <v>4</v>
      </c>
      <c r="B4" t="s">
        <v>4</v>
      </c>
      <c r="C4" t="s">
        <v>122</v>
      </c>
    </row>
    <row r="7" spans="1:24" x14ac:dyDescent="0.25">
      <c r="D7" s="3" t="s">
        <v>5</v>
      </c>
      <c r="E7" s="3" t="s">
        <v>6</v>
      </c>
      <c r="F7" s="3" t="s">
        <v>7</v>
      </c>
      <c r="G7" s="3" t="s">
        <v>8</v>
      </c>
      <c r="H7" s="3" t="s">
        <v>9</v>
      </c>
      <c r="I7" s="3" t="s">
        <v>10</v>
      </c>
      <c r="J7" s="3" t="s">
        <v>11</v>
      </c>
      <c r="K7" s="3" t="s">
        <v>12</v>
      </c>
      <c r="L7" s="3" t="s">
        <v>13</v>
      </c>
      <c r="M7" s="3" t="s">
        <v>14</v>
      </c>
      <c r="N7" s="3" t="s">
        <v>15</v>
      </c>
      <c r="O7" s="3" t="s">
        <v>16</v>
      </c>
      <c r="P7" s="3" t="s">
        <v>124</v>
      </c>
      <c r="Q7" s="3" t="s">
        <v>137</v>
      </c>
      <c r="R7" s="3" t="s">
        <v>138</v>
      </c>
      <c r="S7" s="3" t="s">
        <v>139</v>
      </c>
      <c r="T7" s="3" t="s">
        <v>140</v>
      </c>
      <c r="U7" s="3" t="s">
        <v>141</v>
      </c>
      <c r="V7" s="3" t="s">
        <v>142</v>
      </c>
      <c r="W7" s="3" t="s">
        <v>143</v>
      </c>
      <c r="X7" s="3" t="s">
        <v>144</v>
      </c>
    </row>
    <row r="8" spans="1:24" x14ac:dyDescent="0.25">
      <c r="D8" s="4">
        <f>IF('Criteria 1'!$D$2="Substantial",1,IF('Criteria 1'!$D$2="Reasonable",2,IF('Criteria 1'!$D$2="Limited",3,0)))</f>
        <v>1</v>
      </c>
      <c r="E8" s="4">
        <f>IF('Criteria 2'!$D$2="Substantial",1,IF('Criteria 2'!$D$2="Reasonable",2,IF('Criteria 2'!$D$2="Limited",3,0)))</f>
        <v>1</v>
      </c>
      <c r="F8" s="4">
        <f>IF('Criteria 3'!$D$2="Substantial",1,IF('Criteria 3'!$D$2="Reasonable",2,IF('Criteria 3'!$D$2="Limited",3,0)))</f>
        <v>1</v>
      </c>
      <c r="G8" s="4">
        <f>IF('Criteria 4'!$D$2="Substantial",1,IF('Criteria 4'!$D$2="Reasonable",2,IF('Criteria 4'!$D$2="Limited",3,0)))</f>
        <v>1</v>
      </c>
      <c r="H8" s="4">
        <f>IF('Criteria 5'!$D$2="Substantial",1,IF('Criteria 5'!$D$2="Reasonable",2,IF('Criteria 5'!$D$2="Limited",3,0)))</f>
        <v>1</v>
      </c>
      <c r="I8" s="4">
        <f>IF('Criteria 6'!$D$2="Substantial",1,IF('Criteria 6'!$D$2="Reasonable",2,IF('Criteria 6'!$D$2="Limited",3,0)))</f>
        <v>1</v>
      </c>
      <c r="J8" s="4">
        <f>IF('Criteria 7'!$D$2="Substantial",1,IF('Criteria 7'!$D$2="Reasonable",2,IF('Criteria 7'!$D$2="Limited",3,0)))</f>
        <v>1</v>
      </c>
      <c r="K8" s="4">
        <f>IF('Criteria 8'!$D$2="Substantial",1,IF('Criteria 8'!$D$2="Reasonable",2,IF('Criteria 8'!$D$2="Limited",3,0)))</f>
        <v>1</v>
      </c>
      <c r="L8" s="4">
        <f>IF('Criteria 9'!$D$2="Substantial",1,IF('Criteria 9'!$D$2="Reasonable",2,IF('Criteria 9'!$D$2="Limited",3,0)))</f>
        <v>1</v>
      </c>
      <c r="M8" s="4" t="e">
        <f>IF(#REF!="Substantial",1,IF(#REF!="Reasonable",2,IF(#REF!="Limited",3,0)))</f>
        <v>#REF!</v>
      </c>
      <c r="N8" s="4" t="e">
        <f>IF(#REF!="Substantial",1,IF(#REF!="Reasonable",2,IF(#REF!="Limited",3,0)))</f>
        <v>#REF!</v>
      </c>
      <c r="O8" s="4" t="e">
        <f>IF(#REF!="Substantial",1,IF(#REF!="Reasonable",2,IF(#REF!="Limited",3,0)))</f>
        <v>#REF!</v>
      </c>
      <c r="P8" s="4" t="e">
        <f>IF(#REF!="Substantial",1,IF(#REF!="Reasonable",2,IF(#REF!="Limited",3,0)))</f>
        <v>#REF!</v>
      </c>
      <c r="Q8" s="4" t="e">
        <f>IF(#REF!="Substantial",1,IF(#REF!="Reasonable",2,IF(#REF!="Limited",3,0)))</f>
        <v>#REF!</v>
      </c>
      <c r="R8" s="4" t="e">
        <f>IF(#REF!="Substantial",1,IF(#REF!="Reasonable",2,IF(#REF!="Limited",3,0)))</f>
        <v>#REF!</v>
      </c>
      <c r="S8" s="4" t="e">
        <f>IF(#REF!="Substantial",1,IF(#REF!="Reasonable",2,IF(#REF!="Limited",3,0)))</f>
        <v>#REF!</v>
      </c>
      <c r="T8" s="4" t="e">
        <f>IF(#REF!="Substantial",1,IF(#REF!="Reasonable",2,IF(#REF!="Limited",3,0)))</f>
        <v>#REF!</v>
      </c>
      <c r="U8" s="4" t="e">
        <f>IF(#REF!="Substantial",1,IF(#REF!="Reasonable",2,IF(#REF!="Limited",3,0)))</f>
        <v>#REF!</v>
      </c>
      <c r="V8" s="4" t="e">
        <f>IF(#REF!="Substantial",1,IF(#REF!="Reasonable",2,IF(#REF!="Limited",3,0)))</f>
        <v>#REF!</v>
      </c>
      <c r="W8" s="4" t="e">
        <f>IF(#REF!="Substantial",1,IF(#REF!="Reasonable",2,IF(#REF!="Limited",3,0)))</f>
        <v>#REF!</v>
      </c>
      <c r="X8" s="4" t="e">
        <f>IF(#REF!="Substantial",1,IF(#REF!="Reasonable",2,IF(#REF!="Limited",3,0)))</f>
        <v>#REF!</v>
      </c>
    </row>
    <row r="9" spans="1:24" x14ac:dyDescent="0.25">
      <c r="A9" s="20"/>
    </row>
    <row r="10" spans="1:24" x14ac:dyDescent="0.25">
      <c r="A10" s="20"/>
      <c r="D10" s="21" t="s">
        <v>120</v>
      </c>
      <c r="E10" s="22">
        <f>COUNTIF($D$8:$T$8,1)</f>
        <v>9</v>
      </c>
    </row>
    <row r="11" spans="1:24" x14ac:dyDescent="0.25">
      <c r="A11" s="20"/>
      <c r="D11" s="21" t="s">
        <v>121</v>
      </c>
      <c r="E11" s="23">
        <f>COUNTIF($D$8:$T$8,2)</f>
        <v>0</v>
      </c>
    </row>
    <row r="12" spans="1:24" x14ac:dyDescent="0.25">
      <c r="A12" s="20"/>
      <c r="D12" s="21" t="s">
        <v>122</v>
      </c>
      <c r="E12" s="24">
        <f>COUNTIF($D$8:$T$8,3)</f>
        <v>0</v>
      </c>
    </row>
    <row r="13" spans="1:24" x14ac:dyDescent="0.25">
      <c r="A13" s="20"/>
    </row>
    <row r="14" spans="1:24" x14ac:dyDescent="0.25">
      <c r="A14" s="20"/>
    </row>
    <row r="15" spans="1:24" x14ac:dyDescent="0.25">
      <c r="A15" s="20"/>
    </row>
    <row r="16" spans="1:24" x14ac:dyDescent="0.25">
      <c r="A16" s="20"/>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sheetData>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D00B4-0208-4F33-B426-0224EE6FE99E}">
  <sheetPr>
    <tabColor rgb="FF00B050"/>
  </sheetPr>
  <dimension ref="A1:H12"/>
  <sheetViews>
    <sheetView tabSelected="1" zoomScaleNormal="100" workbookViewId="0">
      <selection activeCell="B2" sqref="B2"/>
    </sheetView>
  </sheetViews>
  <sheetFormatPr defaultRowHeight="15" x14ac:dyDescent="0.25"/>
  <cols>
    <col min="1" max="1" width="12" customWidth="1"/>
    <col min="2" max="2" width="78" customWidth="1"/>
    <col min="3" max="4" width="11.140625" customWidth="1"/>
    <col min="5" max="5" width="43.140625" style="95" customWidth="1"/>
    <col min="6" max="6" width="43" style="95" customWidth="1"/>
    <col min="7" max="7" width="43.28515625" style="95" customWidth="1"/>
    <col min="8" max="8" width="63.140625" style="95" customWidth="1"/>
  </cols>
  <sheetData>
    <row r="1" spans="1:8" s="2" customFormat="1" ht="26.25" customHeight="1" x14ac:dyDescent="0.25">
      <c r="A1" s="97"/>
      <c r="B1" s="96">
        <f>Dashboard!I4</f>
        <v>0</v>
      </c>
      <c r="C1" s="102" t="s">
        <v>136</v>
      </c>
      <c r="D1" s="103"/>
      <c r="E1" s="103"/>
      <c r="F1" s="103"/>
      <c r="G1" s="104"/>
      <c r="H1" s="98"/>
    </row>
    <row r="2" spans="1:8" s="89" customFormat="1" ht="63.75" customHeight="1" x14ac:dyDescent="0.25">
      <c r="A2" s="86" t="s">
        <v>22</v>
      </c>
      <c r="B2" s="86" t="s">
        <v>23</v>
      </c>
      <c r="C2" s="86" t="s">
        <v>0</v>
      </c>
      <c r="D2" s="86" t="s">
        <v>1</v>
      </c>
      <c r="E2" s="87" t="s">
        <v>128</v>
      </c>
      <c r="F2" s="87" t="s">
        <v>129</v>
      </c>
      <c r="G2" s="87" t="s">
        <v>130</v>
      </c>
      <c r="H2" s="88" t="s">
        <v>131</v>
      </c>
    </row>
    <row r="3" spans="1:8" s="93" customFormat="1" ht="110.25" customHeight="1" x14ac:dyDescent="0.25">
      <c r="A3" s="90"/>
      <c r="B3" s="90"/>
      <c r="C3" s="90"/>
      <c r="D3" s="90"/>
      <c r="E3" s="91" t="s">
        <v>132</v>
      </c>
      <c r="F3" s="91" t="s">
        <v>133</v>
      </c>
      <c r="G3" s="92" t="s">
        <v>134</v>
      </c>
      <c r="H3" s="91" t="s">
        <v>135</v>
      </c>
    </row>
    <row r="4" spans="1:8" ht="44.25" customHeight="1" x14ac:dyDescent="0.25">
      <c r="A4" s="101">
        <f>Dashboard!A14</f>
        <v>1</v>
      </c>
      <c r="B4" s="27" t="str">
        <f>Dashboard!B14</f>
        <v>Have a strategic approach to ensure that it can continue to deliver an emergency response in line with the risks outlined in its Community Risk Management Plan</v>
      </c>
      <c r="C4" s="99"/>
      <c r="D4" s="99"/>
      <c r="E4" s="94"/>
      <c r="F4" s="94"/>
      <c r="G4" s="94"/>
      <c r="H4" s="94"/>
    </row>
    <row r="5" spans="1:8" ht="76.5" customHeight="1" x14ac:dyDescent="0.25">
      <c r="A5" s="101">
        <f>Dashboard!A15</f>
        <v>2</v>
      </c>
      <c r="B5" s="27" t="str">
        <f>Dashboard!B15</f>
        <v xml:space="preserve">Comply with legislation and regulations that apply to emergency response driving. </v>
      </c>
      <c r="C5" s="99"/>
      <c r="D5" s="99"/>
      <c r="E5" s="94"/>
      <c r="F5" s="94"/>
      <c r="G5" s="94"/>
      <c r="H5" s="94"/>
    </row>
    <row r="6" spans="1:8" ht="73.5" customHeight="1" x14ac:dyDescent="0.25">
      <c r="A6" s="101">
        <f>Dashboard!A16</f>
        <v>3</v>
      </c>
      <c r="B6" s="27" t="str">
        <f>Dashboard!B16</f>
        <v>Give due regard to relevant National Guidance to support instructor and driver training including the NFCC Emergency Response Driver and Instructor Framework.</v>
      </c>
      <c r="C6" s="99"/>
      <c r="D6" s="99"/>
      <c r="E6" s="94"/>
      <c r="F6" s="94"/>
      <c r="G6" s="94"/>
      <c r="H6" s="94"/>
    </row>
    <row r="7" spans="1:8" ht="49.5" customHeight="1" x14ac:dyDescent="0.25">
      <c r="A7" s="101">
        <f>Dashboard!A17</f>
        <v>4</v>
      </c>
      <c r="B7" s="27" t="str">
        <f>Dashboard!B17</f>
        <v>Ensure that records of driver competency and revalidation training are kept and maintained</v>
      </c>
      <c r="C7" s="99"/>
      <c r="D7" s="99"/>
      <c r="E7" s="94"/>
      <c r="F7" s="94"/>
      <c r="G7" s="94"/>
      <c r="H7" s="94"/>
    </row>
    <row r="8" spans="1:8" ht="39.75" customHeight="1" x14ac:dyDescent="0.25">
      <c r="A8" s="101">
        <f>Dashboard!A18</f>
        <v>5</v>
      </c>
      <c r="B8" s="27" t="str">
        <f>Dashboard!B18</f>
        <v xml:space="preserve">Ensure that their driver training provision is periodically independently quality assured </v>
      </c>
      <c r="C8" s="99"/>
      <c r="D8" s="99"/>
      <c r="E8" s="94"/>
      <c r="F8" s="94"/>
      <c r="G8" s="94"/>
      <c r="H8" s="94"/>
    </row>
    <row r="9" spans="1:8" ht="51" customHeight="1" x14ac:dyDescent="0.25">
      <c r="A9" s="101">
        <f>Dashboard!A19</f>
        <v>6</v>
      </c>
      <c r="B9" s="27" t="str">
        <f>Dashboard!B19</f>
        <v xml:space="preserve">Deliver inclusive and accessible training, recognising that every workforce, community and group has different and diverse needs </v>
      </c>
      <c r="C9" s="99"/>
      <c r="D9" s="99"/>
      <c r="E9" s="94"/>
      <c r="F9" s="94"/>
      <c r="G9" s="94"/>
      <c r="H9" s="94"/>
    </row>
    <row r="10" spans="1:8" ht="48" customHeight="1" x14ac:dyDescent="0.25">
      <c r="A10" s="101">
        <f>Dashboard!A20</f>
        <v>7</v>
      </c>
      <c r="B10" s="27" t="str">
        <f>Dashboard!B20</f>
        <v>Support the national Driver Training Advisory Group (DTAG) through regional structures</v>
      </c>
      <c r="C10" s="99"/>
      <c r="D10" s="99"/>
      <c r="E10" s="94"/>
      <c r="F10" s="94"/>
      <c r="G10" s="94"/>
      <c r="H10" s="94"/>
    </row>
    <row r="11" spans="1:8" ht="43.5" customHeight="1" x14ac:dyDescent="0.25">
      <c r="A11" s="101">
        <f>Dashboard!A21</f>
        <v>8</v>
      </c>
      <c r="B11" s="27" t="str">
        <f>Dashboard!B21</f>
        <v>Provide appropriate representation at relevant national meetings, events and conferences</v>
      </c>
      <c r="C11" s="99"/>
      <c r="D11" s="99"/>
      <c r="E11" s="94"/>
      <c r="F11" s="94"/>
      <c r="G11" s="94"/>
      <c r="H11" s="94"/>
    </row>
    <row r="12" spans="1:8" ht="73.5" customHeight="1" x14ac:dyDescent="0.25">
      <c r="A12" s="101">
        <f>Dashboard!A22</f>
        <v>9</v>
      </c>
      <c r="B12" s="27" t="str">
        <f>Dashboard!B22</f>
        <v>Ensure that both managers who are responsible for emergency response driving and those working as driving instructors, contribute to the continual improvement of driver training standards. They do this by communicating and sharing learning and experiences with the NFCC network of fire and rescue service driving instructors and centres through engagement with the relevant forums</v>
      </c>
      <c r="C12" s="99"/>
      <c r="D12" s="99"/>
      <c r="E12" s="94"/>
      <c r="F12" s="94"/>
      <c r="G12" s="94"/>
      <c r="H12" s="94"/>
    </row>
  </sheetData>
  <sheetProtection formatCells="0" formatColumns="0" formatRows="0" insertColumns="0" insertRows="0" insertHyperlinks="0" deleteColumns="0" deleteRows="0" sort="0" autoFilter="0" pivotTables="0"/>
  <mergeCells count="1">
    <mergeCell ref="C1:G1"/>
  </mergeCells>
  <phoneticPr fontId="2" type="noConversion"/>
  <pageMargins left="0.70866141732283472" right="0.70866141732283472" top="0.74803149606299213" bottom="0.74803149606299213" header="0.31496062992125984" footer="0.31496062992125984"/>
  <pageSetup paperSize="8" scale="65" orientation="landscape" horizontalDpi="4294967293"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1" operator="containsText" id="{AE8CA039-6867-4718-89F4-7606AD76853F}">
            <xm:f>NOT(ISERROR(SEARCH(#REF!,E3)))</xm:f>
            <xm:f>#REF!</xm:f>
            <x14:dxf>
              <fill>
                <patternFill>
                  <bgColor theme="4" tint="0.79998168889431442"/>
                </patternFill>
              </fill>
            </x14:dxf>
          </x14:cfRule>
          <x14:cfRule type="containsText" priority="2" operator="containsText" id="{59660CCF-B040-4FE7-A02E-3FAEC64CA145}">
            <xm:f>NOT(ISERROR(SEARCH(#REF!,E3)))</xm:f>
            <xm:f>#REF!</xm:f>
            <x14:dxf>
              <fill>
                <patternFill>
                  <bgColor theme="4" tint="0.39994506668294322"/>
                </patternFill>
              </fill>
            </x14:dxf>
          </x14:cfRule>
          <x14:cfRule type="containsText" priority="3" operator="containsText" id="{3D48447D-44CB-468D-A5C9-493BC18C87D3}">
            <xm:f>NOT(ISERROR(SEARCH(#REF!,E3)))</xm:f>
            <xm:f>#REF!</xm:f>
            <x14:dxf>
              <font>
                <color theme="0"/>
              </font>
              <fill>
                <patternFill>
                  <bgColor theme="4" tint="-0.24994659260841701"/>
                </patternFill>
              </fill>
            </x14:dxf>
          </x14:cfRule>
          <xm:sqref>E3:F12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8519A8B3-7738-4F8B-91D1-721FAA6317B0}">
          <x14:formula1>
            <xm:f>Lists!$A$2:$A$4</xm:f>
          </x14:formula1>
          <xm:sqref>C4:C12</xm:sqref>
        </x14:dataValidation>
        <x14:dataValidation type="list" allowBlank="1" showInputMessage="1" showErrorMessage="1" xr:uid="{7A979CC6-C158-46AA-8D3D-04C4DCC3C0A5}">
          <x14:formula1>
            <xm:f>Lists!$B$2:$B$4</xm:f>
          </x14:formula1>
          <xm:sqref>D4:D12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84F68-EC5C-4D2A-94C7-582ACBA06F91}">
  <sheetPr codeName="Sheet3">
    <tabColor rgb="FF0070C0"/>
  </sheetPr>
  <dimension ref="A2:L24"/>
  <sheetViews>
    <sheetView showGridLines="0" zoomScale="140" zoomScaleNormal="140" workbookViewId="0">
      <selection activeCell="B26" sqref="B26"/>
    </sheetView>
  </sheetViews>
  <sheetFormatPr defaultColWidth="9" defaultRowHeight="18" customHeight="1" x14ac:dyDescent="0.25"/>
  <cols>
    <col min="1" max="1" width="9" style="2"/>
    <col min="2" max="2" width="53.5703125" style="2" customWidth="1"/>
    <col min="3" max="11" width="8.7109375" style="2" customWidth="1"/>
    <col min="12" max="16384" width="9" style="2"/>
  </cols>
  <sheetData>
    <row r="2" spans="1:12" ht="25.5" customHeight="1" x14ac:dyDescent="0.25"/>
    <row r="4" spans="1:12" ht="21.75" customHeight="1" x14ac:dyDescent="0.25">
      <c r="E4" s="105" t="s">
        <v>127</v>
      </c>
      <c r="F4" s="105"/>
      <c r="G4" s="105"/>
      <c r="H4" s="39"/>
      <c r="I4" s="106"/>
      <c r="J4" s="107"/>
      <c r="K4" s="107"/>
      <c r="L4" s="108"/>
    </row>
    <row r="5" spans="1:12" ht="18" customHeight="1" thickBot="1" x14ac:dyDescent="0.3"/>
    <row r="6" spans="1:12" ht="20.65" customHeight="1" thickTop="1" thickBot="1" x14ac:dyDescent="0.3">
      <c r="B6" s="125" t="s">
        <v>17</v>
      </c>
      <c r="C6" s="125"/>
      <c r="D6" s="125"/>
      <c r="E6" s="125"/>
      <c r="F6" s="125"/>
      <c r="G6" s="125"/>
      <c r="I6" s="115" t="s">
        <v>126</v>
      </c>
      <c r="J6" s="116"/>
      <c r="K6" s="116"/>
      <c r="L6" s="117"/>
    </row>
    <row r="7" spans="1:12" ht="20.65" customHeight="1" thickBot="1" x14ac:dyDescent="0.3">
      <c r="B7" s="19" t="s">
        <v>18</v>
      </c>
      <c r="C7" s="124"/>
      <c r="D7" s="124"/>
      <c r="E7" s="124"/>
      <c r="F7" s="124"/>
      <c r="G7" s="124"/>
      <c r="I7" s="118"/>
      <c r="J7" s="119"/>
      <c r="K7" s="119"/>
      <c r="L7" s="120"/>
    </row>
    <row r="8" spans="1:12" ht="20.65" customHeight="1" thickBot="1" x14ac:dyDescent="0.3">
      <c r="B8" s="19" t="s">
        <v>19</v>
      </c>
      <c r="C8" s="124"/>
      <c r="D8" s="124"/>
      <c r="E8" s="124"/>
      <c r="F8" s="124"/>
      <c r="G8" s="124"/>
      <c r="I8" s="118"/>
      <c r="J8" s="119"/>
      <c r="K8" s="119"/>
      <c r="L8" s="120"/>
    </row>
    <row r="9" spans="1:12" ht="20.65" customHeight="1" thickBot="1" x14ac:dyDescent="0.3">
      <c r="B9" s="19" t="s">
        <v>20</v>
      </c>
      <c r="C9" s="124"/>
      <c r="D9" s="124"/>
      <c r="E9" s="124"/>
      <c r="F9" s="124"/>
      <c r="G9" s="124"/>
      <c r="I9" s="118"/>
      <c r="J9" s="119"/>
      <c r="K9" s="119"/>
      <c r="L9" s="120"/>
    </row>
    <row r="10" spans="1:12" ht="20.65" customHeight="1" thickBot="1" x14ac:dyDescent="0.3">
      <c r="B10" s="19" t="s">
        <v>21</v>
      </c>
      <c r="C10" s="124"/>
      <c r="D10" s="124"/>
      <c r="E10" s="124"/>
      <c r="F10" s="124"/>
      <c r="G10" s="124"/>
      <c r="I10" s="121"/>
      <c r="J10" s="122"/>
      <c r="K10" s="122"/>
      <c r="L10" s="123"/>
    </row>
    <row r="11" spans="1:12" ht="18" customHeight="1" x14ac:dyDescent="0.25">
      <c r="B11" s="18"/>
      <c r="C11" s="18"/>
      <c r="D11"/>
    </row>
    <row r="12" spans="1:12" ht="18" customHeight="1" x14ac:dyDescent="0.25">
      <c r="A12" s="109" t="s">
        <v>22</v>
      </c>
      <c r="B12" s="109" t="s">
        <v>23</v>
      </c>
      <c r="C12" s="113" t="s">
        <v>0</v>
      </c>
      <c r="D12" s="113"/>
      <c r="E12" s="113"/>
      <c r="F12" s="114" t="s">
        <v>1</v>
      </c>
      <c r="G12" s="114"/>
      <c r="H12" s="114"/>
      <c r="I12" s="110" t="s">
        <v>123</v>
      </c>
      <c r="J12" s="111"/>
      <c r="K12" s="111"/>
      <c r="L12" s="112"/>
    </row>
    <row r="13" spans="1:12" s="5" customFormat="1" ht="31.15" customHeight="1" x14ac:dyDescent="0.25">
      <c r="A13" s="109"/>
      <c r="B13" s="109"/>
      <c r="C13" s="6" t="s">
        <v>4</v>
      </c>
      <c r="D13" s="7" t="s">
        <v>3</v>
      </c>
      <c r="E13" s="8" t="s">
        <v>2</v>
      </c>
      <c r="F13" s="6" t="s">
        <v>4</v>
      </c>
      <c r="G13" s="7" t="s">
        <v>3</v>
      </c>
      <c r="H13" s="8" t="s">
        <v>2</v>
      </c>
      <c r="I13" s="9" t="s">
        <v>120</v>
      </c>
      <c r="J13" s="10" t="s">
        <v>121</v>
      </c>
      <c r="K13" s="11" t="s">
        <v>122</v>
      </c>
      <c r="L13" s="14" t="s">
        <v>24</v>
      </c>
    </row>
    <row r="14" spans="1:12" ht="45" x14ac:dyDescent="0.25">
      <c r="A14" s="3">
        <v>1</v>
      </c>
      <c r="B14" s="12" t="s">
        <v>145</v>
      </c>
      <c r="C14" s="16">
        <f>COUNTIF('Criteria 1'!$B$3:$B$50,"Low")</f>
        <v>0</v>
      </c>
      <c r="D14" s="16">
        <f>COUNTIF('Criteria 1'!$B$3:$B$50,"Medium")</f>
        <v>0</v>
      </c>
      <c r="E14" s="16">
        <f>COUNTIF('Criteria 1'!$B$3:$B$50,"High")</f>
        <v>0</v>
      </c>
      <c r="F14" s="17">
        <f>COUNTIF('Criteria 1'!$C$3:$C$50,"Low")</f>
        <v>0</v>
      </c>
      <c r="G14" s="17">
        <f>COUNTIF('Criteria 1'!$C$3:$C$50,"Medium")</f>
        <v>0</v>
      </c>
      <c r="H14" s="17">
        <f>COUNTIF('Criteria 1'!$C$3:$C$50,"High")</f>
        <v>0</v>
      </c>
      <c r="I14" s="15">
        <f>COUNTIF('Criteria 1'!$D$3:$D$50,"Substantial")</f>
        <v>0</v>
      </c>
      <c r="J14" s="15">
        <f>COUNTIF('Criteria 1'!$D$3:$D$50,"Reasonable")</f>
        <v>0</v>
      </c>
      <c r="K14" s="15">
        <f>COUNTIF('Criteria 1'!$D$3:$D$50,"Limited")</f>
        <v>0</v>
      </c>
      <c r="L14" s="13"/>
    </row>
    <row r="15" spans="1:12" ht="30" x14ac:dyDescent="0.25">
      <c r="A15" s="3">
        <v>2</v>
      </c>
      <c r="B15" s="12" t="s">
        <v>146</v>
      </c>
      <c r="C15" s="16">
        <f>COUNTIF('Criteria 2'!$B$3:$B$50,"Low")</f>
        <v>0</v>
      </c>
      <c r="D15" s="16">
        <f>COUNTIF('Criteria 2'!$B$3:$B$50,"Medium")</f>
        <v>0</v>
      </c>
      <c r="E15" s="16">
        <f>COUNTIF('Criteria 2'!$B$3:$B$50,"High")</f>
        <v>0</v>
      </c>
      <c r="F15" s="17">
        <f>COUNTIF('Criteria 2'!$C$3:$C$50,"Low")</f>
        <v>0</v>
      </c>
      <c r="G15" s="17">
        <f>COUNTIF('Criteria 2'!$C$3:$C$50,"Medium")</f>
        <v>0</v>
      </c>
      <c r="H15" s="17">
        <f>COUNTIF('Criteria 2'!$C$3:$C$50,"High")</f>
        <v>0</v>
      </c>
      <c r="I15" s="15">
        <f>COUNTIF('Criteria 2'!$D$3:$D$50,"Substantial")</f>
        <v>0</v>
      </c>
      <c r="J15" s="15">
        <f>COUNTIF('Criteria 2'!$D$3:$D$50,"Reasonable")</f>
        <v>0</v>
      </c>
      <c r="K15" s="15">
        <f>COUNTIF('Criteria 2'!$D$3:$D$50,"Limited")</f>
        <v>0</v>
      </c>
      <c r="L15" s="13"/>
    </row>
    <row r="16" spans="1:12" ht="45" x14ac:dyDescent="0.25">
      <c r="A16" s="3">
        <v>3</v>
      </c>
      <c r="B16" s="12" t="s">
        <v>147</v>
      </c>
      <c r="C16" s="16">
        <f>COUNTIF('Criteria 3'!$B$3:$B$50,"Low")</f>
        <v>0</v>
      </c>
      <c r="D16" s="16">
        <f>COUNTIF('Criteria 3'!$B$3:$B$50,"Medium")</f>
        <v>0</v>
      </c>
      <c r="E16" s="16">
        <f>COUNTIF('Criteria 3'!$B$3:$B$50,"High")</f>
        <v>0</v>
      </c>
      <c r="F16" s="17">
        <f>COUNTIF('Criteria 3'!$C$3:$C$50,"Low")</f>
        <v>0</v>
      </c>
      <c r="G16" s="17">
        <f>COUNTIF('Criteria 3'!$C$3:$C$50,"Medium")</f>
        <v>0</v>
      </c>
      <c r="H16" s="17">
        <f>COUNTIF('Criteria 3'!$C$3:$C$50,"High")</f>
        <v>0</v>
      </c>
      <c r="I16" s="15">
        <f>COUNTIF('Criteria 3'!$D$3:$D$50,"Substantial")</f>
        <v>0</v>
      </c>
      <c r="J16" s="15">
        <f>COUNTIF('Criteria 3'!$D$3:$D$50,"Reasonable")</f>
        <v>0</v>
      </c>
      <c r="K16" s="15">
        <f>COUNTIF('Criteria 3'!$D$3:$D$50,"Limited")</f>
        <v>0</v>
      </c>
      <c r="L16" s="13"/>
    </row>
    <row r="17" spans="1:12" ht="30" x14ac:dyDescent="0.25">
      <c r="A17" s="3">
        <v>4</v>
      </c>
      <c r="B17" s="12" t="s">
        <v>148</v>
      </c>
      <c r="C17" s="16">
        <f>COUNTIF('Criteria 4'!$B$3:$B$50,"Low")</f>
        <v>0</v>
      </c>
      <c r="D17" s="16">
        <f>COUNTIF('Criteria 4'!$B$3:$B$50,"Medium")</f>
        <v>0</v>
      </c>
      <c r="E17" s="16">
        <f>COUNTIF('Criteria 4'!$B$3:$B$50,"High")</f>
        <v>0</v>
      </c>
      <c r="F17" s="17">
        <f>COUNTIF('Criteria 4'!$C$3:$C$50,"Low")</f>
        <v>0</v>
      </c>
      <c r="G17" s="17">
        <f>COUNTIF('Criteria 4'!$C$3:$C$50,"Medium")</f>
        <v>0</v>
      </c>
      <c r="H17" s="17">
        <f>COUNTIF('Criteria 4'!$C$3:$C$50,"High")</f>
        <v>0</v>
      </c>
      <c r="I17" s="15">
        <f>COUNTIF('Criteria 4'!$D$3:$D$50,"Substantial")</f>
        <v>0</v>
      </c>
      <c r="J17" s="15">
        <f>COUNTIF('Criteria 4'!$D$3:$D$50,"Reasonable")</f>
        <v>0</v>
      </c>
      <c r="K17" s="15">
        <f>COUNTIF('Criteria 4'!$D$3:$D$50,"Limited")</f>
        <v>0</v>
      </c>
      <c r="L17" s="13"/>
    </row>
    <row r="18" spans="1:12" ht="30" x14ac:dyDescent="0.25">
      <c r="A18" s="3">
        <v>5</v>
      </c>
      <c r="B18" s="12" t="s">
        <v>149</v>
      </c>
      <c r="C18" s="16">
        <f>COUNTIF('Criteria 5'!$B$3:$B$50,"Low")</f>
        <v>0</v>
      </c>
      <c r="D18" s="16">
        <f>COUNTIF('Criteria 5'!$B$3:$B$50,"Medium")</f>
        <v>0</v>
      </c>
      <c r="E18" s="16">
        <f>COUNTIF('Criteria 5'!$B$3:$B$50,"High")</f>
        <v>0</v>
      </c>
      <c r="F18" s="17">
        <f>COUNTIF('Criteria 5'!$C$3:$C$50,"Low")</f>
        <v>0</v>
      </c>
      <c r="G18" s="17">
        <f>COUNTIF('Criteria 5'!$C$3:$C$50,"Medium")</f>
        <v>0</v>
      </c>
      <c r="H18" s="17">
        <f>COUNTIF('Criteria 5'!$C$3:$C$50,"High")</f>
        <v>0</v>
      </c>
      <c r="I18" s="15">
        <f>COUNTIF('Criteria 5'!$D$3:$D$50,"Substantial")</f>
        <v>0</v>
      </c>
      <c r="J18" s="15">
        <f>COUNTIF('Criteria 5'!$D$3:$D$50,"Reasonable")</f>
        <v>0</v>
      </c>
      <c r="K18" s="15">
        <f>COUNTIF('Criteria 5'!$D$3:$D$50,"Limited")</f>
        <v>0</v>
      </c>
      <c r="L18" s="13"/>
    </row>
    <row r="19" spans="1:12" ht="45" x14ac:dyDescent="0.25">
      <c r="A19" s="3">
        <v>6</v>
      </c>
      <c r="B19" s="12" t="s">
        <v>150</v>
      </c>
      <c r="C19" s="16">
        <f>COUNTIF('Criteria 6'!$B$3:$B$50,"Low")</f>
        <v>0</v>
      </c>
      <c r="D19" s="16">
        <f>COUNTIF('Criteria 6'!$B$3:$B$50,"Medium")</f>
        <v>0</v>
      </c>
      <c r="E19" s="16">
        <f>COUNTIF('Criteria 6'!$B$3:$B$50,"High")</f>
        <v>0</v>
      </c>
      <c r="F19" s="17">
        <f>COUNTIF('Criteria 6'!$C$3:$C$50,"Low")</f>
        <v>0</v>
      </c>
      <c r="G19" s="17">
        <f>COUNTIF('Criteria 6'!$C$3:$C$50,"Medium")</f>
        <v>0</v>
      </c>
      <c r="H19" s="17">
        <f>COUNTIF('Criteria 6'!$C$3:$C$50,"High")</f>
        <v>0</v>
      </c>
      <c r="I19" s="15">
        <f>COUNTIF('Criteria 6'!$D$3:$D$50,"Substantial")</f>
        <v>0</v>
      </c>
      <c r="J19" s="15">
        <f>COUNTIF('Criteria 6'!$D$3:$D$50,"Reasonable")</f>
        <v>0</v>
      </c>
      <c r="K19" s="15">
        <f>COUNTIF('Criteria 6'!$D$3:$D$50,"Limited")</f>
        <v>0</v>
      </c>
      <c r="L19" s="13"/>
    </row>
    <row r="20" spans="1:12" ht="30" x14ac:dyDescent="0.25">
      <c r="A20" s="3">
        <v>7</v>
      </c>
      <c r="B20" s="12" t="s">
        <v>152</v>
      </c>
      <c r="C20" s="16">
        <f>COUNTIF('Criteria 7'!$B$3:$B$50,"Low")</f>
        <v>0</v>
      </c>
      <c r="D20" s="16">
        <f>COUNTIF('Criteria 7'!$B$3:$B$50,"Medium")</f>
        <v>0</v>
      </c>
      <c r="E20" s="16">
        <f>COUNTIF('Criteria 7'!$B$3:$B$50,"High")</f>
        <v>0</v>
      </c>
      <c r="F20" s="17">
        <f>COUNTIF('Criteria 7'!$C$3:$C$50,"Low")</f>
        <v>0</v>
      </c>
      <c r="G20" s="17">
        <f>COUNTIF('Criteria 7'!$C$3:$C$50,"Medium")</f>
        <v>0</v>
      </c>
      <c r="H20" s="17">
        <f>COUNTIF('Criteria 7'!$C$3:$C$50,"High")</f>
        <v>0</v>
      </c>
      <c r="I20" s="15">
        <f>COUNTIF('Criteria 7'!$D$3:$D$50,"Substantial")</f>
        <v>0</v>
      </c>
      <c r="J20" s="15">
        <f>COUNTIF('Criteria 7'!$D$3:$D$50,"Reasonable")</f>
        <v>0</v>
      </c>
      <c r="K20" s="15">
        <f>COUNTIF('Criteria 7'!$D$3:$D$50,"Limited")</f>
        <v>0</v>
      </c>
      <c r="L20" s="13"/>
    </row>
    <row r="21" spans="1:12" ht="30" x14ac:dyDescent="0.25">
      <c r="A21" s="3">
        <v>8</v>
      </c>
      <c r="B21" s="12" t="s">
        <v>153</v>
      </c>
      <c r="C21" s="16">
        <f>COUNTIF('Criteria 8'!$B$3:$B$50,"Low")</f>
        <v>0</v>
      </c>
      <c r="D21" s="16">
        <f>COUNTIF('Criteria 8'!$B$3:$B$50,"Medium")</f>
        <v>0</v>
      </c>
      <c r="E21" s="16">
        <f>COUNTIF('Criteria 8'!$B$3:$B$50,"High")</f>
        <v>0</v>
      </c>
      <c r="F21" s="17">
        <f>COUNTIF('Criteria 8'!$C$3:$C$50,"Low")</f>
        <v>0</v>
      </c>
      <c r="G21" s="17">
        <f>COUNTIF('Criteria 8'!$C$3:$C$50,"Medium")</f>
        <v>0</v>
      </c>
      <c r="H21" s="17">
        <f>COUNTIF('Criteria 8'!$C$3:$C$50,"High")</f>
        <v>0</v>
      </c>
      <c r="I21" s="15">
        <f>COUNTIF('Criteria 8'!$D$3:$D$50,"Substantial")</f>
        <v>0</v>
      </c>
      <c r="J21" s="15">
        <f>COUNTIF('Criteria 8'!$D$3:$D$50,"Reasonable")</f>
        <v>0</v>
      </c>
      <c r="K21" s="15">
        <f>COUNTIF('Criteria 8'!$D$3:$D$50,"Limited")</f>
        <v>0</v>
      </c>
      <c r="L21" s="13"/>
    </row>
    <row r="22" spans="1:12" ht="105.75" thickBot="1" x14ac:dyDescent="0.3">
      <c r="A22" s="3">
        <v>9</v>
      </c>
      <c r="B22" s="12" t="s">
        <v>151</v>
      </c>
      <c r="C22" s="16">
        <f>COUNTIF('Criteria 9'!$B$3:$B$50,"Low")</f>
        <v>0</v>
      </c>
      <c r="D22" s="16">
        <f>COUNTIF('Criteria 9'!$B$3:$B$50,"Medium")</f>
        <v>0</v>
      </c>
      <c r="E22" s="16">
        <f>COUNTIF('Criteria 9'!$B$3:$B$50,"High")</f>
        <v>0</v>
      </c>
      <c r="F22" s="17">
        <f>COUNTIF('Criteria 9'!$C$3:$C$50,"Low")</f>
        <v>0</v>
      </c>
      <c r="G22" s="17">
        <f>COUNTIF('Criteria 9'!$C$3:$C$50,"Medium")</f>
        <v>0</v>
      </c>
      <c r="H22" s="17">
        <f>COUNTIF('Criteria 9'!$C$3:$C$50,"High")</f>
        <v>0</v>
      </c>
      <c r="I22" s="15">
        <f>COUNTIF('Criteria 9'!$D$3:$D$50,"Substantial")</f>
        <v>0</v>
      </c>
      <c r="J22" s="15">
        <f>COUNTIF('Criteria 9'!$D$3:$D$50,"Reasonable")</f>
        <v>0</v>
      </c>
      <c r="K22" s="15">
        <f>COUNTIF('Criteria 9'!$D$3:$D$50,"Limited")</f>
        <v>0</v>
      </c>
      <c r="L22" s="13"/>
    </row>
    <row r="23" spans="1:12" s="5" customFormat="1" ht="60" customHeight="1" thickTop="1" thickBot="1" x14ac:dyDescent="0.3">
      <c r="A23" s="31" t="s">
        <v>25</v>
      </c>
      <c r="B23" s="32"/>
      <c r="C23" s="33">
        <f>SUM(C14:C22)</f>
        <v>0</v>
      </c>
      <c r="D23" s="33">
        <f>SUM(D14:D22)</f>
        <v>0</v>
      </c>
      <c r="E23" s="33">
        <f>SUM(E14:E22)</f>
        <v>0</v>
      </c>
      <c r="F23" s="34">
        <f>SUM(F14:F22)</f>
        <v>0</v>
      </c>
      <c r="G23" s="34">
        <f>SUM(G14:G22)</f>
        <v>0</v>
      </c>
      <c r="H23" s="35">
        <f>SUM(H14:H22)</f>
        <v>0</v>
      </c>
      <c r="I23" s="37">
        <f>SUM(I14:I22)</f>
        <v>0</v>
      </c>
      <c r="J23" s="38">
        <f>SUM(J14:J22)</f>
        <v>0</v>
      </c>
      <c r="K23" s="38">
        <f>SUM(K14:K22)</f>
        <v>0</v>
      </c>
      <c r="L23" s="100"/>
    </row>
    <row r="24" spans="1:12" ht="18" customHeight="1" thickTop="1" x14ac:dyDescent="0.25"/>
  </sheetData>
  <protectedRanges>
    <protectedRange algorithmName="SHA-512" hashValue="bDT54pTnTYYE14PbjZcn5/haLFeLhOfLHrOtaiRI+68Vd/atPtqPGgq6BQDPD1/puEC4CrjlvGyPCEfNF/I86w==" saltValue="2ycXIF4Vo6n7Npld0vaMTg==" spinCount="100000" sqref="C7:G10" name="Range1"/>
  </protectedRanges>
  <mergeCells count="14">
    <mergeCell ref="E4:G4"/>
    <mergeCell ref="I4:L4"/>
    <mergeCell ref="A12:A13"/>
    <mergeCell ref="I12:L12"/>
    <mergeCell ref="B12:B13"/>
    <mergeCell ref="C12:E12"/>
    <mergeCell ref="F12:H12"/>
    <mergeCell ref="I6:L6"/>
    <mergeCell ref="I7:L10"/>
    <mergeCell ref="C7:G7"/>
    <mergeCell ref="C8:G8"/>
    <mergeCell ref="C9:G9"/>
    <mergeCell ref="C10:G10"/>
    <mergeCell ref="B6:G6"/>
  </mergeCells>
  <pageMargins left="0.7" right="0.7" top="0.75" bottom="0.75" header="0.3" footer="0.3"/>
  <pageSetup paperSize="8" scale="82"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5F714-5ADE-4066-A381-223F861F5BD2}">
  <sheetPr codeName="Sheet4">
    <tabColor rgb="FFFFC000"/>
  </sheetPr>
  <dimension ref="A1:H13"/>
  <sheetViews>
    <sheetView workbookViewId="0">
      <selection activeCell="D3" sqref="B3:D3"/>
    </sheetView>
  </sheetViews>
  <sheetFormatPr defaultColWidth="9" defaultRowHeight="39.4" customHeight="1" x14ac:dyDescent="0.25"/>
  <cols>
    <col min="1" max="1" width="50.5703125" style="2" customWidth="1"/>
    <col min="2" max="3" width="12.140625" style="2" customWidth="1"/>
    <col min="4" max="4" width="12.5703125" style="2" customWidth="1"/>
    <col min="5" max="5" width="19.5703125" style="2" customWidth="1"/>
    <col min="6" max="6" width="15.5703125" style="2" customWidth="1"/>
    <col min="7" max="7" width="50.5703125" style="2" customWidth="1"/>
    <col min="8" max="8" width="50.7109375" style="2" customWidth="1"/>
    <col min="9" max="16384" width="9" style="2"/>
  </cols>
  <sheetData>
    <row r="1" spans="1:8" s="27" customFormat="1" ht="81" customHeight="1" x14ac:dyDescent="0.25">
      <c r="A1" s="40" t="str">
        <f>Dashboard!B14</f>
        <v>Have a strategic approach to ensure that it can continue to deliver an emergency response in line with the risks outlined in its Community Risk Management Plan</v>
      </c>
      <c r="B1" s="41" t="s">
        <v>0</v>
      </c>
      <c r="C1" s="41" t="s">
        <v>1</v>
      </c>
      <c r="D1" s="41" t="s">
        <v>123</v>
      </c>
      <c r="E1" s="41" t="s">
        <v>26</v>
      </c>
      <c r="F1" s="41" t="s">
        <v>27</v>
      </c>
      <c r="G1" s="41" t="s">
        <v>28</v>
      </c>
      <c r="H1" s="42" t="s">
        <v>125</v>
      </c>
    </row>
    <row r="2" spans="1:8" ht="39.4" customHeight="1" x14ac:dyDescent="0.25">
      <c r="A2" s="43"/>
      <c r="B2" s="44"/>
      <c r="C2" s="44"/>
      <c r="D2" s="45" t="str">
        <f>IF(COUNTIF(D3:D50,"Limited")&gt;0,"Limited",IF(COUNTIF(D3:D50,"Reasonable")&gt;0,"Reasonable","Substantial"))</f>
        <v>Substantial</v>
      </c>
      <c r="E2" s="46"/>
      <c r="F2" s="47"/>
      <c r="G2" s="46"/>
      <c r="H2" s="48"/>
    </row>
    <row r="3" spans="1:8" ht="39.4" customHeight="1" x14ac:dyDescent="0.25">
      <c r="A3" s="49" t="s">
        <v>29</v>
      </c>
      <c r="B3" s="50"/>
      <c r="C3" s="50"/>
      <c r="D3" s="51"/>
      <c r="E3" s="49"/>
      <c r="F3" s="52"/>
      <c r="G3" s="49"/>
      <c r="H3" s="53"/>
    </row>
    <row r="4" spans="1:8" ht="39.4" customHeight="1" x14ac:dyDescent="0.25">
      <c r="A4" s="54" t="s">
        <v>30</v>
      </c>
      <c r="B4" s="55"/>
      <c r="C4" s="55"/>
      <c r="D4" s="56"/>
      <c r="E4" s="54"/>
      <c r="F4" s="57"/>
      <c r="G4" s="54"/>
      <c r="H4" s="29"/>
    </row>
    <row r="5" spans="1:8" ht="39.4" customHeight="1" x14ac:dyDescent="0.25">
      <c r="A5" s="49" t="s">
        <v>31</v>
      </c>
      <c r="B5" s="50"/>
      <c r="C5" s="50"/>
      <c r="D5" s="51"/>
      <c r="E5" s="49"/>
      <c r="F5" s="52"/>
      <c r="G5" s="49"/>
      <c r="H5" s="53"/>
    </row>
    <row r="6" spans="1:8" ht="39.4" customHeight="1" x14ac:dyDescent="0.25">
      <c r="A6" s="54" t="s">
        <v>32</v>
      </c>
      <c r="B6" s="55"/>
      <c r="C6" s="55"/>
      <c r="D6" s="56"/>
      <c r="E6" s="54"/>
      <c r="F6" s="57"/>
      <c r="G6" s="54"/>
      <c r="H6" s="29"/>
    </row>
    <row r="7" spans="1:8" ht="39.4" customHeight="1" x14ac:dyDescent="0.25">
      <c r="A7" s="49" t="s">
        <v>33</v>
      </c>
      <c r="B7" s="50"/>
      <c r="C7" s="50"/>
      <c r="D7" s="51"/>
      <c r="E7" s="49"/>
      <c r="F7" s="52"/>
      <c r="G7" s="49"/>
      <c r="H7" s="53"/>
    </row>
    <row r="8" spans="1:8" ht="39.4" customHeight="1" x14ac:dyDescent="0.25">
      <c r="A8" s="54" t="s">
        <v>34</v>
      </c>
      <c r="B8" s="55"/>
      <c r="C8" s="55"/>
      <c r="D8" s="56"/>
      <c r="E8" s="54"/>
      <c r="F8" s="57"/>
      <c r="G8" s="54"/>
      <c r="H8" s="29"/>
    </row>
    <row r="9" spans="1:8" ht="39.4" customHeight="1" x14ac:dyDescent="0.25">
      <c r="A9" s="49" t="s">
        <v>35</v>
      </c>
      <c r="B9" s="50"/>
      <c r="C9" s="50"/>
      <c r="D9" s="51"/>
      <c r="E9" s="49"/>
      <c r="F9" s="52"/>
      <c r="G9" s="49"/>
      <c r="H9" s="53"/>
    </row>
    <row r="10" spans="1:8" ht="39.4" customHeight="1" x14ac:dyDescent="0.25">
      <c r="A10" s="54" t="s">
        <v>36</v>
      </c>
      <c r="B10" s="55"/>
      <c r="C10" s="55"/>
      <c r="D10" s="56"/>
      <c r="E10" s="54"/>
      <c r="F10" s="57"/>
      <c r="G10" s="54"/>
      <c r="H10" s="29"/>
    </row>
    <row r="11" spans="1:8" ht="39.4" customHeight="1" x14ac:dyDescent="0.25">
      <c r="A11" s="49" t="s">
        <v>37</v>
      </c>
      <c r="B11" s="50"/>
      <c r="C11" s="50"/>
      <c r="D11" s="51"/>
      <c r="E11" s="49"/>
      <c r="F11" s="52"/>
      <c r="G11" s="49"/>
      <c r="H11" s="53"/>
    </row>
    <row r="12" spans="1:8" ht="39.4" customHeight="1" x14ac:dyDescent="0.25">
      <c r="A12" s="54" t="s">
        <v>38</v>
      </c>
      <c r="B12" s="55"/>
      <c r="C12" s="55"/>
      <c r="D12" s="56"/>
      <c r="E12" s="54"/>
      <c r="F12" s="57"/>
      <c r="G12" s="54"/>
      <c r="H12" s="29"/>
    </row>
    <row r="13" spans="1:8" ht="39.4" customHeight="1" x14ac:dyDescent="0.25">
      <c r="A13" s="58" t="s">
        <v>39</v>
      </c>
      <c r="B13" s="59"/>
      <c r="C13" s="59"/>
      <c r="D13" s="60"/>
      <c r="E13" s="58"/>
      <c r="F13" s="61"/>
      <c r="G13" s="58"/>
      <c r="H13" s="36"/>
    </row>
  </sheetData>
  <phoneticPr fontId="2" type="noConversion"/>
  <conditionalFormatting sqref="B2:B13">
    <cfRule type="cellIs" dxfId="71" priority="7" operator="equal">
      <formula>"Low"</formula>
    </cfRule>
    <cfRule type="cellIs" dxfId="70" priority="8" operator="equal">
      <formula>"Medium"</formula>
    </cfRule>
  </conditionalFormatting>
  <conditionalFormatting sqref="B2:C13">
    <cfRule type="cellIs" dxfId="69" priority="6" operator="equal">
      <formula>"High"</formula>
    </cfRule>
  </conditionalFormatting>
  <conditionalFormatting sqref="C2:C13">
    <cfRule type="cellIs" dxfId="68" priority="4" operator="equal">
      <formula>"Low"</formula>
    </cfRule>
    <cfRule type="cellIs" dxfId="6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7E78FA87-A34C-4137-9D29-37332DDA75DE}">
            <xm:f>Lists!$C$4</xm:f>
            <x14:dxf>
              <font>
                <color auto="1"/>
              </font>
              <fill>
                <patternFill>
                  <bgColor rgb="FFFF3300"/>
                </patternFill>
              </fill>
            </x14:dxf>
          </x14:cfRule>
          <x14:cfRule type="cellIs" priority="2" operator="equal" id="{0902DEE1-0C7C-4204-BD0F-FCE14E6DDAFA}">
            <xm:f>Lists!$C$3</xm:f>
            <x14:dxf>
              <font>
                <color auto="1"/>
              </font>
              <fill>
                <patternFill>
                  <bgColor rgb="FFFFC000"/>
                </patternFill>
              </fill>
            </x14:dxf>
          </x14:cfRule>
          <x14:cfRule type="cellIs" priority="3" operator="equal" id="{4099B4DA-2C73-409C-B61D-7616E6041547}">
            <xm:f>Lists!$C$2</xm:f>
            <x14:dxf>
              <font>
                <color auto="1"/>
              </font>
              <fill>
                <patternFill>
                  <bgColor rgb="FF92D050"/>
                </patternFill>
              </fill>
            </x14:dxf>
          </x14:cfRule>
          <xm:sqref>D2:D13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861E0D20-F1AA-4FF4-B458-4BAA64C6B7B7}">
          <x14:formula1>
            <xm:f>Lists!$A$2:$A$4</xm:f>
          </x14:formula1>
          <xm:sqref>B3:B50</xm:sqref>
        </x14:dataValidation>
        <x14:dataValidation type="list" allowBlank="1" showInputMessage="1" showErrorMessage="1" xr:uid="{90AA81DA-FCF1-4E01-A79B-CDAEE7FE36F3}">
          <x14:formula1>
            <xm:f>Lists!$B$2:$B$4</xm:f>
          </x14:formula1>
          <xm:sqref>C3:C12 C14:C50</xm:sqref>
        </x14:dataValidation>
        <x14:dataValidation type="list" allowBlank="1" showInputMessage="1" showErrorMessage="1" xr:uid="{B6486F59-4D03-4B71-A36B-7DC1647D4E5D}">
          <x14:formula1>
            <xm:f>Lists!$C$2:$C$4</xm:f>
          </x14:formula1>
          <xm:sqref>D3:D12 D14:D50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03E8C-9553-4413-9C23-2DB558A77DFA}">
  <sheetPr codeName="Sheet5">
    <tabColor rgb="FFFFC000"/>
  </sheetPr>
  <dimension ref="A1:H12"/>
  <sheetViews>
    <sheetView workbookViewId="0">
      <selection activeCell="D3" sqref="B3:D3"/>
    </sheetView>
  </sheetViews>
  <sheetFormatPr defaultColWidth="9" defaultRowHeight="39.4" customHeight="1" x14ac:dyDescent="0.25"/>
  <cols>
    <col min="1" max="1" width="54.4257812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75.75" customHeight="1" x14ac:dyDescent="0.25">
      <c r="A1" s="40" t="str">
        <f>Dashboard!B15</f>
        <v xml:space="preserve">Comply with legislation and regulations that apply to emergency response driving. </v>
      </c>
      <c r="B1" s="41" t="s">
        <v>0</v>
      </c>
      <c r="C1" s="41" t="s">
        <v>1</v>
      </c>
      <c r="D1" s="41" t="s">
        <v>123</v>
      </c>
      <c r="E1" s="41" t="s">
        <v>26</v>
      </c>
      <c r="F1" s="41" t="s">
        <v>27</v>
      </c>
      <c r="G1" s="42" t="s">
        <v>28</v>
      </c>
      <c r="H1" s="26" t="s">
        <v>125</v>
      </c>
    </row>
    <row r="2" spans="1:8" s="27" customFormat="1" ht="39.4" customHeight="1" x14ac:dyDescent="0.25">
      <c r="A2" s="43"/>
      <c r="B2" s="44"/>
      <c r="C2" s="44"/>
      <c r="D2" s="62" t="str">
        <f>IF(COUNTIF(D3:D50,"Limited")&gt;0,"Limited",IF(COUNTIF(D3:D50,"Reasonable")&gt;0,"Reasonable","Substantial"))</f>
        <v>Substantial</v>
      </c>
      <c r="E2" s="46"/>
      <c r="F2" s="47"/>
      <c r="G2" s="48"/>
      <c r="H2" s="25"/>
    </row>
    <row r="3" spans="1:8" ht="39.4" customHeight="1" x14ac:dyDescent="0.25">
      <c r="A3" s="54" t="s">
        <v>40</v>
      </c>
      <c r="B3" s="55"/>
      <c r="C3" s="55"/>
      <c r="D3" s="56"/>
      <c r="E3" s="54"/>
      <c r="F3" s="57"/>
      <c r="G3" s="29"/>
      <c r="H3" s="28"/>
    </row>
    <row r="4" spans="1:8" ht="39.4" customHeight="1" x14ac:dyDescent="0.25">
      <c r="A4" s="49" t="s">
        <v>41</v>
      </c>
      <c r="B4" s="50"/>
      <c r="C4" s="50"/>
      <c r="D4" s="51"/>
      <c r="E4" s="49"/>
      <c r="F4" s="52"/>
      <c r="G4" s="53"/>
      <c r="H4" s="36"/>
    </row>
    <row r="5" spans="1:8" ht="39.4" customHeight="1" x14ac:dyDescent="0.25">
      <c r="A5" s="54" t="s">
        <v>42</v>
      </c>
      <c r="B5" s="55"/>
      <c r="C5" s="55"/>
      <c r="D5" s="56"/>
      <c r="E5" s="54"/>
      <c r="F5" s="57"/>
      <c r="G5" s="29"/>
      <c r="H5" s="28"/>
    </row>
    <row r="6" spans="1:8" ht="39.4" customHeight="1" x14ac:dyDescent="0.25">
      <c r="A6" s="49" t="s">
        <v>43</v>
      </c>
      <c r="B6" s="50"/>
      <c r="C6" s="50"/>
      <c r="D6" s="51"/>
      <c r="E6" s="49"/>
      <c r="F6" s="52"/>
      <c r="G6" s="53"/>
      <c r="H6" s="36"/>
    </row>
    <row r="7" spans="1:8" ht="39.4" customHeight="1" x14ac:dyDescent="0.25">
      <c r="A7" s="54" t="s">
        <v>44</v>
      </c>
      <c r="B7" s="55"/>
      <c r="C7" s="55"/>
      <c r="D7" s="56"/>
      <c r="E7" s="54"/>
      <c r="F7" s="57"/>
      <c r="G7" s="29"/>
      <c r="H7" s="28"/>
    </row>
    <row r="8" spans="1:8" ht="39.4" customHeight="1" x14ac:dyDescent="0.25">
      <c r="A8" s="49" t="s">
        <v>45</v>
      </c>
      <c r="B8" s="50"/>
      <c r="C8" s="50"/>
      <c r="D8" s="51"/>
      <c r="E8" s="49"/>
      <c r="F8" s="52"/>
      <c r="G8" s="53"/>
      <c r="H8" s="36"/>
    </row>
    <row r="9" spans="1:8" ht="39.4" customHeight="1" x14ac:dyDescent="0.25">
      <c r="A9" s="54" t="s">
        <v>46</v>
      </c>
      <c r="B9" s="55"/>
      <c r="C9" s="55"/>
      <c r="D9" s="56"/>
      <c r="E9" s="54"/>
      <c r="F9" s="57"/>
      <c r="G9" s="29"/>
      <c r="H9" s="28"/>
    </row>
    <row r="10" spans="1:8" ht="39.4" customHeight="1" x14ac:dyDescent="0.25">
      <c r="A10" s="49" t="s">
        <v>47</v>
      </c>
      <c r="B10" s="50"/>
      <c r="C10" s="50"/>
      <c r="D10" s="51"/>
      <c r="E10" s="49"/>
      <c r="F10" s="52"/>
      <c r="G10" s="53"/>
      <c r="H10" s="36"/>
    </row>
    <row r="11" spans="1:8" ht="39.4" customHeight="1" x14ac:dyDescent="0.25">
      <c r="A11" s="54" t="s">
        <v>48</v>
      </c>
      <c r="B11" s="55"/>
      <c r="C11" s="55"/>
      <c r="D11" s="56"/>
      <c r="E11" s="54"/>
      <c r="F11" s="57"/>
      <c r="G11" s="29"/>
      <c r="H11" s="29"/>
    </row>
    <row r="12" spans="1:8" ht="39.4" customHeight="1" x14ac:dyDescent="0.25">
      <c r="A12" s="58" t="s">
        <v>49</v>
      </c>
      <c r="B12" s="59"/>
      <c r="C12" s="59"/>
      <c r="D12" s="60"/>
      <c r="E12" s="58"/>
      <c r="F12" s="61"/>
      <c r="G12" s="36"/>
      <c r="H12" s="36"/>
    </row>
  </sheetData>
  <phoneticPr fontId="2" type="noConversion"/>
  <conditionalFormatting sqref="B2:B12">
    <cfRule type="cellIs" dxfId="63" priority="7" operator="equal">
      <formula>"Low"</formula>
    </cfRule>
    <cfRule type="cellIs" dxfId="62" priority="8" operator="equal">
      <formula>"Medium"</formula>
    </cfRule>
  </conditionalFormatting>
  <conditionalFormatting sqref="B2:C12">
    <cfRule type="cellIs" dxfId="61" priority="6" operator="equal">
      <formula>"High"</formula>
    </cfRule>
  </conditionalFormatting>
  <conditionalFormatting sqref="C2:C12">
    <cfRule type="cellIs" dxfId="60" priority="4" operator="equal">
      <formula>"Low"</formula>
    </cfRule>
    <cfRule type="cellIs" dxfId="5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94F986B9-B30A-4773-A343-8D2B82DF7847}">
            <xm:f>Lists!$C$4</xm:f>
            <x14:dxf>
              <font>
                <color auto="1"/>
              </font>
              <fill>
                <patternFill>
                  <bgColor rgb="FFFF3300"/>
                </patternFill>
              </fill>
            </x14:dxf>
          </x14:cfRule>
          <x14:cfRule type="cellIs" priority="2" operator="equal" id="{0958BCA8-0DCF-4C88-B6DB-FCD4CF2AF944}">
            <xm:f>Lists!$C$3</xm:f>
            <x14:dxf>
              <font>
                <color auto="1"/>
              </font>
              <fill>
                <patternFill>
                  <bgColor rgb="FFFFC000"/>
                </patternFill>
              </fill>
            </x14:dxf>
          </x14:cfRule>
          <x14:cfRule type="cellIs" priority="3" operator="equal" id="{4B3128EC-D850-4334-82BF-8346E91C9961}">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ADF7129F-F702-417A-AC01-F2C47179106D}">
          <x14:formula1>
            <xm:f>Lists!$C$2:$C$4</xm:f>
          </x14:formula1>
          <xm:sqref>D3:D50</xm:sqref>
        </x14:dataValidation>
        <x14:dataValidation type="list" allowBlank="1" showInputMessage="1" showErrorMessage="1" xr:uid="{F232A1E0-2883-4396-BC1D-CF5733FD4ED8}">
          <x14:formula1>
            <xm:f>Lists!$B$2:$B$4</xm:f>
          </x14:formula1>
          <xm:sqref>C2:C50</xm:sqref>
        </x14:dataValidation>
        <x14:dataValidation type="list" allowBlank="1" showInputMessage="1" showErrorMessage="1" xr:uid="{851450F2-0A78-4707-AE17-36EE804826E0}">
          <x14:formula1>
            <xm:f>Lists!$A$2:$A$4</xm:f>
          </x14:formula1>
          <xm:sqref>B2:B50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3BA94-85EF-4ADC-8135-AE40A325BD93}">
  <sheetPr codeName="Sheet6">
    <tabColor rgb="FFFFC000"/>
  </sheetPr>
  <dimension ref="A1:H50"/>
  <sheetViews>
    <sheetView workbookViewId="0">
      <selection activeCell="B3" sqref="B3"/>
    </sheetView>
  </sheetViews>
  <sheetFormatPr defaultColWidth="9" defaultRowHeight="18" customHeight="1" x14ac:dyDescent="0.25"/>
  <cols>
    <col min="1" max="1" width="68.570312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ht="57.75" customHeight="1" x14ac:dyDescent="0.25">
      <c r="A1" s="63" t="str">
        <f>Dashboard!B16</f>
        <v>Give due regard to relevant National Guidance to support instructor and driver training including the NFCC Emergency Response Driver and Instructor Framework.</v>
      </c>
      <c r="B1" s="64" t="s">
        <v>0</v>
      </c>
      <c r="C1" s="64" t="s">
        <v>1</v>
      </c>
      <c r="D1" s="41" t="s">
        <v>123</v>
      </c>
      <c r="E1" s="64" t="s">
        <v>26</v>
      </c>
      <c r="F1" s="65" t="s">
        <v>27</v>
      </c>
      <c r="G1" s="64" t="s">
        <v>28</v>
      </c>
      <c r="H1" s="66" t="s">
        <v>125</v>
      </c>
    </row>
    <row r="2" spans="1:8" ht="39.4" customHeight="1" x14ac:dyDescent="0.25">
      <c r="A2" s="43"/>
      <c r="B2" s="67"/>
      <c r="C2" s="67"/>
      <c r="D2" s="68" t="str">
        <f>IF(COUNTIF(D3:D50,"Limited")&gt;0,"Limited",IF(COUNTIF(D3:D50,"Reasonable")&gt;0,"Reasonable","Substantial"))</f>
        <v>Substantial</v>
      </c>
      <c r="E2" s="69"/>
      <c r="F2" s="70"/>
      <c r="G2" s="69"/>
      <c r="H2" s="48"/>
    </row>
    <row r="3" spans="1:8" ht="39.4" customHeight="1" x14ac:dyDescent="0.25">
      <c r="A3" s="54" t="s">
        <v>50</v>
      </c>
      <c r="B3" s="55"/>
      <c r="C3" s="55"/>
      <c r="D3" s="56"/>
      <c r="E3" s="54"/>
      <c r="F3" s="57"/>
      <c r="G3" s="54"/>
      <c r="H3" s="29"/>
    </row>
    <row r="4" spans="1:8" ht="39.4" customHeight="1" x14ac:dyDescent="0.25">
      <c r="A4" s="49" t="s">
        <v>51</v>
      </c>
      <c r="B4" s="50"/>
      <c r="C4" s="50"/>
      <c r="D4" s="51"/>
      <c r="E4" s="49"/>
      <c r="F4" s="52"/>
      <c r="G4" s="49"/>
      <c r="H4" s="53"/>
    </row>
    <row r="5" spans="1:8" ht="39.4" customHeight="1" x14ac:dyDescent="0.25">
      <c r="A5" s="54" t="s">
        <v>52</v>
      </c>
      <c r="B5" s="55"/>
      <c r="C5" s="55"/>
      <c r="D5" s="56"/>
      <c r="E5" s="54"/>
      <c r="F5" s="57"/>
      <c r="G5" s="54"/>
      <c r="H5" s="29"/>
    </row>
    <row r="6" spans="1:8" ht="39.4" customHeight="1" x14ac:dyDescent="0.25">
      <c r="A6" s="49" t="s">
        <v>53</v>
      </c>
      <c r="B6" s="50"/>
      <c r="C6" s="50"/>
      <c r="D6" s="51"/>
      <c r="E6" s="49"/>
      <c r="F6" s="52"/>
      <c r="G6" s="49"/>
      <c r="H6" s="53"/>
    </row>
    <row r="7" spans="1:8" ht="39.4" customHeight="1" x14ac:dyDescent="0.25">
      <c r="A7" s="54" t="s">
        <v>54</v>
      </c>
      <c r="B7" s="55"/>
      <c r="C7" s="55"/>
      <c r="D7" s="56"/>
      <c r="E7" s="54"/>
      <c r="F7" s="57"/>
      <c r="G7" s="54"/>
      <c r="H7" s="29"/>
    </row>
    <row r="8" spans="1:8" ht="39.4" customHeight="1" x14ac:dyDescent="0.25">
      <c r="A8" s="49" t="s">
        <v>55</v>
      </c>
      <c r="B8" s="50"/>
      <c r="C8" s="50"/>
      <c r="D8" s="51"/>
      <c r="E8" s="49"/>
      <c r="F8" s="52"/>
      <c r="G8" s="49"/>
      <c r="H8" s="53"/>
    </row>
    <row r="9" spans="1:8" ht="39.4" customHeight="1" x14ac:dyDescent="0.25">
      <c r="A9" s="54" t="s">
        <v>56</v>
      </c>
      <c r="B9" s="55"/>
      <c r="C9" s="55"/>
      <c r="D9" s="56"/>
      <c r="E9" s="54"/>
      <c r="F9" s="57"/>
      <c r="G9" s="54"/>
      <c r="H9" s="29"/>
    </row>
    <row r="10" spans="1:8" ht="39.4" customHeight="1" x14ac:dyDescent="0.25">
      <c r="A10" s="49" t="s">
        <v>57</v>
      </c>
      <c r="B10" s="50"/>
      <c r="C10" s="50"/>
      <c r="D10" s="51"/>
      <c r="E10" s="49"/>
      <c r="F10" s="52"/>
      <c r="G10" s="49"/>
      <c r="H10" s="53"/>
    </row>
    <row r="11" spans="1:8" ht="39.4" customHeight="1" x14ac:dyDescent="0.25">
      <c r="A11" s="54" t="s">
        <v>58</v>
      </c>
      <c r="B11" s="55"/>
      <c r="C11" s="55"/>
      <c r="D11" s="56"/>
      <c r="E11" s="54"/>
      <c r="F11" s="57"/>
      <c r="G11" s="54"/>
      <c r="H11" s="29"/>
    </row>
    <row r="12" spans="1:8" ht="39.4" customHeight="1" x14ac:dyDescent="0.25">
      <c r="A12" s="58" t="s">
        <v>59</v>
      </c>
      <c r="B12" s="59"/>
      <c r="C12" s="59"/>
      <c r="D12" s="60"/>
      <c r="E12" s="58"/>
      <c r="F12" s="61"/>
      <c r="G12" s="58"/>
      <c r="H12" s="36"/>
    </row>
    <row r="13" spans="1:8" ht="39" customHeight="1" x14ac:dyDescent="0.25"/>
    <row r="14" spans="1:8" ht="39" customHeight="1" x14ac:dyDescent="0.25">
      <c r="A14" s="30"/>
    </row>
    <row r="15" spans="1:8" ht="39" customHeight="1" x14ac:dyDescent="0.25"/>
    <row r="16" spans="1:8" ht="39" customHeight="1" x14ac:dyDescent="0.25"/>
    <row r="17" ht="39" customHeight="1" x14ac:dyDescent="0.25"/>
    <row r="18" ht="39" customHeight="1" x14ac:dyDescent="0.25"/>
    <row r="19" ht="39" customHeight="1" x14ac:dyDescent="0.25"/>
    <row r="20" ht="39" customHeight="1" x14ac:dyDescent="0.25"/>
    <row r="21" ht="39" customHeight="1" x14ac:dyDescent="0.25"/>
    <row r="22" ht="39" customHeight="1" x14ac:dyDescent="0.25"/>
    <row r="23" ht="39" customHeight="1" x14ac:dyDescent="0.25"/>
    <row r="24" ht="39" customHeight="1" x14ac:dyDescent="0.25"/>
    <row r="25" ht="39" customHeight="1" x14ac:dyDescent="0.25"/>
    <row r="26" ht="39" customHeight="1" x14ac:dyDescent="0.25"/>
    <row r="27" ht="39" customHeight="1" x14ac:dyDescent="0.25"/>
    <row r="28" ht="39" customHeight="1" x14ac:dyDescent="0.25"/>
    <row r="29" ht="39" customHeight="1" x14ac:dyDescent="0.25"/>
    <row r="30" ht="39" customHeight="1" x14ac:dyDescent="0.25"/>
    <row r="31" ht="39" customHeight="1" x14ac:dyDescent="0.25"/>
    <row r="32" ht="39" customHeight="1" x14ac:dyDescent="0.25"/>
    <row r="33" ht="39" customHeight="1" x14ac:dyDescent="0.25"/>
    <row r="34" ht="39" customHeight="1" x14ac:dyDescent="0.25"/>
    <row r="35" ht="39" customHeight="1" x14ac:dyDescent="0.25"/>
    <row r="36" ht="39" customHeight="1" x14ac:dyDescent="0.25"/>
    <row r="37" ht="39" customHeight="1" x14ac:dyDescent="0.25"/>
    <row r="38" ht="39" customHeight="1" x14ac:dyDescent="0.25"/>
    <row r="39" ht="39" customHeight="1" x14ac:dyDescent="0.25"/>
    <row r="40" ht="39" customHeight="1" x14ac:dyDescent="0.25"/>
    <row r="41" ht="39" customHeight="1" x14ac:dyDescent="0.25"/>
    <row r="42" ht="39" customHeight="1" x14ac:dyDescent="0.25"/>
    <row r="43" ht="39" customHeight="1" x14ac:dyDescent="0.25"/>
    <row r="44" ht="39" customHeight="1" x14ac:dyDescent="0.25"/>
    <row r="45" ht="39" customHeight="1" x14ac:dyDescent="0.25"/>
    <row r="46" ht="39" customHeight="1" x14ac:dyDescent="0.25"/>
    <row r="47" ht="39" customHeight="1" x14ac:dyDescent="0.25"/>
    <row r="48" ht="39" customHeight="1" x14ac:dyDescent="0.25"/>
    <row r="49" ht="39" customHeight="1" x14ac:dyDescent="0.25"/>
    <row r="50" ht="39" customHeight="1" x14ac:dyDescent="0.25"/>
  </sheetData>
  <phoneticPr fontId="2" type="noConversion"/>
  <conditionalFormatting sqref="B1:B12">
    <cfRule type="cellIs" dxfId="55" priority="7" operator="equal">
      <formula>"Low"</formula>
    </cfRule>
    <cfRule type="cellIs" dxfId="54" priority="8" operator="equal">
      <formula>"Medium"</formula>
    </cfRule>
  </conditionalFormatting>
  <conditionalFormatting sqref="B1:C12">
    <cfRule type="cellIs" dxfId="53" priority="6" operator="equal">
      <formula>"High"</formula>
    </cfRule>
  </conditionalFormatting>
  <conditionalFormatting sqref="C1:C12">
    <cfRule type="cellIs" dxfId="52" priority="4" operator="equal">
      <formula>"Low"</formula>
    </cfRule>
    <cfRule type="cellIs" dxfId="5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B6EFEB0F-3BBF-40DE-8D6D-71B0EA5C52BE}">
            <xm:f>Lists!$C$4</xm:f>
            <x14:dxf>
              <font>
                <color auto="1"/>
              </font>
              <fill>
                <patternFill>
                  <bgColor rgb="FFFF3300"/>
                </patternFill>
              </fill>
            </x14:dxf>
          </x14:cfRule>
          <x14:cfRule type="cellIs" priority="2" operator="equal" id="{E30EE9E6-4618-493D-A79A-A5AC7B2A6354}">
            <xm:f>Lists!$C$3</xm:f>
            <x14:dxf>
              <font>
                <color auto="1"/>
              </font>
              <fill>
                <patternFill>
                  <bgColor rgb="FFFFC000"/>
                </patternFill>
              </fill>
            </x14:dxf>
          </x14:cfRule>
          <x14:cfRule type="cellIs" priority="3" operator="equal" id="{AE408332-4C82-4385-9AE2-5D07FD2171A5}">
            <xm:f>Lists!$C$2</xm:f>
            <x14:dxf>
              <font>
                <color auto="1"/>
              </font>
              <fill>
                <patternFill>
                  <bgColor rgb="FF92D050"/>
                </patternFill>
              </fill>
            </x14:dxf>
          </x14:cfRule>
          <xm:sqref>D1:D12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4710883E-959A-4B23-9346-9A375B04FFDF}">
          <x14:formula1>
            <xm:f>Lists!$A$2:$A$4</xm:f>
          </x14:formula1>
          <xm:sqref>B2:B50</xm:sqref>
        </x14:dataValidation>
        <x14:dataValidation type="list" allowBlank="1" showInputMessage="1" showErrorMessage="1" xr:uid="{EBBF3701-300D-485E-870A-E35087196636}">
          <x14:formula1>
            <xm:f>Lists!$B$2:$B$4</xm:f>
          </x14:formula1>
          <xm:sqref>C2:C50</xm:sqref>
        </x14:dataValidation>
        <x14:dataValidation type="list" allowBlank="1" showInputMessage="1" showErrorMessage="1" xr:uid="{2855B061-72C5-4A4F-8217-FFDB462BD7B3}">
          <x14:formula1>
            <xm:f>Lists!$C$2:$C$4</xm:f>
          </x14:formula1>
          <xm:sqref>D3:D50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4A612-E5BA-4E40-AA35-594E671CFD6D}">
  <sheetPr codeName="Sheet7">
    <tabColor rgb="FFFFC000"/>
  </sheetPr>
  <dimension ref="A1:H12"/>
  <sheetViews>
    <sheetView workbookViewId="0">
      <selection activeCell="B3" sqref="B3"/>
    </sheetView>
  </sheetViews>
  <sheetFormatPr defaultColWidth="9" defaultRowHeight="39.4" customHeight="1" x14ac:dyDescent="0.25"/>
  <cols>
    <col min="1" max="1" width="56.8554687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48" customHeight="1" x14ac:dyDescent="0.25">
      <c r="A1" s="71" t="str">
        <f>Dashboard!B17</f>
        <v>Ensure that records of driver competency and revalidation training are kept and maintained</v>
      </c>
      <c r="B1" s="72" t="s">
        <v>0</v>
      </c>
      <c r="C1" s="72" t="s">
        <v>1</v>
      </c>
      <c r="D1" s="72" t="s">
        <v>123</v>
      </c>
      <c r="E1" s="72" t="s">
        <v>26</v>
      </c>
      <c r="F1" s="72" t="s">
        <v>27</v>
      </c>
      <c r="G1" s="72" t="s">
        <v>28</v>
      </c>
      <c r="H1" s="73" t="s">
        <v>125</v>
      </c>
    </row>
    <row r="2" spans="1:8" ht="39.4" customHeight="1" x14ac:dyDescent="0.25">
      <c r="A2" s="74"/>
      <c r="B2" s="44"/>
      <c r="C2" s="44"/>
      <c r="D2" s="62" t="str">
        <f>IF(COUNTIF(D3:D50,"Limited")&gt;0,"Limited",IF(COUNTIF(D3:D50,"Reasonable")&gt;0,"Reasonable","Substantial"))</f>
        <v>Substantial</v>
      </c>
      <c r="E2" s="46"/>
      <c r="F2" s="47"/>
      <c r="G2" s="46"/>
      <c r="H2" s="75"/>
    </row>
    <row r="3" spans="1:8" ht="39.4" customHeight="1" x14ac:dyDescent="0.25">
      <c r="A3" s="76" t="s">
        <v>60</v>
      </c>
      <c r="B3" s="55"/>
      <c r="C3" s="55"/>
      <c r="D3" s="56"/>
      <c r="E3" s="54"/>
      <c r="F3" s="57"/>
      <c r="G3" s="54"/>
      <c r="H3" s="77"/>
    </row>
    <row r="4" spans="1:8" ht="39.4" customHeight="1" x14ac:dyDescent="0.25">
      <c r="A4" s="78" t="s">
        <v>61</v>
      </c>
      <c r="B4" s="55"/>
      <c r="C4" s="55"/>
      <c r="D4" s="56"/>
      <c r="E4" s="49"/>
      <c r="F4" s="52"/>
      <c r="G4" s="49"/>
      <c r="H4" s="79"/>
    </row>
    <row r="5" spans="1:8" ht="39.4" customHeight="1" x14ac:dyDescent="0.25">
      <c r="A5" s="76" t="s">
        <v>62</v>
      </c>
      <c r="B5" s="55"/>
      <c r="C5" s="55"/>
      <c r="D5" s="56"/>
      <c r="E5" s="54"/>
      <c r="F5" s="57"/>
      <c r="G5" s="54"/>
      <c r="H5" s="77"/>
    </row>
    <row r="6" spans="1:8" ht="39.4" customHeight="1" x14ac:dyDescent="0.25">
      <c r="A6" s="78" t="s">
        <v>63</v>
      </c>
      <c r="B6" s="50"/>
      <c r="C6" s="50"/>
      <c r="D6" s="51"/>
      <c r="E6" s="49"/>
      <c r="F6" s="52"/>
      <c r="G6" s="49"/>
      <c r="H6" s="79"/>
    </row>
    <row r="7" spans="1:8" ht="39.4" customHeight="1" x14ac:dyDescent="0.25">
      <c r="A7" s="76" t="s">
        <v>64</v>
      </c>
      <c r="B7" s="55"/>
      <c r="C7" s="55"/>
      <c r="D7" s="56"/>
      <c r="E7" s="54"/>
      <c r="F7" s="57"/>
      <c r="G7" s="54"/>
      <c r="H7" s="77"/>
    </row>
    <row r="8" spans="1:8" ht="39.4" customHeight="1" x14ac:dyDescent="0.25">
      <c r="A8" s="78" t="s">
        <v>65</v>
      </c>
      <c r="B8" s="50"/>
      <c r="C8" s="50"/>
      <c r="D8" s="51"/>
      <c r="E8" s="49"/>
      <c r="F8" s="52"/>
      <c r="G8" s="49"/>
      <c r="H8" s="79"/>
    </row>
    <row r="9" spans="1:8" ht="39.4" customHeight="1" x14ac:dyDescent="0.25">
      <c r="A9" s="76" t="s">
        <v>66</v>
      </c>
      <c r="B9" s="55"/>
      <c r="C9" s="55"/>
      <c r="D9" s="56"/>
      <c r="E9" s="54"/>
      <c r="F9" s="57"/>
      <c r="G9" s="54"/>
      <c r="H9" s="77"/>
    </row>
    <row r="10" spans="1:8" ht="39.4" customHeight="1" x14ac:dyDescent="0.25">
      <c r="A10" s="78" t="s">
        <v>67</v>
      </c>
      <c r="B10" s="50"/>
      <c r="C10" s="50"/>
      <c r="D10" s="51"/>
      <c r="E10" s="49"/>
      <c r="F10" s="52"/>
      <c r="G10" s="49"/>
      <c r="H10" s="79"/>
    </row>
    <row r="11" spans="1:8" ht="39.4" customHeight="1" x14ac:dyDescent="0.25">
      <c r="A11" s="76" t="s">
        <v>68</v>
      </c>
      <c r="B11" s="55"/>
      <c r="C11" s="55"/>
      <c r="D11" s="56"/>
      <c r="E11" s="54"/>
      <c r="F11" s="57"/>
      <c r="G11" s="54"/>
      <c r="H11" s="77"/>
    </row>
    <row r="12" spans="1:8" ht="39.4" customHeight="1" x14ac:dyDescent="0.25">
      <c r="A12" s="80" t="s">
        <v>69</v>
      </c>
      <c r="B12" s="81"/>
      <c r="C12" s="81"/>
      <c r="D12" s="82"/>
      <c r="E12" s="83"/>
      <c r="F12" s="84"/>
      <c r="G12" s="83"/>
      <c r="H12" s="85"/>
    </row>
  </sheetData>
  <conditionalFormatting sqref="B2:B12">
    <cfRule type="cellIs" dxfId="47" priority="7" operator="equal">
      <formula>"Low"</formula>
    </cfRule>
    <cfRule type="cellIs" dxfId="46" priority="8" operator="equal">
      <formula>"Medium"</formula>
    </cfRule>
  </conditionalFormatting>
  <conditionalFormatting sqref="B2:C12">
    <cfRule type="cellIs" dxfId="45" priority="6" operator="equal">
      <formula>"High"</formula>
    </cfRule>
  </conditionalFormatting>
  <conditionalFormatting sqref="C2:C12">
    <cfRule type="cellIs" dxfId="44" priority="4" operator="equal">
      <formula>"Low"</formula>
    </cfRule>
    <cfRule type="cellIs" dxfId="4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FCA2D560-0C5A-4EA7-A17C-3EFAC3274320}">
            <xm:f>Lists!$C$4</xm:f>
            <x14:dxf>
              <font>
                <color auto="1"/>
              </font>
              <fill>
                <patternFill>
                  <bgColor rgb="FFFF3300"/>
                </patternFill>
              </fill>
            </x14:dxf>
          </x14:cfRule>
          <x14:cfRule type="cellIs" priority="2" operator="equal" id="{14A2FCD6-EE7C-4FEC-91BB-9F57A1EABFF4}">
            <xm:f>Lists!$C$3</xm:f>
            <x14:dxf>
              <font>
                <color auto="1"/>
              </font>
              <fill>
                <patternFill>
                  <bgColor rgb="FFFFC000"/>
                </patternFill>
              </fill>
            </x14:dxf>
          </x14:cfRule>
          <x14:cfRule type="cellIs" priority="3" operator="equal" id="{E4DD68DF-2CDB-422C-B624-7642064F9005}">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B2A7CE9D-8856-41B2-A5EA-F787EDA2E5CA}">
          <x14:formula1>
            <xm:f>Lists!$C$2:$C$4</xm:f>
          </x14:formula1>
          <xm:sqref>D3:D50</xm:sqref>
        </x14:dataValidation>
        <x14:dataValidation type="list" allowBlank="1" showInputMessage="1" showErrorMessage="1" xr:uid="{B27CA6A2-4554-4AED-9BD3-930231428BB9}">
          <x14:formula1>
            <xm:f>Lists!$B$2:$B$4</xm:f>
          </x14:formula1>
          <xm:sqref>C2:C50</xm:sqref>
        </x14:dataValidation>
        <x14:dataValidation type="list" allowBlank="1" showInputMessage="1" showErrorMessage="1" xr:uid="{B11B9A6F-275F-44A9-BCC5-0C4229EB6734}">
          <x14:formula1>
            <xm:f>Lists!$A$2:$A$4</xm:f>
          </x14:formula1>
          <xm:sqref>B2:B50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D3051-B7C2-4F37-A6F1-4EBA903975DF}">
  <sheetPr codeName="Sheet8">
    <tabColor rgb="FFFFC000"/>
  </sheetPr>
  <dimension ref="A1:H12"/>
  <sheetViews>
    <sheetView workbookViewId="0">
      <selection activeCell="B3" sqref="B3"/>
    </sheetView>
  </sheetViews>
  <sheetFormatPr defaultColWidth="9" defaultRowHeight="39.4" customHeight="1" x14ac:dyDescent="0.25"/>
  <cols>
    <col min="1" max="1" width="56.8554687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59.25" customHeight="1" x14ac:dyDescent="0.25">
      <c r="A1" s="71" t="str">
        <f>Dashboard!B18</f>
        <v xml:space="preserve">Ensure that their driver training provision is periodically independently quality assured </v>
      </c>
      <c r="B1" s="72" t="s">
        <v>0</v>
      </c>
      <c r="C1" s="72" t="s">
        <v>1</v>
      </c>
      <c r="D1" s="72" t="s">
        <v>123</v>
      </c>
      <c r="E1" s="72" t="s">
        <v>26</v>
      </c>
      <c r="F1" s="72" t="s">
        <v>27</v>
      </c>
      <c r="G1" s="72" t="s">
        <v>28</v>
      </c>
      <c r="H1" s="73" t="s">
        <v>125</v>
      </c>
    </row>
    <row r="2" spans="1:8" s="27" customFormat="1" ht="48.75" customHeight="1" x14ac:dyDescent="0.25">
      <c r="A2" s="74"/>
      <c r="B2" s="44"/>
      <c r="C2" s="44"/>
      <c r="D2" s="62" t="str">
        <f>IF(COUNTIF(D3:D50,"Limited")&gt;0,"Limited",IF(COUNTIF(D3:D50,"Reasonable")&gt;0,"Reasonable","Substantial"))</f>
        <v>Substantial</v>
      </c>
      <c r="E2" s="46"/>
      <c r="F2" s="47"/>
      <c r="G2" s="46"/>
      <c r="H2" s="75"/>
    </row>
    <row r="3" spans="1:8" ht="39.4" customHeight="1" x14ac:dyDescent="0.25">
      <c r="A3" s="76" t="s">
        <v>70</v>
      </c>
      <c r="B3" s="55"/>
      <c r="C3" s="55"/>
      <c r="D3" s="56"/>
      <c r="E3" s="54"/>
      <c r="F3" s="57"/>
      <c r="G3" s="54"/>
      <c r="H3" s="77"/>
    </row>
    <row r="4" spans="1:8" ht="39.4" customHeight="1" x14ac:dyDescent="0.25">
      <c r="A4" s="78" t="s">
        <v>71</v>
      </c>
      <c r="B4" s="50"/>
      <c r="C4" s="50"/>
      <c r="D4" s="51"/>
      <c r="E4" s="49"/>
      <c r="F4" s="52"/>
      <c r="G4" s="49"/>
      <c r="H4" s="79"/>
    </row>
    <row r="5" spans="1:8" ht="39.4" customHeight="1" x14ac:dyDescent="0.25">
      <c r="A5" s="76" t="s">
        <v>72</v>
      </c>
      <c r="B5" s="55"/>
      <c r="C5" s="55"/>
      <c r="D5" s="56"/>
      <c r="E5" s="54"/>
      <c r="F5" s="57"/>
      <c r="G5" s="54"/>
      <c r="H5" s="77"/>
    </row>
    <row r="6" spans="1:8" ht="39.4" customHeight="1" x14ac:dyDescent="0.25">
      <c r="A6" s="78" t="s">
        <v>73</v>
      </c>
      <c r="B6" s="50"/>
      <c r="C6" s="50"/>
      <c r="D6" s="51"/>
      <c r="E6" s="49"/>
      <c r="F6" s="52"/>
      <c r="G6" s="49"/>
      <c r="H6" s="79"/>
    </row>
    <row r="7" spans="1:8" ht="39.4" customHeight="1" x14ac:dyDescent="0.25">
      <c r="A7" s="76" t="s">
        <v>74</v>
      </c>
      <c r="B7" s="55"/>
      <c r="C7" s="55"/>
      <c r="D7" s="56"/>
      <c r="E7" s="54"/>
      <c r="F7" s="57"/>
      <c r="G7" s="54"/>
      <c r="H7" s="77"/>
    </row>
    <row r="8" spans="1:8" ht="39.4" customHeight="1" x14ac:dyDescent="0.25">
      <c r="A8" s="78" t="s">
        <v>75</v>
      </c>
      <c r="B8" s="50"/>
      <c r="C8" s="50"/>
      <c r="D8" s="51"/>
      <c r="E8" s="49"/>
      <c r="F8" s="52"/>
      <c r="G8" s="49"/>
      <c r="H8" s="79"/>
    </row>
    <row r="9" spans="1:8" ht="39.4" customHeight="1" x14ac:dyDescent="0.25">
      <c r="A9" s="76" t="s">
        <v>76</v>
      </c>
      <c r="B9" s="55"/>
      <c r="C9" s="55"/>
      <c r="D9" s="56"/>
      <c r="E9" s="54"/>
      <c r="F9" s="57"/>
      <c r="G9" s="54"/>
      <c r="H9" s="77"/>
    </row>
    <row r="10" spans="1:8" ht="39.4" customHeight="1" x14ac:dyDescent="0.25">
      <c r="A10" s="78" t="s">
        <v>77</v>
      </c>
      <c r="B10" s="50"/>
      <c r="C10" s="50"/>
      <c r="D10" s="51"/>
      <c r="E10" s="49"/>
      <c r="F10" s="52"/>
      <c r="G10" s="49"/>
      <c r="H10" s="79"/>
    </row>
    <row r="11" spans="1:8" ht="39.4" customHeight="1" x14ac:dyDescent="0.25">
      <c r="A11" s="76" t="s">
        <v>78</v>
      </c>
      <c r="B11" s="55"/>
      <c r="C11" s="55"/>
      <c r="D11" s="56"/>
      <c r="E11" s="54"/>
      <c r="F11" s="57"/>
      <c r="G11" s="54"/>
      <c r="H11" s="77"/>
    </row>
    <row r="12" spans="1:8" ht="39.4" customHeight="1" x14ac:dyDescent="0.25">
      <c r="A12" s="80" t="s">
        <v>79</v>
      </c>
      <c r="B12" s="81"/>
      <c r="C12" s="81"/>
      <c r="D12" s="82"/>
      <c r="E12" s="83"/>
      <c r="F12" s="84"/>
      <c r="G12" s="83"/>
      <c r="H12" s="85"/>
    </row>
  </sheetData>
  <conditionalFormatting sqref="B2:B12">
    <cfRule type="cellIs" dxfId="39" priority="7" operator="equal">
      <formula>"Low"</formula>
    </cfRule>
    <cfRule type="cellIs" dxfId="38" priority="8" operator="equal">
      <formula>"Medium"</formula>
    </cfRule>
  </conditionalFormatting>
  <conditionalFormatting sqref="B2:C12">
    <cfRule type="cellIs" dxfId="37" priority="6" operator="equal">
      <formula>"High"</formula>
    </cfRule>
  </conditionalFormatting>
  <conditionalFormatting sqref="C2:C12">
    <cfRule type="cellIs" dxfId="36" priority="4" operator="equal">
      <formula>"Low"</formula>
    </cfRule>
    <cfRule type="cellIs" dxfId="35"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BB8B2658-4E3B-4694-8C54-935D2579D625}">
            <xm:f>Lists!$C$4</xm:f>
            <x14:dxf>
              <font>
                <color auto="1"/>
              </font>
              <fill>
                <patternFill>
                  <bgColor rgb="FFFF3300"/>
                </patternFill>
              </fill>
            </x14:dxf>
          </x14:cfRule>
          <x14:cfRule type="cellIs" priority="2" operator="equal" id="{59A8F6AA-5358-469C-B960-CCACA297D7E5}">
            <xm:f>Lists!$C$3</xm:f>
            <x14:dxf>
              <font>
                <color auto="1"/>
              </font>
              <fill>
                <patternFill>
                  <bgColor rgb="FFFFC000"/>
                </patternFill>
              </fill>
            </x14:dxf>
          </x14:cfRule>
          <x14:cfRule type="cellIs" priority="3" operator="equal" id="{A9291AFF-532A-4AEE-821C-9789352557D5}">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BD0B2E1-5AC8-4FCE-9E8B-EC8EF6257C33}">
          <x14:formula1>
            <xm:f>Lists!$A$2:$A$4</xm:f>
          </x14:formula1>
          <xm:sqref>B2:B50</xm:sqref>
        </x14:dataValidation>
        <x14:dataValidation type="list" allowBlank="1" showInputMessage="1" showErrorMessage="1" xr:uid="{E80BEFEF-2577-4DA5-BBC0-1744F58552A6}">
          <x14:formula1>
            <xm:f>Lists!$B$2:$B$4</xm:f>
          </x14:formula1>
          <xm:sqref>C2:C50</xm:sqref>
        </x14:dataValidation>
        <x14:dataValidation type="list" allowBlank="1" showInputMessage="1" showErrorMessage="1" xr:uid="{80D8BB53-C2EB-4103-824E-6B4B2575CB02}">
          <x14:formula1>
            <xm:f>Lists!$C$2:$C$4</xm:f>
          </x14:formula1>
          <xm:sqref>D3:D50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f30a74c-8e7c-491d-b15a-3c2ecabf532b" xsi:nil="true"/>
    <lcf76f155ced4ddcb4097134ff3c332f xmlns="9f63860b-ec5a-4177-80bc-0dae68c6673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00EA72F8A92694A8E9080ACC2D10C53" ma:contentTypeVersion="18" ma:contentTypeDescription="Create a new document." ma:contentTypeScope="" ma:versionID="d85cc06d8262a8aaa77a18175270ada9">
  <xsd:schema xmlns:xsd="http://www.w3.org/2001/XMLSchema" xmlns:xs="http://www.w3.org/2001/XMLSchema" xmlns:p="http://schemas.microsoft.com/office/2006/metadata/properties" xmlns:ns2="9f63860b-ec5a-4177-80bc-0dae68c6673f" xmlns:ns3="8f30a74c-8e7c-491d-b15a-3c2ecabf532b" targetNamespace="http://schemas.microsoft.com/office/2006/metadata/properties" ma:root="true" ma:fieldsID="675f74d4b1f709809ae191ff5fe41259" ns2:_="" ns3:_="">
    <xsd:import namespace="9f63860b-ec5a-4177-80bc-0dae68c6673f"/>
    <xsd:import namespace="8f30a74c-8e7c-491d-b15a-3c2ecabf53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3860b-ec5a-4177-80bc-0dae68c66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e50ef28-99b3-468c-877a-52e04a70a631"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30a74c-8e7c-491d-b15a-3c2ecabf532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459314f-d4c5-4806-b220-dbca877e7fb7}" ma:internalName="TaxCatchAll" ma:showField="CatchAllData" ma:web="8f30a74c-8e7c-491d-b15a-3c2ecabf53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1FB163-783E-4AC1-9BCF-D068231E0E07}">
  <ds:schemaRefs>
    <ds:schemaRef ds:uri="http://schemas.microsoft.com/sharepoint/v3/contenttype/forms"/>
  </ds:schemaRefs>
</ds:datastoreItem>
</file>

<file path=customXml/itemProps2.xml><?xml version="1.0" encoding="utf-8"?>
<ds:datastoreItem xmlns:ds="http://schemas.openxmlformats.org/officeDocument/2006/customXml" ds:itemID="{5DF7AFAA-80E9-4AF7-A6FA-81FCCE80C806}">
  <ds:schemaRefs>
    <ds:schemaRef ds:uri="http://schemas.microsoft.com/office/2006/documentManagement/types"/>
    <ds:schemaRef ds:uri="aa90963d-48b8-42e8-a064-e2f251e3c647"/>
    <ds:schemaRef ds:uri="http://www.w3.org/XML/1998/namespace"/>
    <ds:schemaRef ds:uri="http://schemas.microsoft.com/office/2006/metadata/properties"/>
    <ds:schemaRef ds:uri="http://purl.org/dc/dcmitype/"/>
    <ds:schemaRef ds:uri="http://purl.org/dc/elements/1.1/"/>
    <ds:schemaRef ds:uri="http://schemas.microsoft.com/office/infopath/2007/PartnerControls"/>
    <ds:schemaRef ds:uri="http://schemas.openxmlformats.org/package/2006/metadata/core-properties"/>
    <ds:schemaRef ds:uri="b48eabcc-ad5b-4292-878e-4febbc50835d"/>
    <ds:schemaRef ds:uri="http://purl.org/dc/terms/"/>
    <ds:schemaRef ds:uri="8f30a74c-8e7c-491d-b15a-3c2ecabf532b"/>
    <ds:schemaRef ds:uri="9f63860b-ec5a-4177-80bc-0dae68c6673f"/>
  </ds:schemaRefs>
</ds:datastoreItem>
</file>

<file path=customXml/itemProps3.xml><?xml version="1.0" encoding="utf-8"?>
<ds:datastoreItem xmlns:ds="http://schemas.openxmlformats.org/officeDocument/2006/customXml" ds:itemID="{5D1523EA-DE15-4995-9502-B0DF34762B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63860b-ec5a-4177-80bc-0dae68c6673f"/>
    <ds:schemaRef ds:uri="8f30a74c-8e7c-491d-b15a-3c2ecabf53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Instructions</vt:lpstr>
      <vt:lpstr>Lists</vt:lpstr>
      <vt:lpstr>3 Lines Assurance</vt:lpstr>
      <vt:lpstr>Dashboard</vt:lpstr>
      <vt:lpstr>Criteria 1</vt:lpstr>
      <vt:lpstr>Criteria 2</vt:lpstr>
      <vt:lpstr>Criteria 3</vt:lpstr>
      <vt:lpstr>Criteria 4</vt:lpstr>
      <vt:lpstr>Criteria 5</vt:lpstr>
      <vt:lpstr>Criteria 6</vt:lpstr>
      <vt:lpstr>Criteria 7</vt:lpstr>
      <vt:lpstr>Criteria 8</vt:lpstr>
      <vt:lpstr>Criteria 9</vt:lpstr>
      <vt:lpstr>'3 Lines Assurance'!Print_Titles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Fowler</dc:creator>
  <cp:keywords/>
  <dc:description/>
  <cp:lastModifiedBy>Natasha Elia</cp:lastModifiedBy>
  <cp:revision/>
  <cp:lastPrinted>2025-08-11T16:08:13Z</cp:lastPrinted>
  <dcterms:created xsi:type="dcterms:W3CDTF">2021-03-11T12:11:45Z</dcterms:created>
  <dcterms:modified xsi:type="dcterms:W3CDTF">2025-10-08T10:37:51Z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0x010100D00EA72F8A92694A8E9080ACC2D10C53</vt:lpwstr>
  </property>
  <property fmtid="{D5CDD505-2E9C-101B-9397-08002B2CF9AE}" pid="3" name="_ExtendedDescription">
    <vt:lpwstr/>
  </property>
  <property fmtid="{D5CDD505-2E9C-101B-9397-08002B2CF9AE}" pid="4" name="MediaServiceImageTags">
    <vt:lpwstr/>
  </property>
</Properties>
</file>